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ackup Documentos PC en Administrador\AFF\PAN\2013-2014\"/>
    </mc:Choice>
  </mc:AlternateContent>
  <bookViews>
    <workbookView xWindow="0" yWindow="0" windowWidth="20490" windowHeight="7020" firstSheet="11" activeTab="14"/>
  </bookViews>
  <sheets>
    <sheet name="Octubre 13" sheetId="1" r:id="rId1"/>
    <sheet name="Noviembre 13" sheetId="2" r:id="rId2"/>
    <sheet name="Dec 13" sheetId="3" r:id="rId3"/>
    <sheet name="Ene 14" sheetId="4" r:id="rId4"/>
    <sheet name="Feb 14" sheetId="5" r:id="rId5"/>
    <sheet name="Mar 14" sheetId="6" r:id="rId6"/>
    <sheet name="Apr 14" sheetId="7" r:id="rId7"/>
    <sheet name="May 14" sheetId="8" r:id="rId8"/>
    <sheet name="Jun 14" sheetId="9" r:id="rId9"/>
    <sheet name="Jul 14" sheetId="10" r:id="rId10"/>
    <sheet name="Ago 14" sheetId="11" r:id="rId11"/>
    <sheet name="Sep 14" sheetId="12" r:id="rId12"/>
    <sheet name="Promedio Anual" sheetId="13" r:id="rId13"/>
    <sheet name="Trimestre oct-dec 13" sheetId="19" r:id="rId14"/>
    <sheet name="Trimestre Ene-Mar 14" sheetId="18" r:id="rId15"/>
    <sheet name="Trimestre Jul-Sep 14" sheetId="17" r:id="rId16"/>
    <sheet name="Trimestres" sheetId="14" r:id="rId17"/>
  </sheets>
  <externalReferences>
    <externalReference r:id="rId18"/>
  </externalReferences>
  <definedNames>
    <definedName name="_xlnm._FilterDatabase" localSheetId="5" hidden="1">'Mar 14'!$A$18:$E$18</definedName>
  </definedNames>
  <calcPr calcId="162913"/>
</workbook>
</file>

<file path=xl/calcChain.xml><?xml version="1.0" encoding="utf-8"?>
<calcChain xmlns="http://schemas.openxmlformats.org/spreadsheetml/2006/main">
  <c r="D129" i="18" l="1"/>
  <c r="C129" i="18"/>
  <c r="B129" i="18"/>
  <c r="D128" i="18"/>
  <c r="C128" i="18"/>
  <c r="B128" i="18"/>
  <c r="D127" i="18"/>
  <c r="C127" i="18"/>
  <c r="B127" i="18"/>
  <c r="D126" i="18"/>
  <c r="C126" i="18"/>
  <c r="B126" i="18"/>
  <c r="D125" i="18"/>
  <c r="C125" i="18"/>
  <c r="B125" i="18"/>
  <c r="D124" i="18"/>
  <c r="C124" i="18"/>
  <c r="B124" i="18"/>
  <c r="D123" i="18"/>
  <c r="C123" i="18"/>
  <c r="B123" i="18"/>
  <c r="D122" i="18"/>
  <c r="C122" i="18"/>
  <c r="B122" i="18"/>
  <c r="D121" i="18"/>
  <c r="C121" i="18"/>
  <c r="B121" i="18"/>
  <c r="D117" i="18"/>
  <c r="C117" i="18"/>
  <c r="B117" i="18"/>
  <c r="D116" i="18"/>
  <c r="C116" i="18"/>
  <c r="B116" i="18"/>
  <c r="D115" i="18"/>
  <c r="C115" i="18"/>
  <c r="B115" i="18"/>
  <c r="D114" i="18"/>
  <c r="C114" i="18"/>
  <c r="B114" i="18"/>
  <c r="D113" i="18"/>
  <c r="C113" i="18"/>
  <c r="B113" i="18"/>
  <c r="D112" i="18"/>
  <c r="C112" i="18"/>
  <c r="B112" i="18"/>
  <c r="D111" i="18"/>
  <c r="C111" i="18"/>
  <c r="B111" i="18"/>
  <c r="D110" i="18"/>
  <c r="C110" i="18"/>
  <c r="B110" i="18"/>
  <c r="D109" i="18"/>
  <c r="C109" i="18"/>
  <c r="B109" i="18"/>
  <c r="D108" i="18"/>
  <c r="C108" i="18"/>
  <c r="B108" i="18"/>
  <c r="D107" i="18"/>
  <c r="C107" i="18"/>
  <c r="B107" i="18"/>
  <c r="D106" i="18"/>
  <c r="C106" i="18"/>
  <c r="B106" i="18"/>
  <c r="D105" i="18"/>
  <c r="C105" i="18"/>
  <c r="B105" i="18"/>
  <c r="D104" i="18"/>
  <c r="C104" i="18"/>
  <c r="B104" i="18"/>
  <c r="D100" i="18"/>
  <c r="C100" i="18"/>
  <c r="B100" i="18"/>
  <c r="D99" i="18"/>
  <c r="C99" i="18"/>
  <c r="B99" i="18"/>
  <c r="D98" i="18"/>
  <c r="C98" i="18"/>
  <c r="B98" i="18"/>
  <c r="D97" i="18"/>
  <c r="C97" i="18"/>
  <c r="B97" i="18"/>
  <c r="D96" i="18"/>
  <c r="C96" i="18"/>
  <c r="B96" i="18"/>
  <c r="D95" i="18"/>
  <c r="C95" i="18"/>
  <c r="B95" i="18"/>
  <c r="D94" i="18"/>
  <c r="C94" i="18"/>
  <c r="B94" i="18"/>
  <c r="D93" i="18"/>
  <c r="C93" i="18"/>
  <c r="B93" i="18"/>
  <c r="D92" i="18"/>
  <c r="C92" i="18"/>
  <c r="B92" i="18"/>
  <c r="D88" i="18"/>
  <c r="C88" i="18"/>
  <c r="B88" i="18"/>
  <c r="D87" i="18"/>
  <c r="C87" i="18"/>
  <c r="B87" i="18"/>
  <c r="D86" i="18"/>
  <c r="C86" i="18"/>
  <c r="B86" i="18"/>
  <c r="D85" i="18"/>
  <c r="C85" i="18"/>
  <c r="B85" i="18"/>
  <c r="D84" i="18"/>
  <c r="C84" i="18"/>
  <c r="B84" i="18"/>
  <c r="D83" i="18"/>
  <c r="C83" i="18"/>
  <c r="B83" i="18"/>
  <c r="D82" i="18"/>
  <c r="C82" i="18"/>
  <c r="B82" i="18"/>
  <c r="D81" i="18"/>
  <c r="C81" i="18"/>
  <c r="B81" i="18"/>
  <c r="D80" i="18"/>
  <c r="C80" i="18"/>
  <c r="B80" i="18"/>
  <c r="D79" i="18"/>
  <c r="C79" i="18"/>
  <c r="B79" i="18"/>
  <c r="D75" i="18"/>
  <c r="C75" i="18"/>
  <c r="B75" i="18"/>
  <c r="D74" i="18"/>
  <c r="C74" i="18"/>
  <c r="B74" i="18"/>
  <c r="D73" i="18"/>
  <c r="C73" i="18"/>
  <c r="B73" i="18"/>
  <c r="D72" i="18"/>
  <c r="C72" i="18"/>
  <c r="B72" i="18"/>
  <c r="D71" i="18"/>
  <c r="C71" i="18"/>
  <c r="B71" i="18"/>
  <c r="D70" i="18"/>
  <c r="C70" i="18"/>
  <c r="B70" i="18"/>
  <c r="D66" i="18"/>
  <c r="C66" i="18"/>
  <c r="B66" i="18"/>
  <c r="D65" i="18"/>
  <c r="C65" i="18"/>
  <c r="B65" i="18"/>
  <c r="D64" i="18"/>
  <c r="C64" i="18"/>
  <c r="B64" i="18"/>
  <c r="D63" i="18"/>
  <c r="C63" i="18"/>
  <c r="B63" i="18"/>
  <c r="D62" i="18"/>
  <c r="C62" i="18"/>
  <c r="B62" i="18"/>
  <c r="D61" i="18"/>
  <c r="C61" i="18"/>
  <c r="B61" i="18"/>
  <c r="D60" i="18"/>
  <c r="C60" i="18"/>
  <c r="B60" i="18"/>
  <c r="D56" i="18"/>
  <c r="C56" i="18"/>
  <c r="B56" i="18"/>
  <c r="D55" i="18"/>
  <c r="C55" i="18"/>
  <c r="B55" i="18"/>
  <c r="D54" i="18"/>
  <c r="C54" i="18"/>
  <c r="B54" i="18"/>
  <c r="D53" i="18"/>
  <c r="C53" i="18"/>
  <c r="B53" i="18"/>
  <c r="D52" i="18"/>
  <c r="C52" i="18"/>
  <c r="B52" i="18"/>
  <c r="D51" i="18"/>
  <c r="C51" i="18"/>
  <c r="B51" i="18"/>
  <c r="D50" i="18"/>
  <c r="C50" i="18"/>
  <c r="B50" i="18"/>
  <c r="D46" i="18"/>
  <c r="C46" i="18"/>
  <c r="B46" i="18"/>
  <c r="D45" i="18"/>
  <c r="C45" i="18"/>
  <c r="B45" i="18"/>
  <c r="D44" i="18"/>
  <c r="C44" i="18"/>
  <c r="B44" i="18"/>
  <c r="D43" i="18"/>
  <c r="C43" i="18"/>
  <c r="B43" i="18"/>
  <c r="D42" i="18"/>
  <c r="C42" i="18"/>
  <c r="B42" i="18"/>
  <c r="D41" i="18"/>
  <c r="C41" i="18"/>
  <c r="B41" i="18"/>
  <c r="D40" i="18"/>
  <c r="C40" i="18"/>
  <c r="B40" i="18"/>
  <c r="D39" i="18"/>
  <c r="C39" i="18"/>
  <c r="B39" i="18"/>
  <c r="D38" i="18"/>
  <c r="C38" i="18"/>
  <c r="B38" i="18"/>
  <c r="D37" i="18"/>
  <c r="C37" i="18"/>
  <c r="B37" i="18"/>
  <c r="D36" i="18"/>
  <c r="C36" i="18"/>
  <c r="B36" i="18"/>
  <c r="D35" i="18"/>
  <c r="C35" i="18"/>
  <c r="B35" i="18"/>
  <c r="D31" i="18"/>
  <c r="C31" i="18"/>
  <c r="B31" i="18"/>
  <c r="D30" i="18"/>
  <c r="C30" i="18"/>
  <c r="B30" i="18"/>
  <c r="D29" i="18"/>
  <c r="C29" i="18"/>
  <c r="B29" i="18"/>
  <c r="D28" i="18"/>
  <c r="C28" i="18"/>
  <c r="B28" i="18"/>
  <c r="D27" i="18"/>
  <c r="C27" i="18"/>
  <c r="B27" i="18"/>
  <c r="D26" i="18"/>
  <c r="C26" i="18"/>
  <c r="B26" i="18"/>
  <c r="D25" i="18"/>
  <c r="C25" i="18"/>
  <c r="B25" i="18"/>
  <c r="D24" i="18"/>
  <c r="C24" i="18"/>
  <c r="B24" i="18"/>
  <c r="D23" i="18"/>
  <c r="C23" i="18"/>
  <c r="B23" i="18"/>
  <c r="D22" i="18"/>
  <c r="C22" i="18"/>
  <c r="B22" i="18"/>
  <c r="D21" i="18"/>
  <c r="C21" i="18"/>
  <c r="B21" i="18"/>
  <c r="D20" i="18"/>
  <c r="C20" i="18"/>
  <c r="B20" i="18"/>
  <c r="D19" i="18"/>
  <c r="C19" i="18"/>
  <c r="B19" i="18"/>
  <c r="D15" i="18"/>
  <c r="C15" i="18"/>
  <c r="B15" i="18"/>
  <c r="D14" i="18"/>
  <c r="C14" i="18"/>
  <c r="B14" i="18"/>
  <c r="D13" i="18"/>
  <c r="C13" i="18"/>
  <c r="B13" i="18"/>
  <c r="D12" i="18"/>
  <c r="C12" i="18"/>
  <c r="B12" i="18"/>
  <c r="D11" i="18"/>
  <c r="C11" i="18"/>
  <c r="B11" i="18"/>
  <c r="D10" i="18"/>
  <c r="C10" i="18"/>
  <c r="B10" i="18"/>
  <c r="D9" i="18"/>
  <c r="C9" i="18"/>
  <c r="B9" i="18"/>
  <c r="D8" i="18"/>
  <c r="C8" i="18"/>
  <c r="B8" i="18"/>
  <c r="D129" i="19"/>
  <c r="C129" i="19"/>
  <c r="B129" i="19"/>
  <c r="D128" i="19"/>
  <c r="C128" i="19"/>
  <c r="B128" i="19"/>
  <c r="D127" i="19"/>
  <c r="C127" i="19"/>
  <c r="B127" i="19"/>
  <c r="D126" i="19"/>
  <c r="C126" i="19"/>
  <c r="B126" i="19"/>
  <c r="D125" i="19"/>
  <c r="C125" i="19"/>
  <c r="B125" i="19"/>
  <c r="D124" i="19"/>
  <c r="C124" i="19"/>
  <c r="B124" i="19"/>
  <c r="D123" i="19"/>
  <c r="C123" i="19"/>
  <c r="B123" i="19"/>
  <c r="D122" i="19"/>
  <c r="C122" i="19"/>
  <c r="B122" i="19"/>
  <c r="D121" i="19"/>
  <c r="C121" i="19"/>
  <c r="B121" i="19"/>
  <c r="D117" i="19"/>
  <c r="C117" i="19"/>
  <c r="B117" i="19"/>
  <c r="D116" i="19"/>
  <c r="C116" i="19"/>
  <c r="B116" i="19"/>
  <c r="D115" i="19"/>
  <c r="C115" i="19"/>
  <c r="B115" i="19"/>
  <c r="D114" i="19"/>
  <c r="C114" i="19"/>
  <c r="B114" i="19"/>
  <c r="D113" i="19"/>
  <c r="C113" i="19"/>
  <c r="B113" i="19"/>
  <c r="D112" i="19"/>
  <c r="C112" i="19"/>
  <c r="B112" i="19"/>
  <c r="D111" i="19"/>
  <c r="C111" i="19"/>
  <c r="B111" i="19"/>
  <c r="D110" i="19"/>
  <c r="C110" i="19"/>
  <c r="B110" i="19"/>
  <c r="D109" i="19"/>
  <c r="C109" i="19"/>
  <c r="B109" i="19"/>
  <c r="D108" i="19"/>
  <c r="C108" i="19"/>
  <c r="B108" i="19"/>
  <c r="D107" i="19"/>
  <c r="C107" i="19"/>
  <c r="B107" i="19"/>
  <c r="D106" i="19"/>
  <c r="C106" i="19"/>
  <c r="B106" i="19"/>
  <c r="D105" i="19"/>
  <c r="C105" i="19"/>
  <c r="B105" i="19"/>
  <c r="D104" i="19"/>
  <c r="C104" i="19"/>
  <c r="B104" i="19"/>
  <c r="D100" i="19"/>
  <c r="C100" i="19"/>
  <c r="B100" i="19"/>
  <c r="D99" i="19"/>
  <c r="C99" i="19"/>
  <c r="B99" i="19"/>
  <c r="D98" i="19"/>
  <c r="C98" i="19"/>
  <c r="B98" i="19"/>
  <c r="D97" i="19"/>
  <c r="C97" i="19"/>
  <c r="B97" i="19"/>
  <c r="D96" i="19"/>
  <c r="C96" i="19"/>
  <c r="B96" i="19"/>
  <c r="D95" i="19"/>
  <c r="C95" i="19"/>
  <c r="B95" i="19"/>
  <c r="D94" i="19"/>
  <c r="C94" i="19"/>
  <c r="B94" i="19"/>
  <c r="D93" i="19"/>
  <c r="C93" i="19"/>
  <c r="B93" i="19"/>
  <c r="D92" i="19"/>
  <c r="C92" i="19"/>
  <c r="B92" i="19"/>
  <c r="D88" i="19"/>
  <c r="C88" i="19"/>
  <c r="B88" i="19"/>
  <c r="D87" i="19"/>
  <c r="C87" i="19"/>
  <c r="B87" i="19"/>
  <c r="D86" i="19"/>
  <c r="C86" i="19"/>
  <c r="B86" i="19"/>
  <c r="D85" i="19"/>
  <c r="C85" i="19"/>
  <c r="B85" i="19"/>
  <c r="D84" i="19"/>
  <c r="C84" i="19"/>
  <c r="B84" i="19"/>
  <c r="D83" i="19"/>
  <c r="C83" i="19"/>
  <c r="B83" i="19"/>
  <c r="D82" i="19"/>
  <c r="C82" i="19"/>
  <c r="B82" i="19"/>
  <c r="D81" i="19"/>
  <c r="C81" i="19"/>
  <c r="B81" i="19"/>
  <c r="D80" i="19"/>
  <c r="C80" i="19"/>
  <c r="B80" i="19"/>
  <c r="D79" i="19"/>
  <c r="C79" i="19"/>
  <c r="B79" i="19"/>
  <c r="D75" i="19"/>
  <c r="C75" i="19"/>
  <c r="B75" i="19"/>
  <c r="D74" i="19"/>
  <c r="C74" i="19"/>
  <c r="B74" i="19"/>
  <c r="D73" i="19"/>
  <c r="C73" i="19"/>
  <c r="B73" i="19"/>
  <c r="D72" i="19"/>
  <c r="C72" i="19"/>
  <c r="B72" i="19"/>
  <c r="D71" i="19"/>
  <c r="C71" i="19"/>
  <c r="B71" i="19"/>
  <c r="D70" i="19"/>
  <c r="C70" i="19"/>
  <c r="B70" i="19"/>
  <c r="D66" i="19"/>
  <c r="C66" i="19"/>
  <c r="B66" i="19"/>
  <c r="D65" i="19"/>
  <c r="C65" i="19"/>
  <c r="B65" i="19"/>
  <c r="D64" i="19"/>
  <c r="C64" i="19"/>
  <c r="B64" i="19"/>
  <c r="D63" i="19"/>
  <c r="C63" i="19"/>
  <c r="B63" i="19"/>
  <c r="D62" i="19"/>
  <c r="C62" i="19"/>
  <c r="B62" i="19"/>
  <c r="D61" i="19"/>
  <c r="C61" i="19"/>
  <c r="B61" i="19"/>
  <c r="D60" i="19"/>
  <c r="C60" i="19"/>
  <c r="B60" i="19"/>
  <c r="D56" i="19"/>
  <c r="C56" i="19"/>
  <c r="B56" i="19"/>
  <c r="D55" i="19"/>
  <c r="C55" i="19"/>
  <c r="B55" i="19"/>
  <c r="D54" i="19"/>
  <c r="C54" i="19"/>
  <c r="B54" i="19"/>
  <c r="D53" i="19"/>
  <c r="C53" i="19"/>
  <c r="B53" i="19"/>
  <c r="D52" i="19"/>
  <c r="C52" i="19"/>
  <c r="B52" i="19"/>
  <c r="D51" i="19"/>
  <c r="C51" i="19"/>
  <c r="B51" i="19"/>
  <c r="D50" i="19"/>
  <c r="C50" i="19"/>
  <c r="B50" i="19"/>
  <c r="D46" i="19"/>
  <c r="C46" i="19"/>
  <c r="B46" i="19"/>
  <c r="D45" i="19"/>
  <c r="C45" i="19"/>
  <c r="B45" i="19"/>
  <c r="D44" i="19"/>
  <c r="C44" i="19"/>
  <c r="B44" i="19"/>
  <c r="D43" i="19"/>
  <c r="C43" i="19"/>
  <c r="B43" i="19"/>
  <c r="D42" i="19"/>
  <c r="C42" i="19"/>
  <c r="B42" i="19"/>
  <c r="D41" i="19"/>
  <c r="C41" i="19"/>
  <c r="B41" i="19"/>
  <c r="D40" i="19"/>
  <c r="C40" i="19"/>
  <c r="B40" i="19"/>
  <c r="D39" i="19"/>
  <c r="C39" i="19"/>
  <c r="B39" i="19"/>
  <c r="D38" i="19"/>
  <c r="C38" i="19"/>
  <c r="B38" i="19"/>
  <c r="D37" i="19"/>
  <c r="C37" i="19"/>
  <c r="B37" i="19"/>
  <c r="D36" i="19"/>
  <c r="C36" i="19"/>
  <c r="B36" i="19"/>
  <c r="D35" i="19"/>
  <c r="C35" i="19"/>
  <c r="B35" i="19"/>
  <c r="D31" i="19"/>
  <c r="C31" i="19"/>
  <c r="B31" i="19"/>
  <c r="D30" i="19"/>
  <c r="C30" i="19"/>
  <c r="B30" i="19"/>
  <c r="D29" i="19"/>
  <c r="C29" i="19"/>
  <c r="B29" i="19"/>
  <c r="D28" i="19"/>
  <c r="C28" i="19"/>
  <c r="B28" i="19"/>
  <c r="D27" i="19"/>
  <c r="C27" i="19"/>
  <c r="B27" i="19"/>
  <c r="D26" i="19"/>
  <c r="C26" i="19"/>
  <c r="B26" i="19"/>
  <c r="D25" i="19"/>
  <c r="C25" i="19"/>
  <c r="B25" i="19"/>
  <c r="D24" i="19"/>
  <c r="C24" i="19"/>
  <c r="B24" i="19"/>
  <c r="D23" i="19"/>
  <c r="C23" i="19"/>
  <c r="B23" i="19"/>
  <c r="D22" i="19"/>
  <c r="C22" i="19"/>
  <c r="B22" i="19"/>
  <c r="D21" i="19"/>
  <c r="C21" i="19"/>
  <c r="B21" i="19"/>
  <c r="D20" i="19"/>
  <c r="C20" i="19"/>
  <c r="B20" i="19"/>
  <c r="D19" i="19"/>
  <c r="C19" i="19"/>
  <c r="B19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D129" i="13"/>
  <c r="C129" i="13"/>
  <c r="B129" i="13"/>
  <c r="D128" i="13"/>
  <c r="C128" i="13"/>
  <c r="B128" i="13"/>
  <c r="D127" i="13"/>
  <c r="C127" i="13"/>
  <c r="B127" i="13"/>
  <c r="D126" i="13"/>
  <c r="C126" i="13"/>
  <c r="B126" i="13"/>
  <c r="D125" i="13"/>
  <c r="C125" i="13"/>
  <c r="B125" i="13"/>
  <c r="D124" i="13"/>
  <c r="C124" i="13"/>
  <c r="B124" i="13"/>
  <c r="D123" i="13"/>
  <c r="C123" i="13"/>
  <c r="B123" i="13"/>
  <c r="B130" i="13" s="1"/>
  <c r="D122" i="13"/>
  <c r="C122" i="13"/>
  <c r="B122" i="13"/>
  <c r="D121" i="13"/>
  <c r="C121" i="13"/>
  <c r="B121" i="13"/>
  <c r="D117" i="13"/>
  <c r="C117" i="13"/>
  <c r="B117" i="13"/>
  <c r="D116" i="13"/>
  <c r="C116" i="13"/>
  <c r="B116" i="13"/>
  <c r="D115" i="13"/>
  <c r="C115" i="13"/>
  <c r="B115" i="13"/>
  <c r="D114" i="13"/>
  <c r="C114" i="13"/>
  <c r="B114" i="13"/>
  <c r="D113" i="13"/>
  <c r="C113" i="13"/>
  <c r="B113" i="13"/>
  <c r="D112" i="13"/>
  <c r="C112" i="13"/>
  <c r="B112" i="13"/>
  <c r="D111" i="13"/>
  <c r="C111" i="13"/>
  <c r="B111" i="13"/>
  <c r="B118" i="13" s="1"/>
  <c r="D110" i="13"/>
  <c r="C110" i="13"/>
  <c r="B110" i="13"/>
  <c r="D109" i="13"/>
  <c r="C109" i="13"/>
  <c r="B109" i="13"/>
  <c r="D108" i="13"/>
  <c r="C108" i="13"/>
  <c r="B108" i="13"/>
  <c r="D107" i="13"/>
  <c r="C107" i="13"/>
  <c r="B107" i="13"/>
  <c r="D106" i="13"/>
  <c r="C106" i="13"/>
  <c r="B106" i="13"/>
  <c r="D105" i="13"/>
  <c r="C105" i="13"/>
  <c r="B105" i="13"/>
  <c r="D104" i="13"/>
  <c r="C104" i="13"/>
  <c r="B104" i="13"/>
  <c r="D100" i="13"/>
  <c r="C100" i="13"/>
  <c r="B100" i="13"/>
  <c r="D99" i="13"/>
  <c r="C99" i="13"/>
  <c r="B99" i="13"/>
  <c r="D98" i="13"/>
  <c r="C98" i="13"/>
  <c r="B98" i="13"/>
  <c r="D97" i="13"/>
  <c r="C97" i="13"/>
  <c r="B97" i="13"/>
  <c r="D96" i="13"/>
  <c r="C96" i="13"/>
  <c r="B96" i="13"/>
  <c r="D95" i="13"/>
  <c r="C95" i="13"/>
  <c r="B95" i="13"/>
  <c r="D94" i="13"/>
  <c r="C94" i="13"/>
  <c r="B94" i="13"/>
  <c r="D93" i="13"/>
  <c r="C93" i="13"/>
  <c r="B93" i="13"/>
  <c r="D92" i="13"/>
  <c r="C92" i="13"/>
  <c r="B92" i="13"/>
  <c r="D88" i="13"/>
  <c r="C88" i="13"/>
  <c r="B88" i="13"/>
  <c r="D87" i="13"/>
  <c r="C87" i="13"/>
  <c r="B87" i="13"/>
  <c r="D86" i="13"/>
  <c r="C86" i="13"/>
  <c r="B86" i="13"/>
  <c r="D85" i="13"/>
  <c r="C85" i="13"/>
  <c r="B85" i="13"/>
  <c r="D84" i="13"/>
  <c r="C84" i="13"/>
  <c r="B84" i="13"/>
  <c r="D83" i="13"/>
  <c r="C83" i="13"/>
  <c r="B83" i="13"/>
  <c r="D82" i="13"/>
  <c r="C82" i="13"/>
  <c r="B82" i="13"/>
  <c r="D81" i="13"/>
  <c r="C81" i="13"/>
  <c r="B81" i="13"/>
  <c r="D80" i="13"/>
  <c r="C80" i="13"/>
  <c r="B80" i="13"/>
  <c r="D79" i="13"/>
  <c r="C79" i="13"/>
  <c r="B79" i="13"/>
  <c r="D75" i="13"/>
  <c r="C75" i="13"/>
  <c r="B75" i="13"/>
  <c r="D74" i="13"/>
  <c r="C74" i="13"/>
  <c r="B74" i="13"/>
  <c r="D73" i="13"/>
  <c r="C73" i="13"/>
  <c r="B73" i="13"/>
  <c r="D72" i="13"/>
  <c r="C72" i="13"/>
  <c r="B72" i="13"/>
  <c r="D71" i="13"/>
  <c r="C71" i="13"/>
  <c r="B71" i="13"/>
  <c r="D70" i="13"/>
  <c r="C70" i="13"/>
  <c r="B70" i="13"/>
  <c r="D66" i="13"/>
  <c r="C66" i="13"/>
  <c r="B66" i="13"/>
  <c r="D65" i="13"/>
  <c r="C65" i="13"/>
  <c r="B65" i="13"/>
  <c r="D64" i="13"/>
  <c r="C64" i="13"/>
  <c r="B64" i="13"/>
  <c r="D63" i="13"/>
  <c r="C63" i="13"/>
  <c r="B63" i="13"/>
  <c r="D62" i="13"/>
  <c r="C62" i="13"/>
  <c r="B62" i="13"/>
  <c r="D61" i="13"/>
  <c r="C61" i="13"/>
  <c r="B61" i="13"/>
  <c r="D60" i="13"/>
  <c r="C60" i="13"/>
  <c r="B60" i="13"/>
  <c r="D56" i="13"/>
  <c r="C56" i="13"/>
  <c r="B56" i="13"/>
  <c r="D55" i="13"/>
  <c r="C55" i="13"/>
  <c r="B55" i="13"/>
  <c r="D54" i="13"/>
  <c r="C54" i="13"/>
  <c r="B54" i="13"/>
  <c r="D53" i="13"/>
  <c r="C53" i="13"/>
  <c r="B53" i="13"/>
  <c r="D52" i="13"/>
  <c r="C52" i="13"/>
  <c r="B52" i="13"/>
  <c r="D51" i="13"/>
  <c r="C51" i="13"/>
  <c r="B51" i="13"/>
  <c r="D50" i="13"/>
  <c r="C50" i="13"/>
  <c r="B50" i="13"/>
  <c r="D46" i="13"/>
  <c r="C46" i="13"/>
  <c r="B46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B41" i="13"/>
  <c r="D40" i="13"/>
  <c r="C40" i="13"/>
  <c r="B40" i="13"/>
  <c r="D39" i="13"/>
  <c r="C39" i="13"/>
  <c r="B39" i="13"/>
  <c r="D38" i="13"/>
  <c r="C38" i="13"/>
  <c r="B38" i="13"/>
  <c r="D37" i="13"/>
  <c r="C37" i="13"/>
  <c r="B37" i="13"/>
  <c r="D36" i="13"/>
  <c r="C36" i="13"/>
  <c r="B36" i="13"/>
  <c r="D129" i="17"/>
  <c r="C129" i="17"/>
  <c r="B129" i="17"/>
  <c r="D128" i="17"/>
  <c r="C128" i="17"/>
  <c r="B128" i="17"/>
  <c r="D127" i="17"/>
  <c r="C127" i="17"/>
  <c r="B127" i="17"/>
  <c r="D126" i="17"/>
  <c r="C126" i="17"/>
  <c r="B126" i="17"/>
  <c r="D125" i="17"/>
  <c r="C125" i="17"/>
  <c r="B125" i="17"/>
  <c r="D124" i="17"/>
  <c r="C124" i="17"/>
  <c r="B124" i="17"/>
  <c r="D123" i="17"/>
  <c r="C123" i="17"/>
  <c r="B123" i="17"/>
  <c r="D122" i="17"/>
  <c r="C122" i="17"/>
  <c r="B122" i="17"/>
  <c r="D121" i="17"/>
  <c r="C121" i="17"/>
  <c r="B121" i="17"/>
  <c r="D117" i="17"/>
  <c r="C117" i="17"/>
  <c r="B117" i="17"/>
  <c r="D116" i="17"/>
  <c r="C116" i="17"/>
  <c r="B116" i="17"/>
  <c r="D115" i="17"/>
  <c r="C115" i="17"/>
  <c r="B115" i="17"/>
  <c r="D114" i="17"/>
  <c r="C114" i="17"/>
  <c r="B114" i="17"/>
  <c r="D113" i="17"/>
  <c r="C113" i="17"/>
  <c r="B113" i="17"/>
  <c r="D112" i="17"/>
  <c r="C112" i="17"/>
  <c r="B112" i="17"/>
  <c r="D111" i="17"/>
  <c r="C111" i="17"/>
  <c r="B111" i="17"/>
  <c r="D110" i="17"/>
  <c r="C110" i="17"/>
  <c r="B110" i="17"/>
  <c r="D109" i="17"/>
  <c r="C109" i="17"/>
  <c r="B109" i="17"/>
  <c r="D108" i="17"/>
  <c r="C108" i="17"/>
  <c r="B108" i="17"/>
  <c r="D107" i="17"/>
  <c r="C107" i="17"/>
  <c r="B107" i="17"/>
  <c r="D106" i="17"/>
  <c r="C106" i="17"/>
  <c r="B106" i="17"/>
  <c r="D105" i="17"/>
  <c r="C105" i="17"/>
  <c r="B105" i="17"/>
  <c r="D104" i="17"/>
  <c r="C104" i="17"/>
  <c r="B104" i="17"/>
  <c r="D100" i="17"/>
  <c r="C100" i="17"/>
  <c r="B100" i="17"/>
  <c r="D99" i="17"/>
  <c r="C99" i="17"/>
  <c r="B99" i="17"/>
  <c r="D98" i="17"/>
  <c r="C98" i="17"/>
  <c r="B98" i="17"/>
  <c r="D97" i="17"/>
  <c r="C97" i="17"/>
  <c r="B97" i="17"/>
  <c r="D96" i="17"/>
  <c r="C96" i="17"/>
  <c r="B96" i="17"/>
  <c r="D95" i="17"/>
  <c r="C95" i="17"/>
  <c r="B95" i="17"/>
  <c r="D94" i="17"/>
  <c r="C94" i="17"/>
  <c r="B94" i="17"/>
  <c r="D93" i="17"/>
  <c r="C93" i="17"/>
  <c r="B93" i="17"/>
  <c r="D92" i="17"/>
  <c r="C92" i="17"/>
  <c r="B92" i="17"/>
  <c r="D88" i="17"/>
  <c r="C88" i="17"/>
  <c r="B88" i="17"/>
  <c r="D87" i="17"/>
  <c r="C87" i="17"/>
  <c r="B87" i="17"/>
  <c r="D86" i="17"/>
  <c r="C86" i="17"/>
  <c r="B86" i="17"/>
  <c r="D85" i="17"/>
  <c r="C85" i="17"/>
  <c r="B85" i="17"/>
  <c r="D84" i="17"/>
  <c r="C84" i="17"/>
  <c r="B84" i="17"/>
  <c r="D83" i="17"/>
  <c r="C83" i="17"/>
  <c r="B83" i="17"/>
  <c r="D82" i="17"/>
  <c r="C82" i="17"/>
  <c r="B82" i="17"/>
  <c r="D81" i="17"/>
  <c r="C81" i="17"/>
  <c r="B81" i="17"/>
  <c r="D80" i="17"/>
  <c r="C80" i="17"/>
  <c r="B80" i="17"/>
  <c r="D79" i="17"/>
  <c r="C79" i="17"/>
  <c r="B79" i="17"/>
  <c r="D75" i="17"/>
  <c r="C75" i="17"/>
  <c r="B75" i="17"/>
  <c r="D74" i="17"/>
  <c r="C74" i="17"/>
  <c r="B74" i="17"/>
  <c r="D73" i="17"/>
  <c r="C73" i="17"/>
  <c r="B73" i="17"/>
  <c r="D72" i="17"/>
  <c r="C72" i="17"/>
  <c r="B72" i="17"/>
  <c r="D71" i="17"/>
  <c r="C71" i="17"/>
  <c r="B71" i="17"/>
  <c r="D70" i="17"/>
  <c r="C70" i="17"/>
  <c r="B70" i="17"/>
  <c r="D66" i="17"/>
  <c r="C66" i="17"/>
  <c r="B66" i="17"/>
  <c r="D65" i="17"/>
  <c r="C65" i="17"/>
  <c r="B65" i="17"/>
  <c r="D64" i="17"/>
  <c r="C64" i="17"/>
  <c r="B64" i="17"/>
  <c r="D63" i="17"/>
  <c r="C63" i="17"/>
  <c r="B63" i="17"/>
  <c r="D62" i="17"/>
  <c r="C62" i="17"/>
  <c r="B62" i="17"/>
  <c r="D61" i="17"/>
  <c r="C61" i="17"/>
  <c r="B61" i="17"/>
  <c r="D60" i="17"/>
  <c r="C60" i="17"/>
  <c r="B60" i="17"/>
  <c r="D56" i="17"/>
  <c r="C56" i="17"/>
  <c r="B56" i="17"/>
  <c r="D55" i="17"/>
  <c r="C55" i="17"/>
  <c r="B55" i="17"/>
  <c r="D54" i="17"/>
  <c r="C54" i="17"/>
  <c r="B54" i="17"/>
  <c r="D53" i="17"/>
  <c r="C53" i="17"/>
  <c r="B53" i="17"/>
  <c r="D52" i="17"/>
  <c r="C52" i="17"/>
  <c r="B52" i="17"/>
  <c r="D51" i="17"/>
  <c r="C51" i="17"/>
  <c r="B51" i="17"/>
  <c r="D50" i="17"/>
  <c r="C50" i="17"/>
  <c r="B50" i="17"/>
  <c r="D46" i="17"/>
  <c r="C46" i="17"/>
  <c r="B46" i="17"/>
  <c r="D45" i="17"/>
  <c r="C45" i="17"/>
  <c r="B45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40" i="17"/>
  <c r="C40" i="17"/>
  <c r="B40" i="17"/>
  <c r="D39" i="17"/>
  <c r="C39" i="17"/>
  <c r="B39" i="17"/>
  <c r="D38" i="17"/>
  <c r="C38" i="17"/>
  <c r="B38" i="17"/>
  <c r="D37" i="17"/>
  <c r="C37" i="17"/>
  <c r="B37" i="17"/>
  <c r="D36" i="17"/>
  <c r="C36" i="17"/>
  <c r="B36" i="17"/>
  <c r="D35" i="17"/>
  <c r="C35" i="17"/>
  <c r="B35" i="17"/>
  <c r="D31" i="17"/>
  <c r="C31" i="17"/>
  <c r="B31" i="17"/>
  <c r="D30" i="17"/>
  <c r="C30" i="17"/>
  <c r="B30" i="17"/>
  <c r="D29" i="17"/>
  <c r="C29" i="17"/>
  <c r="B29" i="17"/>
  <c r="D28" i="17"/>
  <c r="C28" i="17"/>
  <c r="B28" i="17"/>
  <c r="D27" i="17"/>
  <c r="C27" i="17"/>
  <c r="B27" i="17"/>
  <c r="D26" i="17"/>
  <c r="C26" i="17"/>
  <c r="B26" i="17"/>
  <c r="D25" i="17"/>
  <c r="C25" i="17"/>
  <c r="B25" i="17"/>
  <c r="D24" i="17"/>
  <c r="C24" i="17"/>
  <c r="B24" i="17"/>
  <c r="D23" i="17"/>
  <c r="C23" i="17"/>
  <c r="B23" i="17"/>
  <c r="D22" i="17"/>
  <c r="C22" i="17"/>
  <c r="B22" i="17"/>
  <c r="D21" i="17"/>
  <c r="C21" i="17"/>
  <c r="B21" i="17"/>
  <c r="D20" i="17"/>
  <c r="C20" i="17"/>
  <c r="B20" i="17"/>
  <c r="D19" i="17"/>
  <c r="C19" i="17"/>
  <c r="B19" i="17"/>
  <c r="D15" i="17"/>
  <c r="C15" i="17"/>
  <c r="B15" i="17"/>
  <c r="D14" i="17"/>
  <c r="C14" i="17"/>
  <c r="B14" i="17"/>
  <c r="D13" i="17"/>
  <c r="C13" i="17"/>
  <c r="B13" i="17"/>
  <c r="D12" i="17"/>
  <c r="C12" i="17"/>
  <c r="B12" i="17"/>
  <c r="D11" i="17"/>
  <c r="C11" i="17"/>
  <c r="B11" i="17"/>
  <c r="D10" i="17"/>
  <c r="C10" i="17"/>
  <c r="B10" i="17"/>
  <c r="D9" i="17"/>
  <c r="C9" i="17"/>
  <c r="B9" i="17"/>
  <c r="D8" i="17"/>
  <c r="C8" i="17"/>
  <c r="B8" i="17"/>
  <c r="D35" i="13"/>
  <c r="C35" i="13"/>
  <c r="B35" i="13"/>
  <c r="D31" i="13"/>
  <c r="C31" i="13"/>
  <c r="B31" i="13"/>
  <c r="D30" i="13"/>
  <c r="C30" i="13"/>
  <c r="B30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3" i="13"/>
  <c r="C23" i="13"/>
  <c r="B23" i="13"/>
  <c r="D22" i="13"/>
  <c r="C22" i="13"/>
  <c r="B22" i="13"/>
  <c r="D21" i="13"/>
  <c r="C21" i="13"/>
  <c r="B21" i="13"/>
  <c r="D20" i="13"/>
  <c r="C20" i="13"/>
  <c r="B20" i="13"/>
  <c r="D19" i="13"/>
  <c r="C19" i="13"/>
  <c r="B19" i="13"/>
  <c r="D15" i="13"/>
  <c r="C15" i="13"/>
  <c r="B15" i="13"/>
  <c r="D14" i="13"/>
  <c r="C14" i="13"/>
  <c r="B14" i="13"/>
  <c r="D13" i="13"/>
  <c r="C13" i="13"/>
  <c r="B13" i="13"/>
  <c r="D12" i="13"/>
  <c r="C12" i="13"/>
  <c r="B12" i="13"/>
  <c r="D11" i="13"/>
  <c r="C11" i="13"/>
  <c r="B11" i="13"/>
  <c r="D10" i="13"/>
  <c r="C10" i="13"/>
  <c r="B10" i="13"/>
  <c r="D9" i="13"/>
  <c r="C9" i="13"/>
  <c r="B9" i="13"/>
  <c r="D8" i="13"/>
  <c r="C8" i="13"/>
  <c r="B8" i="13"/>
  <c r="D32" i="12" l="1"/>
  <c r="D16" i="12"/>
  <c r="D130" i="12"/>
  <c r="H28" i="14" l="1"/>
  <c r="G28" i="14"/>
  <c r="F28" i="14"/>
  <c r="D28" i="14"/>
  <c r="C28" i="14"/>
  <c r="B28" i="14"/>
  <c r="H14" i="14"/>
  <c r="G14" i="14"/>
  <c r="F14" i="14"/>
  <c r="D14" i="14"/>
  <c r="C14" i="14"/>
  <c r="B14" i="14"/>
  <c r="C101" i="13" l="1"/>
  <c r="D101" i="13"/>
  <c r="C66" i="12"/>
  <c r="B66" i="12"/>
  <c r="B130" i="12" l="1"/>
  <c r="B118" i="12"/>
  <c r="D118" i="12"/>
  <c r="B101" i="12"/>
  <c r="D101" i="12"/>
  <c r="C89" i="12"/>
  <c r="B89" i="12"/>
  <c r="D89" i="12"/>
  <c r="D76" i="12"/>
  <c r="B76" i="12"/>
  <c r="C76" i="12"/>
  <c r="B67" i="12"/>
  <c r="D67" i="12"/>
  <c r="B57" i="12"/>
  <c r="D57" i="12"/>
  <c r="B47" i="12"/>
  <c r="D47" i="12"/>
  <c r="B32" i="12"/>
  <c r="B16" i="12"/>
  <c r="C16" i="12"/>
  <c r="C32" i="12"/>
  <c r="C47" i="12"/>
  <c r="C57" i="12"/>
  <c r="C67" i="12"/>
  <c r="C101" i="12"/>
  <c r="C118" i="12"/>
  <c r="C130" i="12"/>
  <c r="B132" i="12" l="1"/>
  <c r="C132" i="12"/>
  <c r="D132" i="12"/>
  <c r="E105" i="12"/>
  <c r="E104" i="12"/>
  <c r="C130" i="11" l="1"/>
  <c r="D130" i="11"/>
  <c r="B130" i="11"/>
  <c r="C118" i="11"/>
  <c r="D118" i="11"/>
  <c r="B118" i="11"/>
  <c r="C101" i="11"/>
  <c r="D101" i="11"/>
  <c r="B101" i="11"/>
  <c r="C89" i="11"/>
  <c r="D89" i="11"/>
  <c r="B89" i="11"/>
  <c r="C76" i="11"/>
  <c r="D76" i="11"/>
  <c r="B76" i="11"/>
  <c r="C67" i="11"/>
  <c r="D67" i="11"/>
  <c r="B67" i="11"/>
  <c r="C57" i="11"/>
  <c r="D57" i="11"/>
  <c r="B57" i="11"/>
  <c r="C47" i="11"/>
  <c r="D47" i="11"/>
  <c r="B47" i="11"/>
  <c r="C32" i="11"/>
  <c r="D32" i="11"/>
  <c r="B32" i="11"/>
  <c r="C16" i="11"/>
  <c r="D16" i="11"/>
  <c r="B16" i="11"/>
  <c r="D132" i="11" l="1"/>
  <c r="B132" i="11"/>
  <c r="C132" i="11"/>
  <c r="C16" i="10" l="1"/>
  <c r="C130" i="7" l="1"/>
  <c r="D118" i="7"/>
  <c r="D130" i="7"/>
  <c r="C32" i="7"/>
  <c r="C118" i="6" l="1"/>
  <c r="D118" i="6"/>
  <c r="B118" i="6"/>
  <c r="C101" i="6"/>
  <c r="D101" i="6"/>
  <c r="B101" i="6"/>
  <c r="C89" i="6"/>
  <c r="D89" i="6"/>
  <c r="B89" i="6"/>
  <c r="C76" i="6"/>
  <c r="D76" i="6"/>
  <c r="B76" i="6"/>
  <c r="C67" i="6"/>
  <c r="D67" i="6"/>
  <c r="B67" i="6"/>
  <c r="C57" i="6"/>
  <c r="D57" i="6"/>
  <c r="B57" i="6"/>
  <c r="C47" i="6"/>
  <c r="D47" i="6"/>
  <c r="B47" i="6"/>
  <c r="C32" i="6"/>
  <c r="D32" i="6"/>
  <c r="B32" i="6"/>
  <c r="C16" i="6"/>
  <c r="D16" i="6"/>
  <c r="B16" i="6"/>
  <c r="B130" i="5" l="1"/>
  <c r="B130" i="4" l="1"/>
  <c r="C118" i="4"/>
  <c r="D118" i="4"/>
  <c r="B118" i="4"/>
  <c r="C101" i="4"/>
  <c r="D101" i="4"/>
  <c r="B101" i="4"/>
  <c r="C89" i="4"/>
  <c r="D89" i="4"/>
  <c r="B89" i="4"/>
  <c r="C76" i="4"/>
  <c r="D76" i="4"/>
  <c r="B76" i="4"/>
  <c r="C67" i="4"/>
  <c r="D67" i="4"/>
  <c r="B67" i="4"/>
  <c r="C57" i="4"/>
  <c r="D57" i="4"/>
  <c r="B57" i="4"/>
  <c r="C47" i="4"/>
  <c r="D47" i="4"/>
  <c r="B47" i="4"/>
  <c r="C32" i="4"/>
  <c r="D32" i="4"/>
  <c r="B32" i="4"/>
  <c r="C16" i="4"/>
  <c r="D16" i="4"/>
  <c r="B16" i="4"/>
  <c r="B132" i="4" l="1"/>
  <c r="B130" i="3"/>
  <c r="C118" i="3"/>
  <c r="D118" i="3"/>
  <c r="B118" i="3"/>
  <c r="C101" i="3"/>
  <c r="D101" i="3"/>
  <c r="B101" i="3"/>
  <c r="C89" i="3"/>
  <c r="D89" i="3"/>
  <c r="B89" i="3"/>
  <c r="C76" i="3"/>
  <c r="D76" i="3"/>
  <c r="B76" i="3"/>
  <c r="C67" i="3"/>
  <c r="D67" i="3"/>
  <c r="B67" i="3"/>
  <c r="C57" i="3"/>
  <c r="D57" i="3"/>
  <c r="B57" i="3"/>
  <c r="C47" i="3"/>
  <c r="D47" i="3"/>
  <c r="B47" i="3"/>
  <c r="C32" i="3"/>
  <c r="D32" i="3"/>
  <c r="B32" i="3"/>
  <c r="C16" i="3"/>
  <c r="D16" i="3"/>
  <c r="B16" i="3"/>
  <c r="C16" i="8" l="1"/>
  <c r="D16" i="8"/>
  <c r="B16" i="8"/>
  <c r="C32" i="8"/>
  <c r="D32" i="8"/>
  <c r="B32" i="8"/>
  <c r="C47" i="8"/>
  <c r="D47" i="8"/>
  <c r="B47" i="8"/>
  <c r="C57" i="8"/>
  <c r="D57" i="8"/>
  <c r="B57" i="8"/>
  <c r="C67" i="8"/>
  <c r="D67" i="8"/>
  <c r="B67" i="8"/>
  <c r="C76" i="8"/>
  <c r="D76" i="8"/>
  <c r="B76" i="8"/>
  <c r="C89" i="8"/>
  <c r="D89" i="8"/>
  <c r="B89" i="8"/>
  <c r="C101" i="8"/>
  <c r="D101" i="8"/>
  <c r="B101" i="8"/>
  <c r="C118" i="8"/>
  <c r="D118" i="8"/>
  <c r="B118" i="8"/>
  <c r="C130" i="8"/>
  <c r="D130" i="8"/>
  <c r="B130" i="8"/>
  <c r="C16" i="7"/>
  <c r="D16" i="7"/>
  <c r="B16" i="7"/>
  <c r="D32" i="7"/>
  <c r="B32" i="7"/>
  <c r="C47" i="7"/>
  <c r="D47" i="7"/>
  <c r="B47" i="7"/>
  <c r="C57" i="7"/>
  <c r="D57" i="7"/>
  <c r="B57" i="7"/>
  <c r="C67" i="7"/>
  <c r="D67" i="7"/>
  <c r="B67" i="7"/>
  <c r="C76" i="7"/>
  <c r="D76" i="7"/>
  <c r="B76" i="7"/>
  <c r="C89" i="7"/>
  <c r="D89" i="7"/>
  <c r="B89" i="7"/>
  <c r="C101" i="7"/>
  <c r="D101" i="7"/>
  <c r="B101" i="7"/>
  <c r="C118" i="7"/>
  <c r="B118" i="7"/>
  <c r="B130" i="7"/>
  <c r="D132" i="8" l="1"/>
  <c r="D132" i="7"/>
  <c r="B132" i="8"/>
  <c r="B132" i="7"/>
  <c r="C132" i="7"/>
  <c r="C132" i="8"/>
  <c r="C130" i="10" l="1"/>
  <c r="D130" i="10"/>
  <c r="B130" i="10"/>
  <c r="C118" i="10"/>
  <c r="D118" i="10"/>
  <c r="B118" i="10"/>
  <c r="C101" i="10"/>
  <c r="D101" i="10"/>
  <c r="B101" i="10"/>
  <c r="C89" i="10"/>
  <c r="D89" i="10"/>
  <c r="B89" i="10"/>
  <c r="C76" i="10"/>
  <c r="D76" i="10"/>
  <c r="B76" i="10"/>
  <c r="C67" i="10"/>
  <c r="D67" i="10"/>
  <c r="B67" i="10"/>
  <c r="C57" i="10"/>
  <c r="D57" i="10"/>
  <c r="B57" i="10"/>
  <c r="C47" i="10"/>
  <c r="D47" i="10"/>
  <c r="B47" i="10"/>
  <c r="C32" i="10"/>
  <c r="D32" i="10"/>
  <c r="B32" i="10"/>
  <c r="D16" i="10"/>
  <c r="B16" i="10"/>
  <c r="D132" i="10" l="1"/>
  <c r="C132" i="10"/>
  <c r="B132" i="10"/>
  <c r="E92" i="3" l="1"/>
  <c r="E12" i="3"/>
  <c r="E31" i="1" l="1"/>
  <c r="E130" i="12"/>
  <c r="E129" i="12"/>
  <c r="E128" i="12"/>
  <c r="E127" i="12"/>
  <c r="E126" i="12"/>
  <c r="E125" i="12"/>
  <c r="E124" i="12"/>
  <c r="E123" i="12"/>
  <c r="E122" i="12"/>
  <c r="E121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0" i="12"/>
  <c r="E99" i="12"/>
  <c r="E98" i="12"/>
  <c r="E97" i="12"/>
  <c r="E96" i="12"/>
  <c r="E95" i="12"/>
  <c r="E94" i="12"/>
  <c r="E93" i="12"/>
  <c r="E92" i="12"/>
  <c r="E89" i="12"/>
  <c r="E88" i="12"/>
  <c r="E87" i="12"/>
  <c r="E86" i="12"/>
  <c r="E85" i="12"/>
  <c r="E84" i="12"/>
  <c r="E83" i="12"/>
  <c r="E82" i="12"/>
  <c r="E81" i="12"/>
  <c r="E80" i="12"/>
  <c r="E79" i="12"/>
  <c r="E76" i="12"/>
  <c r="E75" i="12"/>
  <c r="E74" i="12"/>
  <c r="E73" i="12"/>
  <c r="E72" i="12"/>
  <c r="E71" i="12"/>
  <c r="E70" i="12"/>
  <c r="E66" i="12"/>
  <c r="E65" i="12"/>
  <c r="E64" i="12"/>
  <c r="E63" i="12"/>
  <c r="E62" i="12"/>
  <c r="E61" i="12"/>
  <c r="E60" i="12"/>
  <c r="E56" i="12"/>
  <c r="E55" i="12"/>
  <c r="E54" i="12"/>
  <c r="E53" i="12"/>
  <c r="E52" i="12"/>
  <c r="E51" i="12"/>
  <c r="E50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5" i="12"/>
  <c r="E14" i="12"/>
  <c r="E13" i="12"/>
  <c r="E12" i="12"/>
  <c r="E11" i="12"/>
  <c r="E10" i="12"/>
  <c r="E9" i="12"/>
  <c r="E8" i="12"/>
  <c r="E130" i="11"/>
  <c r="E129" i="11"/>
  <c r="E128" i="11"/>
  <c r="E127" i="11"/>
  <c r="E126" i="11"/>
  <c r="E125" i="11"/>
  <c r="E124" i="11"/>
  <c r="E123" i="11"/>
  <c r="E122" i="11"/>
  <c r="E121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0" i="11"/>
  <c r="E99" i="11"/>
  <c r="E98" i="11"/>
  <c r="E97" i="11"/>
  <c r="E96" i="11"/>
  <c r="E95" i="11"/>
  <c r="E94" i="11"/>
  <c r="E93" i="11"/>
  <c r="E92" i="11"/>
  <c r="E88" i="11"/>
  <c r="E87" i="11"/>
  <c r="E86" i="11"/>
  <c r="E85" i="11"/>
  <c r="E84" i="11"/>
  <c r="E83" i="11"/>
  <c r="E82" i="11"/>
  <c r="E81" i="11"/>
  <c r="E80" i="11"/>
  <c r="E79" i="11"/>
  <c r="E76" i="11"/>
  <c r="E75" i="11"/>
  <c r="E74" i="11"/>
  <c r="E73" i="11"/>
  <c r="E72" i="11"/>
  <c r="E71" i="11"/>
  <c r="E70" i="11"/>
  <c r="E66" i="11"/>
  <c r="E65" i="11"/>
  <c r="E64" i="11"/>
  <c r="E63" i="11"/>
  <c r="E62" i="11"/>
  <c r="E61" i="11"/>
  <c r="E60" i="11"/>
  <c r="E56" i="11"/>
  <c r="E55" i="11"/>
  <c r="E54" i="11"/>
  <c r="E53" i="11"/>
  <c r="E52" i="11"/>
  <c r="E51" i="11"/>
  <c r="E50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6" i="11"/>
  <c r="E15" i="11"/>
  <c r="E14" i="11"/>
  <c r="E13" i="11"/>
  <c r="E12" i="11"/>
  <c r="E11" i="11"/>
  <c r="E10" i="11"/>
  <c r="E9" i="11"/>
  <c r="E8" i="11"/>
  <c r="E129" i="10"/>
  <c r="E128" i="10"/>
  <c r="E127" i="10"/>
  <c r="E126" i="10"/>
  <c r="E125" i="10"/>
  <c r="E124" i="10"/>
  <c r="E123" i="10"/>
  <c r="E122" i="10"/>
  <c r="E121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0" i="10"/>
  <c r="E99" i="10"/>
  <c r="E98" i="10"/>
  <c r="E97" i="10"/>
  <c r="E96" i="10"/>
  <c r="E95" i="10"/>
  <c r="E94" i="10"/>
  <c r="E93" i="10"/>
  <c r="E92" i="10"/>
  <c r="E88" i="10"/>
  <c r="E87" i="10"/>
  <c r="E86" i="10"/>
  <c r="E85" i="10"/>
  <c r="E84" i="10"/>
  <c r="E83" i="10"/>
  <c r="E82" i="10"/>
  <c r="E81" i="10"/>
  <c r="E80" i="10"/>
  <c r="E79" i="10"/>
  <c r="E75" i="10"/>
  <c r="E74" i="10"/>
  <c r="E73" i="10"/>
  <c r="E72" i="10"/>
  <c r="E71" i="10"/>
  <c r="E70" i="10"/>
  <c r="E66" i="10"/>
  <c r="E65" i="10"/>
  <c r="E64" i="10"/>
  <c r="E63" i="10"/>
  <c r="E62" i="10"/>
  <c r="E61" i="10"/>
  <c r="E60" i="10"/>
  <c r="E56" i="10"/>
  <c r="E55" i="10"/>
  <c r="E54" i="10"/>
  <c r="E53" i="10"/>
  <c r="E52" i="10"/>
  <c r="E51" i="10"/>
  <c r="E50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5" i="10"/>
  <c r="E14" i="10"/>
  <c r="E13" i="10"/>
  <c r="E12" i="10"/>
  <c r="E11" i="10"/>
  <c r="E10" i="10"/>
  <c r="E9" i="10"/>
  <c r="E8" i="10"/>
  <c r="D130" i="9"/>
  <c r="C130" i="9"/>
  <c r="B130" i="9"/>
  <c r="E129" i="9"/>
  <c r="E128" i="9"/>
  <c r="E127" i="9"/>
  <c r="E126" i="9"/>
  <c r="E125" i="9"/>
  <c r="E124" i="9"/>
  <c r="E123" i="9"/>
  <c r="E122" i="9"/>
  <c r="E121" i="9"/>
  <c r="D118" i="9"/>
  <c r="C118" i="9"/>
  <c r="B118" i="9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D101" i="9"/>
  <c r="C101" i="9"/>
  <c r="B101" i="9"/>
  <c r="E100" i="9"/>
  <c r="E99" i="9"/>
  <c r="E98" i="9"/>
  <c r="E97" i="9"/>
  <c r="E96" i="9"/>
  <c r="E95" i="9"/>
  <c r="E94" i="9"/>
  <c r="E93" i="9"/>
  <c r="E92" i="9"/>
  <c r="D89" i="9"/>
  <c r="C89" i="9"/>
  <c r="B89" i="9"/>
  <c r="E88" i="9"/>
  <c r="E87" i="9"/>
  <c r="E86" i="9"/>
  <c r="E85" i="9"/>
  <c r="E84" i="9"/>
  <c r="E83" i="9"/>
  <c r="E82" i="9"/>
  <c r="E81" i="9"/>
  <c r="E80" i="9"/>
  <c r="E79" i="9"/>
  <c r="D76" i="9"/>
  <c r="C76" i="9"/>
  <c r="B76" i="9"/>
  <c r="E75" i="9"/>
  <c r="E74" i="9"/>
  <c r="E73" i="9"/>
  <c r="E72" i="9"/>
  <c r="E71" i="9"/>
  <c r="E70" i="9"/>
  <c r="D67" i="9"/>
  <c r="C67" i="9"/>
  <c r="B67" i="9"/>
  <c r="E66" i="9"/>
  <c r="E65" i="9"/>
  <c r="E64" i="9"/>
  <c r="E63" i="9"/>
  <c r="E62" i="9"/>
  <c r="E61" i="9"/>
  <c r="E60" i="9"/>
  <c r="D57" i="9"/>
  <c r="C57" i="9"/>
  <c r="B57" i="9"/>
  <c r="E56" i="9"/>
  <c r="E55" i="9"/>
  <c r="E54" i="9"/>
  <c r="E53" i="9"/>
  <c r="E52" i="9"/>
  <c r="E51" i="9"/>
  <c r="E50" i="9"/>
  <c r="D47" i="9"/>
  <c r="C47" i="9"/>
  <c r="B47" i="9"/>
  <c r="E46" i="9"/>
  <c r="E45" i="9"/>
  <c r="E44" i="9"/>
  <c r="E43" i="9"/>
  <c r="E42" i="9"/>
  <c r="E41" i="9"/>
  <c r="E40" i="9"/>
  <c r="E39" i="9"/>
  <c r="E38" i="9"/>
  <c r="E37" i="9"/>
  <c r="E36" i="9"/>
  <c r="E35" i="9"/>
  <c r="D32" i="9"/>
  <c r="C32" i="9"/>
  <c r="B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D16" i="9"/>
  <c r="C16" i="9"/>
  <c r="B16" i="9"/>
  <c r="E15" i="9"/>
  <c r="E14" i="9"/>
  <c r="E13" i="9"/>
  <c r="E12" i="9"/>
  <c r="E11" i="9"/>
  <c r="E10" i="9"/>
  <c r="E9" i="9"/>
  <c r="E8" i="9"/>
  <c r="E129" i="8"/>
  <c r="E128" i="8"/>
  <c r="E127" i="8"/>
  <c r="E126" i="8"/>
  <c r="E125" i="8"/>
  <c r="E124" i="8"/>
  <c r="E123" i="8"/>
  <c r="E122" i="8"/>
  <c r="E121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0" i="8"/>
  <c r="E99" i="8"/>
  <c r="E98" i="8"/>
  <c r="E97" i="8"/>
  <c r="E96" i="8"/>
  <c r="E95" i="8"/>
  <c r="E94" i="8"/>
  <c r="E93" i="8"/>
  <c r="E92" i="8"/>
  <c r="E88" i="8"/>
  <c r="E87" i="8"/>
  <c r="E86" i="8"/>
  <c r="E85" i="8"/>
  <c r="E84" i="8"/>
  <c r="E83" i="8"/>
  <c r="E82" i="8"/>
  <c r="E81" i="8"/>
  <c r="E80" i="8"/>
  <c r="E79" i="8"/>
  <c r="E75" i="8"/>
  <c r="E74" i="8"/>
  <c r="E73" i="8"/>
  <c r="E72" i="8"/>
  <c r="E71" i="8"/>
  <c r="E70" i="8"/>
  <c r="E66" i="8"/>
  <c r="E65" i="8"/>
  <c r="E64" i="8"/>
  <c r="E63" i="8"/>
  <c r="E62" i="8"/>
  <c r="E61" i="8"/>
  <c r="E60" i="8"/>
  <c r="E56" i="8"/>
  <c r="E55" i="8"/>
  <c r="E54" i="8"/>
  <c r="E53" i="8"/>
  <c r="E52" i="8"/>
  <c r="E51" i="8"/>
  <c r="E50" i="8"/>
  <c r="E46" i="8"/>
  <c r="E45" i="8"/>
  <c r="E44" i="8"/>
  <c r="E43" i="8"/>
  <c r="E42" i="8"/>
  <c r="E41" i="8"/>
  <c r="E40" i="8"/>
  <c r="E39" i="8"/>
  <c r="E38" i="8"/>
  <c r="E37" i="8"/>
  <c r="E36" i="8"/>
  <c r="E35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5" i="8"/>
  <c r="E14" i="8"/>
  <c r="E13" i="8"/>
  <c r="E12" i="8"/>
  <c r="E11" i="8"/>
  <c r="E10" i="8"/>
  <c r="E9" i="8"/>
  <c r="E8" i="8"/>
  <c r="D130" i="6"/>
  <c r="C130" i="6"/>
  <c r="B130" i="6"/>
  <c r="E129" i="6"/>
  <c r="E128" i="6"/>
  <c r="E127" i="6"/>
  <c r="E126" i="6"/>
  <c r="E125" i="6"/>
  <c r="E124" i="6"/>
  <c r="E123" i="6"/>
  <c r="E122" i="6"/>
  <c r="E121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0" i="6"/>
  <c r="E99" i="6"/>
  <c r="E98" i="6"/>
  <c r="E97" i="6"/>
  <c r="E96" i="6"/>
  <c r="E95" i="6"/>
  <c r="E94" i="6"/>
  <c r="E93" i="6"/>
  <c r="E92" i="6"/>
  <c r="E88" i="6"/>
  <c r="E87" i="6"/>
  <c r="E86" i="6"/>
  <c r="E85" i="6"/>
  <c r="E84" i="6"/>
  <c r="E83" i="6"/>
  <c r="E82" i="6"/>
  <c r="E81" i="6"/>
  <c r="E80" i="6"/>
  <c r="E79" i="6"/>
  <c r="E75" i="6"/>
  <c r="E74" i="6"/>
  <c r="E73" i="6"/>
  <c r="E72" i="6"/>
  <c r="E71" i="6"/>
  <c r="E70" i="6"/>
  <c r="E66" i="6"/>
  <c r="E65" i="6"/>
  <c r="E64" i="6"/>
  <c r="E63" i="6"/>
  <c r="E62" i="6"/>
  <c r="E61" i="6"/>
  <c r="E60" i="6"/>
  <c r="E56" i="6"/>
  <c r="E55" i="6"/>
  <c r="E54" i="6"/>
  <c r="E53" i="6"/>
  <c r="E52" i="6"/>
  <c r="E51" i="6"/>
  <c r="E50" i="6"/>
  <c r="E46" i="6"/>
  <c r="E45" i="6"/>
  <c r="E44" i="6"/>
  <c r="E43" i="6"/>
  <c r="E42" i="6"/>
  <c r="E41" i="6"/>
  <c r="E40" i="6"/>
  <c r="E39" i="6"/>
  <c r="E38" i="6"/>
  <c r="E37" i="6"/>
  <c r="E36" i="6"/>
  <c r="E35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5" i="6"/>
  <c r="E14" i="6"/>
  <c r="E13" i="6"/>
  <c r="E12" i="6"/>
  <c r="E11" i="6"/>
  <c r="E10" i="6"/>
  <c r="E9" i="6"/>
  <c r="E8" i="6"/>
  <c r="D130" i="5"/>
  <c r="C130" i="5"/>
  <c r="E129" i="5"/>
  <c r="E128" i="5"/>
  <c r="E127" i="5"/>
  <c r="E126" i="5"/>
  <c r="E125" i="5"/>
  <c r="E124" i="5"/>
  <c r="E123" i="5"/>
  <c r="E122" i="5"/>
  <c r="E121" i="5"/>
  <c r="D118" i="5"/>
  <c r="C118" i="5"/>
  <c r="B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D101" i="5"/>
  <c r="C101" i="5"/>
  <c r="B101" i="5"/>
  <c r="E100" i="5"/>
  <c r="E99" i="5"/>
  <c r="E98" i="5"/>
  <c r="E97" i="5"/>
  <c r="E96" i="5"/>
  <c r="E95" i="5"/>
  <c r="E94" i="5"/>
  <c r="E93" i="5"/>
  <c r="E92" i="5"/>
  <c r="D89" i="5"/>
  <c r="C89" i="5"/>
  <c r="B89" i="5"/>
  <c r="E88" i="5"/>
  <c r="E87" i="5"/>
  <c r="E86" i="5"/>
  <c r="E85" i="5"/>
  <c r="E84" i="5"/>
  <c r="E83" i="5"/>
  <c r="E82" i="5"/>
  <c r="E81" i="5"/>
  <c r="E80" i="5"/>
  <c r="E79" i="5"/>
  <c r="D76" i="5"/>
  <c r="C76" i="5"/>
  <c r="B76" i="5"/>
  <c r="E75" i="5"/>
  <c r="E74" i="5"/>
  <c r="E73" i="5"/>
  <c r="E72" i="5"/>
  <c r="E71" i="5"/>
  <c r="E70" i="5"/>
  <c r="D67" i="5"/>
  <c r="C67" i="5"/>
  <c r="B67" i="5"/>
  <c r="E66" i="5"/>
  <c r="E65" i="5"/>
  <c r="E64" i="5"/>
  <c r="E63" i="5"/>
  <c r="E62" i="5"/>
  <c r="E61" i="5"/>
  <c r="E60" i="5"/>
  <c r="D57" i="5"/>
  <c r="C57" i="5"/>
  <c r="B57" i="5"/>
  <c r="E56" i="5"/>
  <c r="E55" i="5"/>
  <c r="E54" i="5"/>
  <c r="E53" i="5"/>
  <c r="E52" i="5"/>
  <c r="E51" i="5"/>
  <c r="E50" i="5"/>
  <c r="D47" i="5"/>
  <c r="C47" i="5"/>
  <c r="B47" i="5"/>
  <c r="E46" i="5"/>
  <c r="E45" i="5"/>
  <c r="E44" i="5"/>
  <c r="E43" i="5"/>
  <c r="E42" i="5"/>
  <c r="E41" i="5"/>
  <c r="E40" i="5"/>
  <c r="E39" i="5"/>
  <c r="E38" i="5"/>
  <c r="E37" i="5"/>
  <c r="E36" i="5"/>
  <c r="E35" i="5"/>
  <c r="D32" i="5"/>
  <c r="C32" i="5"/>
  <c r="B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D16" i="5"/>
  <c r="C16" i="5"/>
  <c r="B16" i="5"/>
  <c r="E15" i="5"/>
  <c r="E14" i="5"/>
  <c r="E13" i="5"/>
  <c r="E12" i="5"/>
  <c r="E11" i="5"/>
  <c r="E10" i="5"/>
  <c r="E9" i="5"/>
  <c r="E8" i="5"/>
  <c r="D130" i="4"/>
  <c r="C130" i="4"/>
  <c r="E129" i="4"/>
  <c r="E128" i="4"/>
  <c r="E127" i="4"/>
  <c r="E126" i="4"/>
  <c r="E125" i="4"/>
  <c r="E124" i="4"/>
  <c r="E123" i="4"/>
  <c r="E122" i="4"/>
  <c r="E121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0" i="4"/>
  <c r="E99" i="4"/>
  <c r="E98" i="4"/>
  <c r="E97" i="4"/>
  <c r="E96" i="4"/>
  <c r="E95" i="4"/>
  <c r="E94" i="4"/>
  <c r="E93" i="4"/>
  <c r="E92" i="4"/>
  <c r="E88" i="4"/>
  <c r="E87" i="4"/>
  <c r="E86" i="4"/>
  <c r="E85" i="4"/>
  <c r="E84" i="4"/>
  <c r="E83" i="4"/>
  <c r="E82" i="4"/>
  <c r="E81" i="4"/>
  <c r="E80" i="4"/>
  <c r="E79" i="4"/>
  <c r="E75" i="4"/>
  <c r="E74" i="4"/>
  <c r="E73" i="4"/>
  <c r="E72" i="4"/>
  <c r="E71" i="4"/>
  <c r="E70" i="4"/>
  <c r="E66" i="4"/>
  <c r="E65" i="4"/>
  <c r="E64" i="4"/>
  <c r="E63" i="4"/>
  <c r="E62" i="4"/>
  <c r="E61" i="4"/>
  <c r="E60" i="4"/>
  <c r="E56" i="4"/>
  <c r="E55" i="4"/>
  <c r="E54" i="4"/>
  <c r="E53" i="4"/>
  <c r="E52" i="4"/>
  <c r="E51" i="4"/>
  <c r="E50" i="4"/>
  <c r="E46" i="4"/>
  <c r="E45" i="4"/>
  <c r="E44" i="4"/>
  <c r="E43" i="4"/>
  <c r="E42" i="4"/>
  <c r="E41" i="4"/>
  <c r="E40" i="4"/>
  <c r="E39" i="4"/>
  <c r="E38" i="4"/>
  <c r="E37" i="4"/>
  <c r="E36" i="4"/>
  <c r="E35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5" i="4"/>
  <c r="E14" i="4"/>
  <c r="E13" i="4"/>
  <c r="E12" i="4"/>
  <c r="E11" i="4"/>
  <c r="E10" i="4"/>
  <c r="E9" i="4"/>
  <c r="E8" i="4"/>
  <c r="D130" i="3"/>
  <c r="C130" i="3"/>
  <c r="E129" i="3"/>
  <c r="E128" i="3"/>
  <c r="E127" i="3"/>
  <c r="E126" i="3"/>
  <c r="E125" i="3"/>
  <c r="E124" i="3"/>
  <c r="E123" i="3"/>
  <c r="E122" i="3"/>
  <c r="E121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0" i="3"/>
  <c r="E99" i="3"/>
  <c r="E98" i="3"/>
  <c r="E97" i="3"/>
  <c r="E96" i="3"/>
  <c r="E95" i="3"/>
  <c r="E94" i="3"/>
  <c r="E93" i="3"/>
  <c r="E89" i="3"/>
  <c r="E88" i="3"/>
  <c r="E87" i="3"/>
  <c r="E86" i="3"/>
  <c r="E85" i="3"/>
  <c r="E84" i="3"/>
  <c r="E83" i="3"/>
  <c r="E82" i="3"/>
  <c r="E81" i="3"/>
  <c r="E80" i="3"/>
  <c r="E79" i="3"/>
  <c r="E75" i="3"/>
  <c r="E74" i="3"/>
  <c r="E73" i="3"/>
  <c r="E72" i="3"/>
  <c r="E71" i="3"/>
  <c r="E70" i="3"/>
  <c r="E66" i="3"/>
  <c r="E65" i="3"/>
  <c r="E64" i="3"/>
  <c r="E63" i="3"/>
  <c r="E62" i="3"/>
  <c r="E61" i="3"/>
  <c r="E60" i="3"/>
  <c r="E56" i="3"/>
  <c r="E55" i="3"/>
  <c r="E54" i="3"/>
  <c r="E53" i="3"/>
  <c r="E52" i="3"/>
  <c r="E51" i="3"/>
  <c r="E50" i="3"/>
  <c r="E46" i="3"/>
  <c r="E45" i="3"/>
  <c r="E44" i="3"/>
  <c r="E43" i="3"/>
  <c r="E42" i="3"/>
  <c r="E41" i="3"/>
  <c r="E40" i="3"/>
  <c r="E39" i="3"/>
  <c r="E38" i="3"/>
  <c r="E37" i="3"/>
  <c r="E36" i="3"/>
  <c r="E35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5" i="3"/>
  <c r="E14" i="3"/>
  <c r="E13" i="3"/>
  <c r="E11" i="3"/>
  <c r="E10" i="3"/>
  <c r="E9" i="3"/>
  <c r="E8" i="3"/>
  <c r="E129" i="2"/>
  <c r="E128" i="2"/>
  <c r="E127" i="2"/>
  <c r="E126" i="2"/>
  <c r="E125" i="2"/>
  <c r="E124" i="2"/>
  <c r="E123" i="2"/>
  <c r="E122" i="2"/>
  <c r="E121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0" i="2"/>
  <c r="E99" i="2"/>
  <c r="E98" i="2"/>
  <c r="E97" i="2"/>
  <c r="E96" i="2"/>
  <c r="E95" i="2"/>
  <c r="E94" i="2"/>
  <c r="E93" i="2"/>
  <c r="E92" i="2"/>
  <c r="E88" i="2"/>
  <c r="E87" i="2"/>
  <c r="E86" i="2"/>
  <c r="E85" i="2"/>
  <c r="E84" i="2"/>
  <c r="E83" i="2"/>
  <c r="E82" i="2"/>
  <c r="E81" i="2"/>
  <c r="E80" i="2"/>
  <c r="E79" i="2"/>
  <c r="E75" i="2"/>
  <c r="E74" i="2"/>
  <c r="E73" i="2"/>
  <c r="E72" i="2"/>
  <c r="E71" i="2"/>
  <c r="E70" i="2"/>
  <c r="E66" i="2"/>
  <c r="E65" i="2"/>
  <c r="E64" i="2"/>
  <c r="E63" i="2"/>
  <c r="E62" i="2"/>
  <c r="E61" i="2"/>
  <c r="E60" i="2"/>
  <c r="E56" i="2"/>
  <c r="E55" i="2"/>
  <c r="E54" i="2"/>
  <c r="E53" i="2"/>
  <c r="E52" i="2"/>
  <c r="E51" i="2"/>
  <c r="E50" i="2"/>
  <c r="E46" i="2"/>
  <c r="E45" i="2"/>
  <c r="E44" i="2"/>
  <c r="E43" i="2"/>
  <c r="E42" i="2"/>
  <c r="E41" i="2"/>
  <c r="E40" i="2"/>
  <c r="E39" i="2"/>
  <c r="E38" i="2"/>
  <c r="E37" i="2"/>
  <c r="E36" i="2"/>
  <c r="E35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5" i="2"/>
  <c r="E14" i="2"/>
  <c r="E13" i="2"/>
  <c r="E12" i="2"/>
  <c r="E11" i="2"/>
  <c r="E10" i="2"/>
  <c r="E9" i="2"/>
  <c r="E8" i="2"/>
  <c r="E130" i="1"/>
  <c r="E129" i="1"/>
  <c r="E128" i="1"/>
  <c r="E127" i="1"/>
  <c r="E126" i="1"/>
  <c r="E125" i="1"/>
  <c r="E124" i="1"/>
  <c r="E123" i="1"/>
  <c r="E122" i="1"/>
  <c r="E121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0" i="1"/>
  <c r="E99" i="1"/>
  <c r="E98" i="1"/>
  <c r="E97" i="1"/>
  <c r="E96" i="1"/>
  <c r="E95" i="1"/>
  <c r="E94" i="1"/>
  <c r="E93" i="1"/>
  <c r="E92" i="1"/>
  <c r="E89" i="1"/>
  <c r="E88" i="1"/>
  <c r="E87" i="1"/>
  <c r="E86" i="1"/>
  <c r="E85" i="1"/>
  <c r="E84" i="1"/>
  <c r="E83" i="1"/>
  <c r="E82" i="1"/>
  <c r="E81" i="1"/>
  <c r="E80" i="1"/>
  <c r="E79" i="1"/>
  <c r="E76" i="1"/>
  <c r="E75" i="1"/>
  <c r="E74" i="1"/>
  <c r="E73" i="1"/>
  <c r="E72" i="1"/>
  <c r="E71" i="1"/>
  <c r="E70" i="1"/>
  <c r="E66" i="1"/>
  <c r="E65" i="1"/>
  <c r="E64" i="1"/>
  <c r="E63" i="1"/>
  <c r="E62" i="1"/>
  <c r="E61" i="1"/>
  <c r="E60" i="1"/>
  <c r="E56" i="1"/>
  <c r="E55" i="1"/>
  <c r="E54" i="1"/>
  <c r="E53" i="1"/>
  <c r="E52" i="1"/>
  <c r="E51" i="1"/>
  <c r="E50" i="1"/>
  <c r="E46" i="1"/>
  <c r="E45" i="1"/>
  <c r="E44" i="1"/>
  <c r="E43" i="1"/>
  <c r="E42" i="1"/>
  <c r="E41" i="1"/>
  <c r="E40" i="1"/>
  <c r="E39" i="1"/>
  <c r="E38" i="1"/>
  <c r="E37" i="1"/>
  <c r="E36" i="1"/>
  <c r="E35" i="1"/>
  <c r="E30" i="1"/>
  <c r="E29" i="1"/>
  <c r="E28" i="1"/>
  <c r="E27" i="1"/>
  <c r="E26" i="1"/>
  <c r="E25" i="1"/>
  <c r="E24" i="1"/>
  <c r="E23" i="1"/>
  <c r="E22" i="1"/>
  <c r="E21" i="1"/>
  <c r="E20" i="1"/>
  <c r="E19" i="1"/>
  <c r="E15" i="1"/>
  <c r="E14" i="1"/>
  <c r="E13" i="1"/>
  <c r="E12" i="1"/>
  <c r="E11" i="1"/>
  <c r="E10" i="1"/>
  <c r="E9" i="1"/>
  <c r="E8" i="1"/>
  <c r="E130" i="9" l="1"/>
  <c r="E99" i="17"/>
  <c r="E15" i="18"/>
  <c r="E14" i="19"/>
  <c r="B47" i="13"/>
  <c r="C47" i="13"/>
  <c r="C130" i="13"/>
  <c r="C76" i="13"/>
  <c r="E111" i="17"/>
  <c r="E115" i="19"/>
  <c r="E117" i="19"/>
  <c r="C16" i="19"/>
  <c r="B76" i="18"/>
  <c r="E85" i="19"/>
  <c r="C67" i="13"/>
  <c r="B32" i="17"/>
  <c r="E39" i="17"/>
  <c r="C89" i="17"/>
  <c r="E12" i="18"/>
  <c r="E44" i="18"/>
  <c r="C76" i="19"/>
  <c r="E128" i="18"/>
  <c r="E123" i="17"/>
  <c r="E111" i="19"/>
  <c r="E12" i="19"/>
  <c r="B101" i="17"/>
  <c r="E51" i="19"/>
  <c r="B16" i="19"/>
  <c r="B32" i="18"/>
  <c r="C76" i="18"/>
  <c r="E37" i="18"/>
  <c r="E45" i="18"/>
  <c r="C76" i="17"/>
  <c r="E114" i="17"/>
  <c r="E13" i="17"/>
  <c r="E122" i="18"/>
  <c r="C89" i="13"/>
  <c r="C16" i="17"/>
  <c r="B57" i="17"/>
  <c r="C101" i="17"/>
  <c r="C130" i="17"/>
  <c r="E99" i="19"/>
  <c r="E113" i="19"/>
  <c r="C118" i="19"/>
  <c r="B130" i="19"/>
  <c r="E10" i="19"/>
  <c r="C118" i="13"/>
  <c r="B76" i="17"/>
  <c r="C32" i="17"/>
  <c r="E76" i="9"/>
  <c r="B132" i="5"/>
  <c r="E89" i="11"/>
  <c r="E32" i="9"/>
  <c r="E47" i="9"/>
  <c r="E67" i="11"/>
  <c r="E118" i="8"/>
  <c r="E101" i="8"/>
  <c r="E47" i="8"/>
  <c r="E32" i="8"/>
  <c r="E16" i="8"/>
  <c r="E101" i="10"/>
  <c r="E101" i="3"/>
  <c r="E47" i="1"/>
  <c r="E113" i="18"/>
  <c r="E72" i="18"/>
  <c r="E16" i="10"/>
  <c r="E74" i="18"/>
  <c r="C132" i="6"/>
  <c r="E89" i="9"/>
  <c r="E67" i="12"/>
  <c r="E67" i="9"/>
  <c r="E57" i="9"/>
  <c r="E101" i="11"/>
  <c r="E57" i="12"/>
  <c r="E57" i="11"/>
  <c r="E118" i="11"/>
  <c r="E57" i="6"/>
  <c r="E16" i="6"/>
  <c r="E101" i="6"/>
  <c r="E130" i="6"/>
  <c r="E118" i="6"/>
  <c r="E89" i="6"/>
  <c r="E76" i="6"/>
  <c r="E47" i="6"/>
  <c r="E32" i="6"/>
  <c r="E89" i="5"/>
  <c r="E76" i="5"/>
  <c r="E130" i="5"/>
  <c r="E67" i="5"/>
  <c r="E32" i="5"/>
  <c r="E47" i="5"/>
  <c r="E57" i="5"/>
  <c r="E118" i="4"/>
  <c r="E89" i="4"/>
  <c r="E67" i="4"/>
  <c r="E57" i="4"/>
  <c r="E16" i="4"/>
  <c r="E76" i="4"/>
  <c r="E47" i="4"/>
  <c r="E130" i="4"/>
  <c r="E101" i="4"/>
  <c r="E32" i="4"/>
  <c r="E57" i="3"/>
  <c r="E32" i="3"/>
  <c r="E67" i="3"/>
  <c r="E130" i="3"/>
  <c r="E76" i="3"/>
  <c r="E47" i="3"/>
  <c r="E16" i="3"/>
  <c r="E130" i="2"/>
  <c r="E89" i="2"/>
  <c r="E76" i="2"/>
  <c r="E67" i="2"/>
  <c r="E57" i="2"/>
  <c r="E16" i="2"/>
  <c r="E47" i="2"/>
  <c r="E101" i="2"/>
  <c r="E32" i="2"/>
  <c r="E118" i="2"/>
  <c r="E67" i="1"/>
  <c r="E57" i="1"/>
  <c r="E32" i="1"/>
  <c r="E16" i="12"/>
  <c r="E101" i="12"/>
  <c r="E118" i="12"/>
  <c r="E57" i="10"/>
  <c r="E67" i="10"/>
  <c r="E76" i="10"/>
  <c r="E89" i="10"/>
  <c r="E130" i="10"/>
  <c r="E132" i="10"/>
  <c r="C132" i="9"/>
  <c r="E16" i="9"/>
  <c r="E101" i="9"/>
  <c r="E118" i="9"/>
  <c r="B132" i="9"/>
  <c r="D132" i="9"/>
  <c r="E57" i="8"/>
  <c r="E67" i="8"/>
  <c r="E79" i="17"/>
  <c r="E89" i="8"/>
  <c r="E130" i="8"/>
  <c r="E67" i="6"/>
  <c r="B132" i="6"/>
  <c r="D132" i="6"/>
  <c r="C132" i="5"/>
  <c r="E16" i="5"/>
  <c r="E101" i="5"/>
  <c r="E118" i="5"/>
  <c r="D132" i="5"/>
  <c r="D132" i="4"/>
  <c r="C132" i="4"/>
  <c r="C132" i="3"/>
  <c r="B132" i="3"/>
  <c r="D132" i="3"/>
  <c r="E16" i="1"/>
  <c r="E70" i="19"/>
  <c r="E101" i="1"/>
  <c r="E118" i="1"/>
  <c r="E51" i="17" l="1"/>
  <c r="E98" i="17"/>
  <c r="E66" i="17"/>
  <c r="E105" i="17"/>
  <c r="E125" i="17"/>
  <c r="E96" i="17"/>
  <c r="E115" i="17"/>
  <c r="E74" i="17"/>
  <c r="E35" i="17"/>
  <c r="E107" i="17"/>
  <c r="B67" i="17"/>
  <c r="E104" i="17"/>
  <c r="C118" i="17"/>
  <c r="E126" i="18"/>
  <c r="E64" i="18"/>
  <c r="E83" i="18"/>
  <c r="E27" i="18"/>
  <c r="E11" i="18"/>
  <c r="E125" i="18"/>
  <c r="E112" i="18"/>
  <c r="E108" i="18"/>
  <c r="E95" i="18"/>
  <c r="E124" i="18"/>
  <c r="E50" i="18"/>
  <c r="E85" i="18"/>
  <c r="E114" i="18"/>
  <c r="E94" i="18"/>
  <c r="B47" i="18"/>
  <c r="C130" i="18"/>
  <c r="E98" i="18"/>
  <c r="E54" i="18"/>
  <c r="E123" i="18"/>
  <c r="E96" i="18"/>
  <c r="C47" i="18"/>
  <c r="B67" i="18"/>
  <c r="C67" i="18"/>
  <c r="C32" i="18"/>
  <c r="E37" i="19"/>
  <c r="E114" i="19"/>
  <c r="E26" i="19"/>
  <c r="E42" i="19"/>
  <c r="E81" i="19"/>
  <c r="E110" i="19"/>
  <c r="E41" i="19"/>
  <c r="E96" i="19"/>
  <c r="E55" i="19"/>
  <c r="C101" i="19"/>
  <c r="E126" i="19"/>
  <c r="C89" i="19"/>
  <c r="E129" i="19"/>
  <c r="E50" i="19"/>
  <c r="C67" i="19"/>
  <c r="B32" i="19"/>
  <c r="B76" i="19"/>
  <c r="E109" i="19"/>
  <c r="E8" i="18"/>
  <c r="E106" i="18"/>
  <c r="E121" i="17"/>
  <c r="E84" i="19"/>
  <c r="E92" i="18"/>
  <c r="E86" i="17"/>
  <c r="E72" i="19"/>
  <c r="E64" i="19"/>
  <c r="E35" i="19"/>
  <c r="E88" i="17"/>
  <c r="E65" i="18"/>
  <c r="E15" i="17"/>
  <c r="E82" i="17"/>
  <c r="E127" i="19"/>
  <c r="E71" i="17"/>
  <c r="E105" i="18"/>
  <c r="E36" i="19"/>
  <c r="E43" i="17"/>
  <c r="E113" i="17"/>
  <c r="E116" i="17"/>
  <c r="E31" i="19"/>
  <c r="E24" i="17"/>
  <c r="E127" i="18"/>
  <c r="E41" i="18"/>
  <c r="E21" i="19"/>
  <c r="E60" i="17"/>
  <c r="E9" i="19"/>
  <c r="E14" i="17"/>
  <c r="E63" i="17"/>
  <c r="E122" i="19"/>
  <c r="E109" i="17"/>
  <c r="E128" i="17"/>
  <c r="B16" i="18"/>
  <c r="E9" i="18"/>
  <c r="B89" i="18"/>
  <c r="E88" i="19"/>
  <c r="E62" i="19"/>
  <c r="E80" i="17"/>
  <c r="E56" i="17"/>
  <c r="E75" i="17"/>
  <c r="E123" i="19"/>
  <c r="B118" i="18"/>
  <c r="E24" i="18"/>
  <c r="B89" i="17"/>
  <c r="B130" i="17"/>
  <c r="E110" i="17"/>
  <c r="C130" i="19"/>
  <c r="E37" i="17"/>
  <c r="E25" i="18"/>
  <c r="E88" i="18"/>
  <c r="E124" i="19"/>
  <c r="E95" i="19"/>
  <c r="C67" i="17"/>
  <c r="E107" i="19"/>
  <c r="E65" i="17"/>
  <c r="E112" i="19"/>
  <c r="E97" i="18"/>
  <c r="E26" i="18"/>
  <c r="E20" i="19"/>
  <c r="C101" i="18"/>
  <c r="E61" i="18"/>
  <c r="E86" i="19"/>
  <c r="E70" i="17"/>
  <c r="E93" i="17"/>
  <c r="E53" i="17"/>
  <c r="E44" i="17"/>
  <c r="E61" i="17"/>
  <c r="E99" i="18"/>
  <c r="E53" i="18"/>
  <c r="E97" i="17"/>
  <c r="E125" i="19"/>
  <c r="E97" i="19"/>
  <c r="E74" i="19"/>
  <c r="E45" i="17"/>
  <c r="C57" i="18"/>
  <c r="B118" i="17"/>
  <c r="E21" i="18"/>
  <c r="E108" i="19"/>
  <c r="E26" i="17"/>
  <c r="E116" i="19"/>
  <c r="E14" i="18"/>
  <c r="E10" i="17"/>
  <c r="E75" i="19"/>
  <c r="C32" i="19"/>
  <c r="E93" i="19"/>
  <c r="E98" i="19"/>
  <c r="B57" i="18"/>
  <c r="E28" i="17"/>
  <c r="E87" i="19"/>
  <c r="E10" i="18"/>
  <c r="E53" i="19"/>
  <c r="E104" i="19"/>
  <c r="B118" i="19"/>
  <c r="E94" i="19"/>
  <c r="E40" i="17"/>
  <c r="E75" i="18"/>
  <c r="E41" i="17"/>
  <c r="E42" i="17"/>
  <c r="E63" i="18"/>
  <c r="E63" i="19"/>
  <c r="E71" i="19"/>
  <c r="E127" i="17"/>
  <c r="E73" i="19"/>
  <c r="B89" i="19"/>
  <c r="E86" i="18"/>
  <c r="E109" i="18"/>
  <c r="E60" i="19"/>
  <c r="E27" i="19"/>
  <c r="E8" i="19"/>
  <c r="E36" i="18"/>
  <c r="E19" i="17"/>
  <c r="E15" i="19"/>
  <c r="E29" i="17"/>
  <c r="E9" i="17"/>
  <c r="E51" i="18"/>
  <c r="E42" i="18"/>
  <c r="E38" i="19"/>
  <c r="E61" i="19"/>
  <c r="E11" i="17"/>
  <c r="E55" i="17"/>
  <c r="E81" i="17"/>
  <c r="B130" i="18"/>
  <c r="E80" i="18"/>
  <c r="C47" i="17"/>
  <c r="B67" i="19"/>
  <c r="E31" i="17"/>
  <c r="E122" i="17"/>
  <c r="E25" i="17"/>
  <c r="E79" i="19"/>
  <c r="E25" i="19"/>
  <c r="E60" i="18"/>
  <c r="E71" i="18"/>
  <c r="E13" i="19"/>
  <c r="E100" i="17"/>
  <c r="E21" i="17"/>
  <c r="E93" i="18"/>
  <c r="E30" i="17"/>
  <c r="E94" i="17"/>
  <c r="E31" i="18"/>
  <c r="E128" i="19"/>
  <c r="E40" i="19"/>
  <c r="E124" i="17"/>
  <c r="E87" i="17"/>
  <c r="C57" i="17"/>
  <c r="E84" i="18"/>
  <c r="E106" i="19"/>
  <c r="E129" i="17"/>
  <c r="B101" i="19"/>
  <c r="E28" i="19"/>
  <c r="E56" i="18"/>
  <c r="E126" i="17"/>
  <c r="E83" i="17"/>
  <c r="E22" i="19"/>
  <c r="E52" i="17"/>
  <c r="E56" i="19"/>
  <c r="E66" i="18"/>
  <c r="E110" i="18"/>
  <c r="C89" i="18"/>
  <c r="E52" i="19"/>
  <c r="E46" i="18"/>
  <c r="E20" i="17"/>
  <c r="E20" i="18"/>
  <c r="E23" i="17"/>
  <c r="E27" i="17"/>
  <c r="E54" i="17"/>
  <c r="E87" i="18"/>
  <c r="E54" i="19"/>
  <c r="E24" i="19"/>
  <c r="E30" i="19"/>
  <c r="E82" i="18"/>
  <c r="E82" i="19"/>
  <c r="E29" i="19"/>
  <c r="E115" i="18"/>
  <c r="E30" i="18"/>
  <c r="C118" i="18"/>
  <c r="C47" i="19"/>
  <c r="E112" i="17"/>
  <c r="E8" i="17"/>
  <c r="E64" i="17"/>
  <c r="B16" i="17"/>
  <c r="E38" i="17"/>
  <c r="E13" i="18"/>
  <c r="E55" i="18"/>
  <c r="E12" i="17"/>
  <c r="E80" i="19"/>
  <c r="E105" i="19"/>
  <c r="E104" i="18"/>
  <c r="E73" i="18"/>
  <c r="E36" i="17"/>
  <c r="E107" i="18"/>
  <c r="E22" i="18"/>
  <c r="E116" i="18"/>
  <c r="E40" i="18"/>
  <c r="E117" i="18"/>
  <c r="E43" i="18"/>
  <c r="E100" i="18"/>
  <c r="B101" i="18"/>
  <c r="E46" i="19"/>
  <c r="E129" i="18"/>
  <c r="E83" i="19"/>
  <c r="E65" i="19"/>
  <c r="E66" i="19"/>
  <c r="E23" i="19"/>
  <c r="E92" i="17"/>
  <c r="E11" i="19"/>
  <c r="E95" i="17"/>
  <c r="E85" i="17"/>
  <c r="E73" i="17"/>
  <c r="E81" i="18"/>
  <c r="E22" i="17"/>
  <c r="E23" i="18"/>
  <c r="E44" i="19"/>
  <c r="E117" i="17"/>
  <c r="E84" i="17"/>
  <c r="E111" i="18"/>
  <c r="E29" i="18"/>
  <c r="C57" i="19"/>
  <c r="B47" i="17"/>
  <c r="B47" i="19"/>
  <c r="E100" i="19"/>
  <c r="E39" i="19"/>
  <c r="E46" i="17"/>
  <c r="E45" i="19"/>
  <c r="E108" i="17"/>
  <c r="E28" i="18"/>
  <c r="E39" i="18"/>
  <c r="B57" i="19"/>
  <c r="E38" i="18"/>
  <c r="C16" i="18"/>
  <c r="E43" i="19"/>
  <c r="E132" i="5"/>
  <c r="E132" i="11"/>
  <c r="E132" i="6"/>
  <c r="E132" i="4"/>
  <c r="E132" i="2"/>
  <c r="E132" i="1"/>
  <c r="E132" i="12"/>
  <c r="E132" i="9"/>
  <c r="E132" i="8"/>
  <c r="E132" i="3"/>
  <c r="C132" i="17" l="1"/>
  <c r="B132" i="18"/>
  <c r="C132" i="18"/>
  <c r="B132" i="19"/>
  <c r="D76" i="19"/>
  <c r="E76" i="19" s="1"/>
  <c r="D118" i="13"/>
  <c r="D76" i="13"/>
  <c r="D130" i="13"/>
  <c r="D47" i="13"/>
  <c r="D67" i="13"/>
  <c r="E19" i="18"/>
  <c r="D32" i="18"/>
  <c r="E32" i="18" s="1"/>
  <c r="D67" i="17"/>
  <c r="E67" i="17" s="1"/>
  <c r="E62" i="17"/>
  <c r="C132" i="19"/>
  <c r="D47" i="17"/>
  <c r="E47" i="17" s="1"/>
  <c r="E79" i="18"/>
  <c r="D89" i="18"/>
  <c r="E89" i="18" s="1"/>
  <c r="D16" i="19"/>
  <c r="E16" i="19" s="1"/>
  <c r="D101" i="17"/>
  <c r="E101" i="17" s="1"/>
  <c r="D32" i="17"/>
  <c r="E32" i="17" s="1"/>
  <c r="D67" i="19"/>
  <c r="E67" i="19" s="1"/>
  <c r="D130" i="17"/>
  <c r="E70" i="18"/>
  <c r="D76" i="18"/>
  <c r="E76" i="18" s="1"/>
  <c r="D89" i="17"/>
  <c r="E89" i="17" s="1"/>
  <c r="D47" i="19"/>
  <c r="E47" i="19" s="1"/>
  <c r="D101" i="19"/>
  <c r="E101" i="19" s="1"/>
  <c r="E92" i="19"/>
  <c r="D57" i="19"/>
  <c r="E57" i="19" s="1"/>
  <c r="D118" i="18"/>
  <c r="E118" i="18" s="1"/>
  <c r="E121" i="19"/>
  <c r="D130" i="19"/>
  <c r="D57" i="18"/>
  <c r="E57" i="18" s="1"/>
  <c r="E52" i="18"/>
  <c r="D16" i="17"/>
  <c r="E16" i="17" s="1"/>
  <c r="D89" i="13"/>
  <c r="E50" i="17"/>
  <c r="D57" i="17"/>
  <c r="E57" i="17" s="1"/>
  <c r="D89" i="19"/>
  <c r="E89" i="19" s="1"/>
  <c r="B132" i="17"/>
  <c r="D67" i="18"/>
  <c r="E67" i="18" s="1"/>
  <c r="E62" i="18"/>
  <c r="D16" i="18"/>
  <c r="E16" i="18" s="1"/>
  <c r="D118" i="17"/>
  <c r="E118" i="17" s="1"/>
  <c r="E106" i="17"/>
  <c r="D118" i="19"/>
  <c r="E118" i="19" s="1"/>
  <c r="E35" i="18"/>
  <c r="D47" i="18"/>
  <c r="E47" i="18" s="1"/>
  <c r="D76" i="17"/>
  <c r="E76" i="17" s="1"/>
  <c r="E72" i="17"/>
  <c r="E121" i="18"/>
  <c r="D130" i="18"/>
  <c r="D32" i="19"/>
  <c r="E32" i="19" s="1"/>
  <c r="E19" i="19"/>
  <c r="D101" i="18"/>
  <c r="E101" i="18" s="1"/>
  <c r="D132" i="19" l="1"/>
  <c r="E130" i="19"/>
  <c r="E132" i="19" s="1"/>
  <c r="E130" i="17"/>
  <c r="E132" i="17" s="1"/>
  <c r="D132" i="17"/>
  <c r="E130" i="18"/>
  <c r="E132" i="18" s="1"/>
  <c r="D132" i="18"/>
  <c r="B101" i="13"/>
  <c r="B67" i="13"/>
  <c r="B57" i="13"/>
  <c r="D57" i="13"/>
  <c r="D32" i="13"/>
  <c r="B32" i="13"/>
  <c r="D16" i="13"/>
  <c r="B16" i="13"/>
  <c r="D132" i="13" l="1"/>
  <c r="C16" i="13"/>
  <c r="C32" i="13"/>
  <c r="C57" i="13"/>
  <c r="C132" i="13" l="1"/>
  <c r="B89" i="13"/>
  <c r="B76" i="13"/>
  <c r="B132" i="13" l="1"/>
  <c r="E76" i="8"/>
</calcChain>
</file>

<file path=xl/sharedStrings.xml><?xml version="1.0" encoding="utf-8"?>
<sst xmlns="http://schemas.openxmlformats.org/spreadsheetml/2006/main" count="2029" uniqueCount="156">
  <si>
    <t>Departamento de la Familia</t>
  </si>
  <si>
    <t>Administración de Desarrollo Socioeconomico</t>
  </si>
  <si>
    <t>Familias</t>
  </si>
  <si>
    <t>Personas</t>
  </si>
  <si>
    <t>Beneficios Pagados</t>
  </si>
  <si>
    <t>Beneficio Promedio por Familia</t>
  </si>
  <si>
    <t>Participantes</t>
  </si>
  <si>
    <t>Aguadilla</t>
  </si>
  <si>
    <t>Aguada</t>
  </si>
  <si>
    <t xml:space="preserve">Aguadilla I </t>
  </si>
  <si>
    <t>Aguadilla III</t>
  </si>
  <si>
    <t>Isabela</t>
  </si>
  <si>
    <t>Las Marías</t>
  </si>
  <si>
    <t>Moca</t>
  </si>
  <si>
    <t>Rincón</t>
  </si>
  <si>
    <t>San Sebastian I</t>
  </si>
  <si>
    <t>Total</t>
  </si>
  <si>
    <t>Arecibo</t>
  </si>
  <si>
    <t>Arecibo I</t>
  </si>
  <si>
    <t>Arecibo III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</si>
  <si>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</si>
  <si>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</si>
  <si>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</si>
  <si>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</si>
  <si>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</si>
  <si>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</si>
  <si>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</si>
  <si>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</si>
  <si>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</si>
  <si>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 I</t>
  </si>
  <si>
    <t>Utuado II</t>
  </si>
  <si>
    <t xml:space="preserve">Total  </t>
  </si>
  <si>
    <t>Bayamón</t>
  </si>
  <si>
    <t>Bayamón I</t>
  </si>
  <si>
    <t>Bayamón II</t>
  </si>
  <si>
    <t>Bayamón III</t>
  </si>
  <si>
    <t>Cataño</t>
  </si>
  <si>
    <t>Corozal</t>
  </si>
  <si>
    <t>Dorado</t>
  </si>
  <si>
    <t>Naranjito</t>
  </si>
  <si>
    <t>Toa Alta</t>
  </si>
  <si>
    <t>Toa Baja I</t>
  </si>
  <si>
    <t>Toa Baja II</t>
  </si>
  <si>
    <t>Vega Alta</t>
  </si>
  <si>
    <t>Vega Baja I</t>
  </si>
  <si>
    <t>Vega Baja II</t>
  </si>
  <si>
    <t xml:space="preserve">Total </t>
  </si>
  <si>
    <t>Caguas</t>
  </si>
  <si>
    <t>Aguas Buenas</t>
  </si>
  <si>
    <t>Barranquitas</t>
  </si>
  <si>
    <t>Caguas I, II, III</t>
  </si>
  <si>
    <t>Cidra</t>
  </si>
  <si>
    <t>Comerío</t>
  </si>
  <si>
    <t>Gurabo</t>
  </si>
  <si>
    <t>San Lorenzo</t>
  </si>
  <si>
    <t>Carolina</t>
  </si>
  <si>
    <t>Canóvanas</t>
  </si>
  <si>
    <t>Carolina I</t>
  </si>
  <si>
    <t>Carolina II</t>
  </si>
  <si>
    <t>Loíza I, II</t>
  </si>
  <si>
    <t>Luquillo</t>
  </si>
  <si>
    <t>Río Grande I</t>
  </si>
  <si>
    <t>Trujillo Alto I</t>
  </si>
  <si>
    <t>Guayama</t>
  </si>
  <si>
    <t>Arroyo</t>
  </si>
  <si>
    <t>Cayey</t>
  </si>
  <si>
    <t>Patillas</t>
  </si>
  <si>
    <t>Salinas</t>
  </si>
  <si>
    <t>Santa Isabel</t>
  </si>
  <si>
    <t>Humacao</t>
  </si>
  <si>
    <t>Ceiba</t>
  </si>
  <si>
    <t>Fajardo</t>
  </si>
  <si>
    <t>Juncos I</t>
  </si>
  <si>
    <t>Las Piedras</t>
  </si>
  <si>
    <t>Maunabo</t>
  </si>
  <si>
    <t>Naguabo</t>
  </si>
  <si>
    <t>Vieques</t>
  </si>
  <si>
    <t>Yabucoa</t>
  </si>
  <si>
    <t>Mayagüez</t>
  </si>
  <si>
    <t>Añasco</t>
  </si>
  <si>
    <t>Cabo Rojo</t>
  </si>
  <si>
    <t>Guánica</t>
  </si>
  <si>
    <t>Hormigueros</t>
  </si>
  <si>
    <t>Lajas</t>
  </si>
  <si>
    <t>Maricao</t>
  </si>
  <si>
    <t>Mayagüez I</t>
  </si>
  <si>
    <t>Sabana Grande</t>
  </si>
  <si>
    <t>San Germán</t>
  </si>
  <si>
    <t>Ponce</t>
  </si>
  <si>
    <t xml:space="preserve">Adjuntas </t>
  </si>
  <si>
    <t>Aibonito</t>
  </si>
  <si>
    <t>Castañer</t>
  </si>
  <si>
    <t>Coamo</t>
  </si>
  <si>
    <t>Guayanilla</t>
  </si>
  <si>
    <t>Jayuya</t>
  </si>
  <si>
    <t>Juana Díaz</t>
  </si>
  <si>
    <t>Orocovis</t>
  </si>
  <si>
    <t>Peñuelas</t>
  </si>
  <si>
    <t>Ponce I</t>
  </si>
  <si>
    <t>Ponce II</t>
  </si>
  <si>
    <t>Ponce III</t>
  </si>
  <si>
    <t>Villalba</t>
  </si>
  <si>
    <t>Yauco</t>
  </si>
  <si>
    <t>San Juan</t>
  </si>
  <si>
    <t>Cupey</t>
  </si>
  <si>
    <t>Guaynabo I</t>
  </si>
  <si>
    <t>Guaynabo II</t>
  </si>
  <si>
    <t>Guaynabo III</t>
  </si>
  <si>
    <t>Río Piedras I</t>
  </si>
  <si>
    <t>Río Piedras II</t>
  </si>
  <si>
    <t>Río Piedras III</t>
  </si>
  <si>
    <t>Río Piedras IV</t>
  </si>
  <si>
    <t>San Juan I</t>
  </si>
  <si>
    <t>Total PR</t>
  </si>
  <si>
    <t>Oficina de Planes y Programas</t>
  </si>
  <si>
    <t>Informe Anual de Beneficios del Programa Asistencia Nutricional</t>
  </si>
  <si>
    <t>Culebra</t>
  </si>
  <si>
    <t>REGULAR</t>
  </si>
  <si>
    <t>TANF</t>
  </si>
  <si>
    <t>SUM</t>
  </si>
  <si>
    <t xml:space="preserve">Caguas </t>
  </si>
  <si>
    <t>Carolina I, II</t>
  </si>
  <si>
    <t>Río Grande I. II</t>
  </si>
  <si>
    <t>Trujillo Alto I, II, III</t>
  </si>
  <si>
    <t>PAN</t>
  </si>
  <si>
    <t>SEPTIEMBRE 2013</t>
  </si>
  <si>
    <t>OCTUBRE 2013</t>
  </si>
  <si>
    <t>NOVIEMBRE 2013</t>
  </si>
  <si>
    <t>DICIEMBRE 2013</t>
  </si>
  <si>
    <t>ENERO 2014</t>
  </si>
  <si>
    <t>FEBRERO 2014</t>
  </si>
  <si>
    <t>MARZO 2014</t>
  </si>
  <si>
    <t>ABRIL 2014</t>
  </si>
  <si>
    <t>MAYO 2014</t>
  </si>
  <si>
    <t>JUNIO 2014</t>
  </si>
  <si>
    <t>JULIO 2014</t>
  </si>
  <si>
    <t>AGOSTO 2014</t>
  </si>
  <si>
    <t>Año Fiscal Federal 2013-2014</t>
  </si>
  <si>
    <t>Trimestre Oct-Dec 14</t>
  </si>
  <si>
    <t>Trimestre Ene-Mar 14</t>
  </si>
  <si>
    <t>Trimestre Abr-Jun 14</t>
  </si>
  <si>
    <t>Bayamon</t>
  </si>
  <si>
    <t>Mayaguez</t>
  </si>
  <si>
    <t>Promedio PR</t>
  </si>
  <si>
    <t>Familia Oct-Dic 13</t>
  </si>
  <si>
    <t>Personas Oct-Dic 13</t>
  </si>
  <si>
    <t>Beneficios Oct-Dic 13</t>
  </si>
  <si>
    <t>Familia Abr-Jun 14</t>
  </si>
  <si>
    <t>Personas Abr-Jun 4</t>
  </si>
  <si>
    <t>Beneficios Abr-Jun 14</t>
  </si>
  <si>
    <t>Familia Ene-Mar 14</t>
  </si>
  <si>
    <t>Personas Ene-Mar 14</t>
  </si>
  <si>
    <t>Beneficios Ene-Mar 14</t>
  </si>
  <si>
    <t>Familia Jul-Sep 14</t>
  </si>
  <si>
    <t>Personas Jul-Sep 14</t>
  </si>
  <si>
    <t>Beneficios Jul-Sep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</si>
</sst>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2"/>
      <color indexed="40"/>
      <name val="Cambria"/>
      <family val="1"/>
      <scheme val="maj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7">
    <xf numFmtId="0" fontId="0" fillId="0" borderId="0" xfId="0"/>
    <xf numFmtId="0" fontId="5" fillId="3" borderId="18" xfId="6" applyFont="1" applyFill="1" applyBorder="1" applyAlignment="1" applyProtection="1">
      <alignment vertical="center"/>
    </xf>
    <xf numFmtId="43" fontId="5" fillId="3" borderId="18" xfId="7" applyFont="1" applyFill="1" applyBorder="1" applyAlignment="1" applyProtection="1">
      <alignment horizontal="center" wrapText="1"/>
    </xf>
    <xf numFmtId="164" fontId="5" fillId="3" borderId="12" xfId="7" applyNumberFormat="1" applyFont="1" applyFill="1" applyBorder="1" applyAlignment="1" applyProtection="1">
      <alignment vertical="center"/>
    </xf>
    <xf numFmtId="0" fontId="5" fillId="3" borderId="13" xfId="6" applyFont="1" applyFill="1" applyBorder="1" applyProtection="1"/>
    <xf numFmtId="43" fontId="5" fillId="3" borderId="13" xfId="7" applyFont="1" applyFill="1" applyBorder="1" applyProtection="1"/>
    <xf numFmtId="164" fontId="5" fillId="0" borderId="18" xfId="7" applyNumberFormat="1" applyFont="1" applyFill="1" applyBorder="1" applyAlignment="1" applyProtection="1">
      <alignment vertical="center"/>
    </xf>
    <xf numFmtId="3" fontId="5" fillId="0" borderId="18" xfId="7" applyNumberFormat="1" applyFont="1" applyFill="1" applyBorder="1" applyProtection="1"/>
    <xf numFmtId="164" fontId="5" fillId="3" borderId="18" xfId="7" applyNumberFormat="1" applyFont="1" applyFill="1" applyBorder="1" applyAlignment="1" applyProtection="1">
      <alignment vertical="center"/>
    </xf>
    <xf numFmtId="3" fontId="5" fillId="3" borderId="18" xfId="7" applyNumberFormat="1" applyFont="1" applyFill="1" applyBorder="1" applyProtection="1"/>
    <xf numFmtId="164" fontId="5" fillId="0" borderId="0" xfId="7" applyNumberFormat="1" applyFont="1" applyFill="1" applyBorder="1" applyAlignment="1" applyProtection="1">
      <alignment vertical="center"/>
    </xf>
    <xf numFmtId="3" fontId="5" fillId="0" borderId="0" xfId="7" applyNumberFormat="1" applyFont="1" applyFill="1" applyBorder="1" applyProtection="1"/>
    <xf numFmtId="43" fontId="5" fillId="0" borderId="0" xfId="7" applyFont="1" applyFill="1" applyBorder="1" applyProtection="1"/>
    <xf numFmtId="0" fontId="5" fillId="3" borderId="12" xfId="6" applyFont="1" applyFill="1" applyBorder="1" applyAlignment="1" applyProtection="1">
      <alignment vertical="center"/>
    </xf>
    <xf numFmtId="3" fontId="5" fillId="3" borderId="13" xfId="7" applyNumberFormat="1" applyFont="1" applyFill="1" applyBorder="1" applyProtection="1"/>
    <xf numFmtId="3" fontId="7" fillId="3" borderId="13" xfId="7" applyNumberFormat="1" applyFont="1" applyFill="1" applyBorder="1" applyProtection="1"/>
    <xf numFmtId="43" fontId="7" fillId="3" borderId="13" xfId="7" applyFont="1" applyFill="1" applyBorder="1" applyProtection="1"/>
    <xf numFmtId="0" fontId="5" fillId="0" borderId="18" xfId="6" applyFont="1" applyFill="1" applyBorder="1" applyAlignment="1" applyProtection="1">
      <alignment vertical="center"/>
    </xf>
    <xf numFmtId="3" fontId="5" fillId="3" borderId="19" xfId="6" applyNumberFormat="1" applyFont="1" applyFill="1" applyBorder="1" applyProtection="1"/>
    <xf numFmtId="3" fontId="5" fillId="0" borderId="0" xfId="6" applyNumberFormat="1" applyFont="1" applyFill="1" applyBorder="1" applyProtection="1"/>
    <xf numFmtId="3" fontId="5" fillId="3" borderId="13" xfId="6" applyNumberFormat="1" applyFont="1" applyFill="1" applyBorder="1" applyProtection="1"/>
    <xf numFmtId="0" fontId="5" fillId="0" borderId="22" xfId="6" applyFont="1" applyFill="1" applyBorder="1" applyAlignment="1" applyProtection="1">
      <alignment vertical="center" wrapText="1"/>
    </xf>
    <xf numFmtId="3" fontId="5" fillId="0" borderId="22" xfId="6" applyNumberFormat="1" applyFont="1" applyFill="1" applyBorder="1" applyProtection="1"/>
    <xf numFmtId="43" fontId="5" fillId="0" borderId="22" xfId="7" applyFont="1" applyFill="1" applyBorder="1" applyProtection="1"/>
    <xf numFmtId="3" fontId="7" fillId="3" borderId="13" xfId="6" applyNumberFormat="1" applyFont="1" applyFill="1" applyBorder="1" applyProtection="1"/>
    <xf numFmtId="3" fontId="5" fillId="0" borderId="19" xfId="7" applyNumberFormat="1" applyFont="1" applyFill="1" applyBorder="1" applyProtection="1"/>
    <xf numFmtId="3" fontId="5" fillId="3" borderId="18" xfId="6" applyNumberFormat="1" applyFont="1" applyFill="1" applyBorder="1" applyProtection="1"/>
    <xf numFmtId="164" fontId="5" fillId="0" borderId="28" xfId="7" applyNumberFormat="1" applyFont="1" applyFill="1" applyBorder="1" applyAlignment="1" applyProtection="1">
      <alignment vertical="center"/>
    </xf>
    <xf numFmtId="164" fontId="5" fillId="0" borderId="18" xfId="7" applyNumberFormat="1" applyFont="1" applyFill="1" applyBorder="1" applyAlignment="1" applyProtection="1">
      <alignment vertical="center" wrapText="1"/>
    </xf>
    <xf numFmtId="164" fontId="5" fillId="3" borderId="34" xfId="7" applyNumberFormat="1" applyFont="1" applyFill="1" applyBorder="1" applyAlignment="1" applyProtection="1">
      <alignment horizontal="center" vertical="center" wrapText="1"/>
    </xf>
    <xf numFmtId="164" fontId="5" fillId="3" borderId="35" xfId="7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3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5" fillId="2" borderId="10" xfId="0" applyFont="1" applyFill="1" applyBorder="1" applyAlignment="1" applyProtection="1">
      <alignment vertical="center"/>
    </xf>
    <xf numFmtId="164" fontId="5" fillId="2" borderId="11" xfId="12" applyNumberFormat="1" applyFont="1" applyFill="1" applyBorder="1" applyAlignment="1" applyProtection="1">
      <alignment horizontal="center" vertical="center" wrapText="1"/>
    </xf>
    <xf numFmtId="164" fontId="5" fillId="2" borderId="9" xfId="12" applyNumberFormat="1" applyFont="1" applyFill="1" applyBorder="1" applyAlignment="1" applyProtection="1">
      <alignment horizontal="center" vertical="center" wrapText="1"/>
    </xf>
    <xf numFmtId="164" fontId="5" fillId="2" borderId="35" xfId="12" applyNumberFormat="1" applyFont="1" applyFill="1" applyBorder="1" applyAlignment="1" applyProtection="1">
      <alignment horizontal="center" vertical="center" wrapText="1"/>
    </xf>
    <xf numFmtId="164" fontId="5" fillId="2" borderId="26" xfId="12" applyNumberFormat="1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164" fontId="5" fillId="2" borderId="12" xfId="12" applyNumberFormat="1" applyFont="1" applyFill="1" applyBorder="1" applyAlignment="1" applyProtection="1">
      <alignment vertical="center"/>
    </xf>
    <xf numFmtId="0" fontId="3" fillId="2" borderId="13" xfId="0" applyFont="1" applyFill="1" applyBorder="1" applyProtection="1"/>
    <xf numFmtId="0" fontId="3" fillId="2" borderId="14" xfId="0" applyFont="1" applyFill="1" applyBorder="1" applyProtection="1"/>
    <xf numFmtId="0" fontId="3" fillId="2" borderId="18" xfId="0" applyFont="1" applyFill="1" applyBorder="1" applyProtection="1"/>
    <xf numFmtId="164" fontId="8" fillId="0" borderId="15" xfId="12" applyNumberFormat="1" applyFont="1" applyFill="1" applyBorder="1" applyAlignment="1" applyProtection="1">
      <alignment vertical="center"/>
    </xf>
    <xf numFmtId="3" fontId="3" fillId="0" borderId="8" xfId="12" applyNumberFormat="1" applyFont="1" applyFill="1" applyBorder="1" applyProtection="1">
      <protection locked="0"/>
    </xf>
    <xf numFmtId="3" fontId="3" fillId="0" borderId="5" xfId="12" applyNumberFormat="1" applyFont="1" applyFill="1" applyBorder="1" applyProtection="1">
      <protection locked="0"/>
    </xf>
    <xf numFmtId="3" fontId="3" fillId="0" borderId="38" xfId="12" applyNumberFormat="1" applyFont="1" applyFill="1" applyBorder="1" applyProtection="1">
      <protection locked="0"/>
    </xf>
    <xf numFmtId="3" fontId="3" fillId="0" borderId="29" xfId="12" applyNumberFormat="1" applyFont="1" applyFill="1" applyBorder="1" applyProtection="1"/>
    <xf numFmtId="3" fontId="3" fillId="0" borderId="15" xfId="12" applyNumberFormat="1" applyFont="1" applyFill="1" applyBorder="1" applyProtection="1"/>
    <xf numFmtId="3" fontId="3" fillId="0" borderId="6" xfId="12" applyNumberFormat="1" applyFont="1" applyFill="1" applyBorder="1" applyProtection="1"/>
    <xf numFmtId="3" fontId="3" fillId="0" borderId="6" xfId="12" applyNumberFormat="1" applyFont="1" applyFill="1" applyBorder="1" applyProtection="1">
      <protection locked="0"/>
    </xf>
    <xf numFmtId="164" fontId="8" fillId="0" borderId="16" xfId="12" applyNumberFormat="1" applyFont="1" applyFill="1" applyBorder="1" applyAlignment="1" applyProtection="1">
      <alignment vertical="center"/>
    </xf>
    <xf numFmtId="3" fontId="3" fillId="0" borderId="2" xfId="12" applyNumberFormat="1" applyFont="1" applyFill="1" applyBorder="1" applyProtection="1">
      <protection locked="0"/>
    </xf>
    <xf numFmtId="3" fontId="3" fillId="0" borderId="1" xfId="12" applyNumberFormat="1" applyFont="1" applyFill="1" applyBorder="1" applyProtection="1">
      <protection locked="0"/>
    </xf>
    <xf numFmtId="3" fontId="3" fillId="0" borderId="23" xfId="12" applyNumberFormat="1" applyFont="1" applyFill="1" applyBorder="1" applyProtection="1">
      <protection locked="0"/>
    </xf>
    <xf numFmtId="3" fontId="3" fillId="0" borderId="37" xfId="12" applyNumberFormat="1" applyFont="1" applyFill="1" applyBorder="1" applyProtection="1"/>
    <xf numFmtId="164" fontId="8" fillId="0" borderId="17" xfId="12" applyNumberFormat="1" applyFont="1" applyFill="1" applyBorder="1" applyAlignment="1" applyProtection="1">
      <alignment vertical="center"/>
    </xf>
    <xf numFmtId="3" fontId="3" fillId="0" borderId="3" xfId="12" applyNumberFormat="1" applyFont="1" applyFill="1" applyBorder="1" applyProtection="1">
      <protection locked="0"/>
    </xf>
    <xf numFmtId="3" fontId="3" fillId="0" borderId="43" xfId="12" applyNumberFormat="1" applyFont="1" applyFill="1" applyBorder="1" applyProtection="1">
      <protection locked="0"/>
    </xf>
    <xf numFmtId="3" fontId="3" fillId="0" borderId="44" xfId="12" applyNumberFormat="1" applyFont="1" applyFill="1" applyBorder="1" applyProtection="1">
      <protection locked="0"/>
    </xf>
    <xf numFmtId="3" fontId="3" fillId="0" borderId="31" xfId="12" applyNumberFormat="1" applyFont="1" applyFill="1" applyBorder="1" applyProtection="1"/>
    <xf numFmtId="3" fontId="3" fillId="0" borderId="0" xfId="12" applyNumberFormat="1" applyFont="1" applyFill="1" applyBorder="1" applyProtection="1"/>
    <xf numFmtId="3" fontId="3" fillId="0" borderId="4" xfId="12" applyNumberFormat="1" applyFont="1" applyFill="1" applyBorder="1" applyProtection="1"/>
    <xf numFmtId="164" fontId="8" fillId="0" borderId="21" xfId="12" applyNumberFormat="1" applyFont="1" applyFill="1" applyBorder="1" applyAlignment="1" applyProtection="1">
      <alignment vertical="center"/>
    </xf>
    <xf numFmtId="164" fontId="5" fillId="2" borderId="18" xfId="12" applyNumberFormat="1" applyFont="1" applyFill="1" applyBorder="1" applyAlignment="1" applyProtection="1">
      <alignment vertical="center"/>
    </xf>
    <xf numFmtId="3" fontId="6" fillId="2" borderId="19" xfId="12" applyNumberFormat="1" applyFont="1" applyFill="1" applyBorder="1" applyProtection="1"/>
    <xf numFmtId="3" fontId="6" fillId="2" borderId="12" xfId="12" applyNumberFormat="1" applyFont="1" applyFill="1" applyBorder="1" applyProtection="1"/>
    <xf numFmtId="3" fontId="3" fillId="2" borderId="18" xfId="12" applyNumberFormat="1" applyFont="1" applyFill="1" applyBorder="1" applyProtection="1"/>
    <xf numFmtId="3" fontId="3" fillId="2" borderId="19" xfId="12" applyNumberFormat="1" applyFont="1" applyFill="1" applyBorder="1" applyProtection="1"/>
    <xf numFmtId="3" fontId="3" fillId="2" borderId="20" xfId="12" applyNumberFormat="1" applyFont="1" applyFill="1" applyBorder="1" applyProtection="1"/>
    <xf numFmtId="164" fontId="5" fillId="2" borderId="19" xfId="12" applyNumberFormat="1" applyFont="1" applyFill="1" applyBorder="1" applyAlignment="1" applyProtection="1">
      <alignment vertical="center"/>
    </xf>
    <xf numFmtId="3" fontId="6" fillId="2" borderId="11" xfId="12" applyNumberFormat="1" applyFont="1" applyFill="1" applyBorder="1" applyProtection="1"/>
    <xf numFmtId="164" fontId="8" fillId="0" borderId="0" xfId="12" applyNumberFormat="1" applyFont="1" applyFill="1" applyBorder="1" applyAlignment="1" applyProtection="1">
      <alignment vertical="center"/>
    </xf>
    <xf numFmtId="0" fontId="5" fillId="2" borderId="12" xfId="0" applyFont="1" applyFill="1" applyBorder="1" applyAlignment="1" applyProtection="1">
      <alignment vertical="center"/>
    </xf>
    <xf numFmtId="3" fontId="3" fillId="2" borderId="13" xfId="12" applyNumberFormat="1" applyFont="1" applyFill="1" applyBorder="1" applyProtection="1"/>
    <xf numFmtId="3" fontId="3" fillId="2" borderId="14" xfId="12" applyNumberFormat="1" applyFont="1" applyFill="1" applyBorder="1" applyProtection="1"/>
    <xf numFmtId="0" fontId="8" fillId="0" borderId="15" xfId="0" applyFont="1" applyFill="1" applyBorder="1" applyAlignment="1" applyProtection="1">
      <alignment vertical="center"/>
    </xf>
    <xf numFmtId="0" fontId="3" fillId="0" borderId="0" xfId="0" applyFont="1" applyFill="1" applyProtection="1"/>
    <xf numFmtId="3" fontId="3" fillId="0" borderId="16" xfId="12" applyNumberFormat="1" applyFont="1" applyFill="1" applyBorder="1" applyProtection="1"/>
    <xf numFmtId="3" fontId="3" fillId="0" borderId="2" xfId="12" applyNumberFormat="1" applyFont="1" applyFill="1" applyBorder="1" applyProtection="1"/>
    <xf numFmtId="3" fontId="3" fillId="0" borderId="6" xfId="0" applyNumberFormat="1" applyFont="1" applyFill="1" applyBorder="1" applyProtection="1">
      <protection locked="0"/>
    </xf>
    <xf numFmtId="3" fontId="3" fillId="0" borderId="5" xfId="0" applyNumberFormat="1" applyFont="1" applyFill="1" applyBorder="1" applyProtection="1">
      <protection locked="0"/>
    </xf>
    <xf numFmtId="3" fontId="3" fillId="0" borderId="38" xfId="0" applyNumberFormat="1" applyFont="1" applyFill="1" applyBorder="1" applyProtection="1">
      <protection locked="0"/>
    </xf>
    <xf numFmtId="3" fontId="3" fillId="0" borderId="37" xfId="0" applyNumberFormat="1" applyFont="1" applyFill="1" applyBorder="1" applyProtection="1">
      <protection locked="0"/>
    </xf>
    <xf numFmtId="3" fontId="3" fillId="0" borderId="2" xfId="0" applyNumberFormat="1" applyFont="1" applyFill="1" applyBorder="1" applyProtection="1">
      <protection locked="0"/>
    </xf>
    <xf numFmtId="3" fontId="3" fillId="0" borderId="1" xfId="0" applyNumberFormat="1" applyFont="1" applyFill="1" applyBorder="1" applyProtection="1">
      <protection locked="0"/>
    </xf>
    <xf numFmtId="3" fontId="3" fillId="0" borderId="23" xfId="0" applyNumberFormat="1" applyFont="1" applyFill="1" applyBorder="1" applyProtection="1">
      <protection locked="0"/>
    </xf>
    <xf numFmtId="3" fontId="3" fillId="0" borderId="30" xfId="0" applyNumberFormat="1" applyFont="1" applyFill="1" applyBorder="1" applyProtection="1">
      <protection locked="0"/>
    </xf>
    <xf numFmtId="3" fontId="3" fillId="0" borderId="27" xfId="0" applyNumberFormat="1" applyFont="1" applyFill="1" applyBorder="1" applyProtection="1">
      <protection locked="0"/>
    </xf>
    <xf numFmtId="3" fontId="3" fillId="0" borderId="43" xfId="0" applyNumberFormat="1" applyFont="1" applyFill="1" applyBorder="1" applyProtection="1">
      <protection locked="0"/>
    </xf>
    <xf numFmtId="3" fontId="3" fillId="0" borderId="44" xfId="0" applyNumberFormat="1" applyFont="1" applyFill="1" applyBorder="1" applyProtection="1">
      <protection locked="0"/>
    </xf>
    <xf numFmtId="3" fontId="3" fillId="0" borderId="21" xfId="12" applyNumberFormat="1" applyFont="1" applyFill="1" applyBorder="1" applyProtection="1"/>
    <xf numFmtId="3" fontId="3" fillId="0" borderId="25" xfId="0" applyNumberFormat="1" applyFont="1" applyFill="1" applyBorder="1" applyProtection="1">
      <protection locked="0"/>
    </xf>
    <xf numFmtId="3" fontId="3" fillId="0" borderId="17" xfId="12" applyNumberFormat="1" applyFont="1" applyFill="1" applyBorder="1" applyProtection="1"/>
    <xf numFmtId="3" fontId="3" fillId="0" borderId="7" xfId="12" applyNumberFormat="1" applyFont="1" applyFill="1" applyBorder="1" applyProtection="1"/>
    <xf numFmtId="3" fontId="6" fillId="2" borderId="19" xfId="0" applyNumberFormat="1" applyFont="1" applyFill="1" applyBorder="1" applyProtection="1"/>
    <xf numFmtId="3" fontId="6" fillId="2" borderId="12" xfId="0" applyNumberFormat="1" applyFont="1" applyFill="1" applyBorder="1" applyProtection="1"/>
    <xf numFmtId="3" fontId="6" fillId="2" borderId="18" xfId="0" applyNumberFormat="1" applyFont="1" applyFill="1" applyBorder="1" applyProtection="1"/>
    <xf numFmtId="3" fontId="3" fillId="2" borderId="28" xfId="12" applyNumberFormat="1" applyFont="1" applyFill="1" applyBorder="1" applyProtection="1"/>
    <xf numFmtId="3" fontId="6" fillId="2" borderId="11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3" fillId="2" borderId="12" xfId="0" applyNumberFormat="1" applyFont="1" applyFill="1" applyBorder="1" applyProtection="1"/>
    <xf numFmtId="3" fontId="3" fillId="2" borderId="14" xfId="0" applyNumberFormat="1" applyFont="1" applyFill="1" applyBorder="1" applyProtection="1"/>
    <xf numFmtId="3" fontId="3" fillId="0" borderId="30" xfId="12" applyNumberFormat="1" applyFont="1" applyFill="1" applyBorder="1" applyProtection="1"/>
    <xf numFmtId="3" fontId="3" fillId="0" borderId="31" xfId="0" applyNumberFormat="1" applyFont="1" applyFill="1" applyBorder="1" applyProtection="1">
      <protection locked="0"/>
    </xf>
    <xf numFmtId="3" fontId="3" fillId="0" borderId="33" xfId="0" applyNumberFormat="1" applyFont="1" applyFill="1" applyBorder="1" applyProtection="1">
      <protection locked="0"/>
    </xf>
    <xf numFmtId="3" fontId="3" fillId="0" borderId="32" xfId="0" applyNumberFormat="1" applyFont="1" applyFill="1" applyBorder="1" applyProtection="1">
      <protection locked="0"/>
    </xf>
    <xf numFmtId="3" fontId="3" fillId="0" borderId="36" xfId="12" applyNumberFormat="1" applyFont="1" applyFill="1" applyBorder="1" applyProtection="1"/>
    <xf numFmtId="0" fontId="8" fillId="0" borderId="22" xfId="0" applyFont="1" applyFill="1" applyBorder="1" applyAlignment="1" applyProtection="1">
      <alignment vertical="center" wrapText="1"/>
    </xf>
    <xf numFmtId="3" fontId="3" fillId="0" borderId="22" xfId="0" applyNumberFormat="1" applyFont="1" applyFill="1" applyBorder="1" applyProtection="1"/>
    <xf numFmtId="3" fontId="3" fillId="0" borderId="22" xfId="12" applyNumberFormat="1" applyFont="1" applyFill="1" applyBorder="1" applyProtection="1"/>
    <xf numFmtId="0" fontId="8" fillId="0" borderId="0" xfId="0" applyFont="1" applyFill="1" applyBorder="1" applyAlignment="1" applyProtection="1">
      <alignment vertical="center" wrapText="1"/>
    </xf>
    <xf numFmtId="3" fontId="3" fillId="2" borderId="22" xfId="0" applyNumberFormat="1" applyFont="1" applyFill="1" applyBorder="1" applyProtection="1"/>
    <xf numFmtId="3" fontId="3" fillId="0" borderId="29" xfId="0" applyNumberFormat="1" applyFont="1" applyFill="1" applyBorder="1" applyProtection="1">
      <protection locked="0"/>
    </xf>
    <xf numFmtId="3" fontId="3" fillId="0" borderId="51" xfId="0" applyNumberFormat="1" applyFont="1" applyFill="1" applyBorder="1" applyProtection="1">
      <protection locked="0"/>
    </xf>
    <xf numFmtId="3" fontId="3" fillId="0" borderId="5" xfId="12" applyNumberFormat="1" applyFont="1" applyFill="1" applyBorder="1" applyProtection="1"/>
    <xf numFmtId="3" fontId="3" fillId="0" borderId="48" xfId="0" applyNumberFormat="1" applyFont="1" applyFill="1" applyBorder="1" applyProtection="1">
      <protection locked="0"/>
    </xf>
    <xf numFmtId="3" fontId="3" fillId="0" borderId="1" xfId="12" applyNumberFormat="1" applyFont="1" applyFill="1" applyBorder="1" applyProtection="1"/>
    <xf numFmtId="3" fontId="3" fillId="0" borderId="36" xfId="0" applyNumberFormat="1" applyFont="1" applyFill="1" applyBorder="1" applyProtection="1">
      <protection locked="0"/>
    </xf>
    <xf numFmtId="3" fontId="3" fillId="0" borderId="52" xfId="0" applyNumberFormat="1" applyFont="1" applyFill="1" applyBorder="1" applyProtection="1">
      <protection locked="0"/>
    </xf>
    <xf numFmtId="3" fontId="6" fillId="2" borderId="31" xfId="0" applyNumberFormat="1" applyFont="1" applyFill="1" applyBorder="1" applyProtection="1"/>
    <xf numFmtId="3" fontId="3" fillId="0" borderId="46" xfId="0" applyNumberFormat="1" applyFont="1" applyFill="1" applyBorder="1" applyProtection="1">
      <protection locked="0"/>
    </xf>
    <xf numFmtId="3" fontId="3" fillId="0" borderId="41" xfId="0" applyNumberFormat="1" applyFont="1" applyFill="1" applyBorder="1" applyProtection="1">
      <protection locked="0"/>
    </xf>
    <xf numFmtId="3" fontId="3" fillId="0" borderId="47" xfId="0" applyNumberFormat="1" applyFont="1" applyFill="1" applyBorder="1" applyProtection="1">
      <protection locked="0"/>
    </xf>
    <xf numFmtId="3" fontId="3" fillId="0" borderId="53" xfId="0" applyNumberFormat="1" applyFont="1" applyFill="1" applyBorder="1" applyProtection="1">
      <protection locked="0"/>
    </xf>
    <xf numFmtId="3" fontId="3" fillId="0" borderId="43" xfId="12" applyNumberFormat="1" applyFont="1" applyFill="1" applyBorder="1" applyProtection="1"/>
    <xf numFmtId="164" fontId="8" fillId="0" borderId="16" xfId="12" applyNumberFormat="1" applyFont="1" applyFill="1" applyBorder="1" applyAlignment="1" applyProtection="1">
      <alignment vertical="center" wrapText="1"/>
    </xf>
    <xf numFmtId="164" fontId="9" fillId="0" borderId="15" xfId="12" applyNumberFormat="1" applyFont="1" applyFill="1" applyBorder="1" applyAlignment="1" applyProtection="1">
      <alignment vertical="center"/>
    </xf>
    <xf numFmtId="3" fontId="3" fillId="0" borderId="26" xfId="0" applyNumberFormat="1" applyFont="1" applyFill="1" applyBorder="1" applyProtection="1">
      <protection locked="0"/>
    </xf>
    <xf numFmtId="3" fontId="3" fillId="0" borderId="39" xfId="0" applyNumberFormat="1" applyFont="1" applyFill="1" applyBorder="1" applyProtection="1">
      <protection locked="0"/>
    </xf>
    <xf numFmtId="164" fontId="9" fillId="0" borderId="16" xfId="12" applyNumberFormat="1" applyFont="1" applyFill="1" applyBorder="1" applyAlignment="1" applyProtection="1">
      <alignment vertical="center"/>
    </xf>
    <xf numFmtId="3" fontId="3" fillId="0" borderId="8" xfId="0" applyNumberFormat="1" applyFont="1" applyFill="1" applyBorder="1" applyProtection="1">
      <protection locked="0"/>
    </xf>
    <xf numFmtId="164" fontId="8" fillId="0" borderId="21" xfId="12" applyNumberFormat="1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/>
    </xf>
    <xf numFmtId="3" fontId="6" fillId="2" borderId="20" xfId="0" applyNumberFormat="1" applyFont="1" applyFill="1" applyBorder="1" applyProtection="1"/>
    <xf numFmtId="0" fontId="5" fillId="2" borderId="19" xfId="0" applyFont="1" applyFill="1" applyBorder="1" applyAlignment="1" applyProtection="1">
      <alignment vertical="center"/>
    </xf>
    <xf numFmtId="3" fontId="4" fillId="0" borderId="0" xfId="0" applyNumberFormat="1" applyFont="1"/>
    <xf numFmtId="3" fontId="3" fillId="0" borderId="55" xfId="0" applyNumberFormat="1" applyFont="1" applyFill="1" applyBorder="1" applyProtection="1">
      <protection locked="0"/>
    </xf>
    <xf numFmtId="3" fontId="3" fillId="2" borderId="54" xfId="12" applyNumberFormat="1" applyFont="1" applyFill="1" applyBorder="1" applyProtection="1"/>
    <xf numFmtId="0" fontId="3" fillId="2" borderId="56" xfId="0" applyFont="1" applyFill="1" applyBorder="1" applyProtection="1"/>
    <xf numFmtId="3" fontId="3" fillId="0" borderId="8" xfId="12" applyNumberFormat="1" applyFont="1" applyFill="1" applyBorder="1" applyProtection="1"/>
    <xf numFmtId="3" fontId="3" fillId="0" borderId="3" xfId="12" applyNumberFormat="1" applyFont="1" applyFill="1" applyBorder="1" applyProtection="1"/>
    <xf numFmtId="3" fontId="3" fillId="0" borderId="57" xfId="0" applyNumberFormat="1" applyFont="1" applyFill="1" applyBorder="1" applyProtection="1">
      <protection locked="0"/>
    </xf>
    <xf numFmtId="3" fontId="3" fillId="0" borderId="58" xfId="0" applyNumberFormat="1" applyFont="1" applyFill="1" applyBorder="1" applyProtection="1">
      <protection locked="0"/>
    </xf>
    <xf numFmtId="3" fontId="3" fillId="0" borderId="59" xfId="0" applyNumberFormat="1" applyFont="1" applyFill="1" applyBorder="1" applyProtection="1">
      <protection locked="0"/>
    </xf>
    <xf numFmtId="3" fontId="3" fillId="0" borderId="56" xfId="0" applyNumberFormat="1" applyFont="1" applyFill="1" applyBorder="1" applyProtection="1">
      <protection locked="0"/>
    </xf>
    <xf numFmtId="3" fontId="3" fillId="0" borderId="60" xfId="0" applyNumberFormat="1" applyFont="1" applyFill="1" applyBorder="1" applyProtection="1">
      <protection locked="0"/>
    </xf>
    <xf numFmtId="3" fontId="3" fillId="0" borderId="33" xfId="12" applyNumberFormat="1" applyFont="1" applyFill="1" applyBorder="1" applyProtection="1"/>
    <xf numFmtId="3" fontId="3" fillId="2" borderId="40" xfId="12" applyNumberFormat="1" applyFont="1" applyFill="1" applyBorder="1" applyProtection="1"/>
    <xf numFmtId="1" fontId="4" fillId="0" borderId="0" xfId="0" applyNumberFormat="1" applyFont="1"/>
    <xf numFmtId="164" fontId="8" fillId="0" borderId="30" xfId="12" applyNumberFormat="1" applyFont="1" applyFill="1" applyBorder="1" applyProtection="1">
      <protection locked="0"/>
    </xf>
    <xf numFmtId="164" fontId="8" fillId="0" borderId="27" xfId="12" applyNumberFormat="1" applyFont="1" applyFill="1" applyBorder="1" applyProtection="1">
      <protection locked="0"/>
    </xf>
    <xf numFmtId="164" fontId="8" fillId="0" borderId="8" xfId="12" applyNumberFormat="1" applyFont="1" applyFill="1" applyBorder="1" applyProtection="1">
      <protection locked="0"/>
    </xf>
    <xf numFmtId="164" fontId="8" fillId="0" borderId="2" xfId="12" applyNumberFormat="1" applyFont="1" applyFill="1" applyBorder="1" applyProtection="1">
      <protection locked="0"/>
    </xf>
    <xf numFmtId="164" fontId="8" fillId="0" borderId="36" xfId="12" applyNumberFormat="1" applyFont="1" applyFill="1" applyBorder="1" applyProtection="1">
      <protection locked="0"/>
    </xf>
    <xf numFmtId="164" fontId="8" fillId="0" borderId="29" xfId="12" applyNumberFormat="1" applyFont="1" applyFill="1" applyBorder="1" applyProtection="1">
      <protection locked="0"/>
    </xf>
    <xf numFmtId="164" fontId="8" fillId="0" borderId="3" xfId="12" applyNumberFormat="1" applyFont="1" applyFill="1" applyBorder="1" applyProtection="1">
      <protection locked="0"/>
    </xf>
    <xf numFmtId="164" fontId="8" fillId="0" borderId="0" xfId="12" applyNumberFormat="1" applyFont="1" applyFill="1" applyBorder="1" applyProtection="1"/>
    <xf numFmtId="164" fontId="8" fillId="0" borderId="32" xfId="12" applyNumberFormat="1" applyFont="1" applyFill="1" applyBorder="1" applyProtection="1">
      <protection locked="0"/>
    </xf>
    <xf numFmtId="164" fontId="8" fillId="0" borderId="22" xfId="12" applyNumberFormat="1" applyFont="1" applyFill="1" applyBorder="1" applyProtection="1"/>
    <xf numFmtId="164" fontId="8" fillId="2" borderId="22" xfId="12" applyNumberFormat="1" applyFont="1" applyFill="1" applyBorder="1" applyProtection="1"/>
    <xf numFmtId="164" fontId="5" fillId="2" borderId="31" xfId="12" applyNumberFormat="1" applyFont="1" applyFill="1" applyBorder="1" applyProtection="1"/>
    <xf numFmtId="164" fontId="10" fillId="0" borderId="2" xfId="12" applyNumberFormat="1" applyFont="1" applyBorder="1"/>
    <xf numFmtId="164" fontId="5" fillId="2" borderId="18" xfId="12" applyNumberFormat="1" applyFont="1" applyFill="1" applyBorder="1" applyProtection="1"/>
    <xf numFmtId="164" fontId="8" fillId="2" borderId="10" xfId="12" applyNumberFormat="1" applyFont="1" applyFill="1" applyBorder="1" applyProtection="1"/>
    <xf numFmtId="164" fontId="8" fillId="0" borderId="55" xfId="12" applyNumberFormat="1" applyFont="1" applyFill="1" applyBorder="1" applyProtection="1">
      <protection locked="0"/>
    </xf>
    <xf numFmtId="164" fontId="10" fillId="0" borderId="30" xfId="12" applyNumberFormat="1" applyFont="1" applyBorder="1"/>
    <xf numFmtId="164" fontId="10" fillId="0" borderId="27" xfId="12" applyNumberFormat="1" applyFont="1" applyBorder="1"/>
    <xf numFmtId="164" fontId="10" fillId="0" borderId="36" xfId="12" applyNumberFormat="1" applyFont="1" applyBorder="1"/>
    <xf numFmtId="164" fontId="10" fillId="0" borderId="3" xfId="12" applyNumberFormat="1" applyFont="1" applyBorder="1"/>
    <xf numFmtId="164" fontId="10" fillId="0" borderId="32" xfId="12" applyNumberFormat="1" applyFont="1" applyBorder="1"/>
    <xf numFmtId="164" fontId="8" fillId="0" borderId="45" xfId="12" applyNumberFormat="1" applyFont="1" applyFill="1" applyBorder="1" applyAlignment="1" applyProtection="1">
      <alignment vertical="center"/>
    </xf>
    <xf numFmtId="0" fontId="3" fillId="2" borderId="22" xfId="0" applyFont="1" applyFill="1" applyBorder="1" applyProtection="1"/>
    <xf numFmtId="164" fontId="4" fillId="0" borderId="0" xfId="12" applyNumberFormat="1" applyFont="1"/>
    <xf numFmtId="3" fontId="0" fillId="0" borderId="0" xfId="0" applyNumberFormat="1"/>
    <xf numFmtId="0" fontId="3" fillId="0" borderId="0" xfId="0" applyFont="1" applyAlignment="1" applyProtection="1">
      <alignment horizontal="center"/>
    </xf>
    <xf numFmtId="164" fontId="8" fillId="0" borderId="7" xfId="12" applyNumberFormat="1" applyFont="1" applyFill="1" applyBorder="1" applyProtection="1">
      <protection locked="0"/>
    </xf>
    <xf numFmtId="0" fontId="4" fillId="0" borderId="2" xfId="0" applyFont="1" applyBorder="1"/>
    <xf numFmtId="0" fontId="4" fillId="0" borderId="24" xfId="0" applyFont="1" applyBorder="1"/>
    <xf numFmtId="164" fontId="8" fillId="0" borderId="50" xfId="12" applyNumberFormat="1" applyFont="1" applyFill="1" applyBorder="1" applyProtection="1">
      <protection locked="0"/>
    </xf>
    <xf numFmtId="164" fontId="10" fillId="0" borderId="55" xfId="12" applyNumberFormat="1" applyFont="1" applyBorder="1"/>
    <xf numFmtId="164" fontId="4" fillId="0" borderId="0" xfId="12" applyNumberFormat="1" applyFont="1" applyBorder="1"/>
    <xf numFmtId="0" fontId="0" fillId="0" borderId="42" xfId="0" applyBorder="1"/>
    <xf numFmtId="165" fontId="0" fillId="0" borderId="0" xfId="0" applyNumberFormat="1"/>
    <xf numFmtId="3" fontId="5" fillId="0" borderId="29" xfId="7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1" fillId="0" borderId="0" xfId="0" applyFont="1"/>
    <xf numFmtId="0" fontId="11" fillId="0" borderId="57" xfId="0" applyFont="1" applyBorder="1"/>
    <xf numFmtId="164" fontId="0" fillId="0" borderId="29" xfId="12" applyNumberFormat="1" applyFont="1" applyBorder="1"/>
    <xf numFmtId="3" fontId="0" fillId="0" borderId="8" xfId="0" applyNumberFormat="1" applyBorder="1"/>
    <xf numFmtId="3" fontId="0" fillId="0" borderId="55" xfId="0" applyNumberFormat="1" applyBorder="1"/>
    <xf numFmtId="3" fontId="0" fillId="0" borderId="30" xfId="0" applyNumberFormat="1" applyBorder="1"/>
    <xf numFmtId="3" fontId="0" fillId="0" borderId="2" xfId="0" applyNumberFormat="1" applyBorder="1"/>
    <xf numFmtId="3" fontId="0" fillId="0" borderId="27" xfId="0" applyNumberFormat="1" applyBorder="1"/>
    <xf numFmtId="0" fontId="11" fillId="0" borderId="58" xfId="0" applyFont="1" applyBorder="1"/>
    <xf numFmtId="0" fontId="11" fillId="0" borderId="59" xfId="0" applyFont="1" applyBorder="1"/>
    <xf numFmtId="3" fontId="0" fillId="0" borderId="36" xfId="0" applyNumberFormat="1" applyBorder="1"/>
    <xf numFmtId="3" fontId="0" fillId="0" borderId="3" xfId="0" applyNumberFormat="1" applyBorder="1"/>
    <xf numFmtId="3" fontId="0" fillId="0" borderId="32" xfId="0" applyNumberFormat="1" applyBorder="1"/>
    <xf numFmtId="3" fontId="0" fillId="0" borderId="49" xfId="0" applyNumberFormat="1" applyBorder="1"/>
    <xf numFmtId="3" fontId="0" fillId="0" borderId="7" xfId="0" applyNumberFormat="1" applyBorder="1"/>
    <xf numFmtId="3" fontId="0" fillId="0" borderId="50" xfId="0" applyNumberFormat="1" applyBorder="1"/>
    <xf numFmtId="0" fontId="11" fillId="0" borderId="19" xfId="0" applyFont="1" applyBorder="1"/>
    <xf numFmtId="3" fontId="11" fillId="0" borderId="11" xfId="0" applyNumberFormat="1" applyFont="1" applyBorder="1"/>
    <xf numFmtId="3" fontId="11" fillId="0" borderId="20" xfId="0" applyNumberFormat="1" applyFont="1" applyBorder="1"/>
    <xf numFmtId="3" fontId="11" fillId="0" borderId="19" xfId="0" applyNumberFormat="1" applyFont="1" applyBorder="1"/>
    <xf numFmtId="164" fontId="0" fillId="0" borderId="8" xfId="12" applyNumberFormat="1" applyFont="1" applyBorder="1"/>
    <xf numFmtId="164" fontId="0" fillId="0" borderId="55" xfId="12" applyNumberFormat="1" applyFont="1" applyBorder="1"/>
    <xf numFmtId="164" fontId="5" fillId="0" borderId="12" xfId="7" applyNumberFormat="1" applyFont="1" applyFill="1" applyBorder="1" applyAlignment="1" applyProtection="1">
      <alignment vertical="center"/>
    </xf>
    <xf numFmtId="164" fontId="5" fillId="0" borderId="12" xfId="7" applyNumberFormat="1" applyFont="1" applyFill="1" applyBorder="1" applyAlignment="1" applyProtection="1">
      <alignment vertical="center" wrapText="1"/>
    </xf>
    <xf numFmtId="3" fontId="5" fillId="3" borderId="22" xfId="6" applyNumberFormat="1" applyFont="1" applyFill="1" applyBorder="1" applyProtection="1"/>
    <xf numFmtId="3" fontId="7" fillId="3" borderId="22" xfId="6" applyNumberFormat="1" applyFont="1" applyFill="1" applyBorder="1" applyProtection="1"/>
    <xf numFmtId="43" fontId="7" fillId="3" borderId="39" xfId="7" applyFont="1" applyFill="1" applyBorder="1" applyProtection="1"/>
    <xf numFmtId="3" fontId="5" fillId="3" borderId="31" xfId="6" applyNumberFormat="1" applyFont="1" applyFill="1" applyBorder="1" applyProtection="1"/>
    <xf numFmtId="3" fontId="5" fillId="0" borderId="2" xfId="7" applyNumberFormat="1" applyFont="1" applyFill="1" applyBorder="1" applyProtection="1"/>
    <xf numFmtId="3" fontId="5" fillId="0" borderId="8" xfId="7" applyNumberFormat="1" applyFont="1" applyFill="1" applyBorder="1" applyProtection="1"/>
    <xf numFmtId="3" fontId="5" fillId="0" borderId="55" xfId="7" applyNumberFormat="1" applyFont="1" applyFill="1" applyBorder="1" applyProtection="1"/>
    <xf numFmtId="3" fontId="5" fillId="0" borderId="30" xfId="7" applyNumberFormat="1" applyFont="1" applyFill="1" applyBorder="1" applyProtection="1"/>
    <xf numFmtId="3" fontId="5" fillId="0" borderId="27" xfId="7" applyNumberFormat="1" applyFont="1" applyFill="1" applyBorder="1" applyProtection="1"/>
    <xf numFmtId="3" fontId="5" fillId="0" borderId="36" xfId="7" applyNumberFormat="1" applyFont="1" applyFill="1" applyBorder="1" applyProtection="1"/>
    <xf numFmtId="3" fontId="5" fillId="0" borderId="3" xfId="7" applyNumberFormat="1" applyFont="1" applyFill="1" applyBorder="1" applyProtection="1"/>
    <xf numFmtId="3" fontId="5" fillId="0" borderId="32" xfId="7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24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6" applyFont="1" applyAlignment="1" applyProtection="1">
      <alignment horizontal="center"/>
    </xf>
    <xf numFmtId="0" fontId="6" fillId="0" borderId="0" xfId="6" applyFont="1" applyAlignment="1">
      <alignment horizontal="center"/>
    </xf>
    <xf numFmtId="0" fontId="5" fillId="0" borderId="24" xfId="6" applyFont="1" applyBorder="1" applyAlignment="1" applyProtection="1">
      <alignment horizontal="center"/>
    </xf>
    <xf numFmtId="0" fontId="11" fillId="0" borderId="5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6" xfId="12" applyNumberFormat="1" applyFont="1" applyFill="1" applyBorder="1" applyProtection="1">
      <protection locked="0"/>
    </xf>
    <xf numFmtId="0" fontId="4" fillId="0" borderId="0" xfId="0" applyFont="1" applyBorder="1"/>
    <xf numFmtId="164" fontId="4" fillId="0" borderId="0" xfId="0" applyNumberFormat="1" applyFont="1" applyBorder="1"/>
  </cellXfs>
  <cellStyles count="13">
    <cellStyle name="Comma" xfId="12" builtinId="3"/>
    <cellStyle name="Comma 2" xfId="2"/>
    <cellStyle name="Comma 4" xfId="5"/>
    <cellStyle name="Comma 5" xfId="7"/>
    <cellStyle name="Comma 6" xfId="10"/>
    <cellStyle name="Currency 5" xfId="8"/>
    <cellStyle name="Normal" xfId="0" builtinId="0"/>
    <cellStyle name="Normal 2" xfId="1"/>
    <cellStyle name="Normal 3" xfId="3"/>
    <cellStyle name="Normal 4" xfId="4"/>
    <cellStyle name="Normal 5" xfId="6"/>
    <cellStyle name="Normal 6" xfId="9"/>
    <cellStyle name="Percent 6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>
                <a:effectLst/>
              </a:rPr>
              <a:t>Grafica comparativa de familias activas por region en los</a:t>
            </a:r>
            <a:r>
              <a:rPr lang="en-US" sz="1200" b="1" baseline="0">
                <a:effectLst/>
              </a:rPr>
              <a:t> distintos trimestres</a:t>
            </a:r>
            <a:endParaRPr lang="es-PR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[1]PAN!$B$2</c:f>
              <c:strCache>
                <c:ptCount val="1"/>
                <c:pt idx="0">
                  <c:v>Familia Oct-Dic 14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[1]PAN!$B$4:$B$13</c:f>
              <c:numCache>
                <c:formatCode>General</c:formatCode>
                <c:ptCount val="10"/>
                <c:pt idx="0">
                  <c:v>52773.125</c:v>
                </c:pt>
                <c:pt idx="1">
                  <c:v>89893.222222222234</c:v>
                </c:pt>
                <c:pt idx="2">
                  <c:v>95480</c:v>
                </c:pt>
                <c:pt idx="3">
                  <c:v>64224.75</c:v>
                </c:pt>
                <c:pt idx="4">
                  <c:v>58704.125</c:v>
                </c:pt>
                <c:pt idx="5">
                  <c:v>35008.625</c:v>
                </c:pt>
                <c:pt idx="6">
                  <c:v>56719.75</c:v>
                </c:pt>
                <c:pt idx="7">
                  <c:v>55565.625</c:v>
                </c:pt>
                <c:pt idx="8">
                  <c:v>95298.75</c:v>
                </c:pt>
                <c:pt idx="9">
                  <c:v>64095.125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0-4529-B7EB-E82BF0AB1BFE}"/>
            </c:ext>
          </c:extLst>
        </c:ser>
        <c:ser>
          <c:idx val="1"/>
          <c:order val="1"/>
          <c:tx>
            <c:strRef>
              <c:f>[1]PAN!$F$2</c:f>
              <c:strCache>
                <c:ptCount val="1"/>
                <c:pt idx="0">
                  <c:v>Familia Ene-Mar 15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[1]PAN!$F$4:$F$13</c:f>
              <c:numCache>
                <c:formatCode>General</c:formatCode>
                <c:ptCount val="10"/>
                <c:pt idx="0">
                  <c:v>52807.666666666657</c:v>
                </c:pt>
                <c:pt idx="1">
                  <c:v>89880</c:v>
                </c:pt>
                <c:pt idx="2">
                  <c:v>95077.333333333343</c:v>
                </c:pt>
                <c:pt idx="3">
                  <c:v>64160.333333333343</c:v>
                </c:pt>
                <c:pt idx="4">
                  <c:v>58333.333333333328</c:v>
                </c:pt>
                <c:pt idx="5">
                  <c:v>34971.666666666672</c:v>
                </c:pt>
                <c:pt idx="6">
                  <c:v>56672.333333333343</c:v>
                </c:pt>
                <c:pt idx="7">
                  <c:v>55486.666666666672</c:v>
                </c:pt>
                <c:pt idx="8">
                  <c:v>95165.333333333328</c:v>
                </c:pt>
                <c:pt idx="9">
                  <c:v>63807.000000000007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0-4529-B7EB-E82BF0AB1BFE}"/>
            </c:ext>
          </c:extLst>
        </c:ser>
        <c:ser>
          <c:idx val="2"/>
          <c:order val="2"/>
          <c:tx>
            <c:strRef>
              <c:f>[1]PAN!$B$16</c:f>
              <c:strCache>
                <c:ptCount val="1"/>
                <c:pt idx="0">
                  <c:v>Familia Abr-Jun 15 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[1]PAN!$B$18:$B$27</c:f>
              <c:numCache>
                <c:formatCode>General</c:formatCode>
                <c:ptCount val="10"/>
                <c:pt idx="0">
                  <c:v>52580.666666666664</c:v>
                </c:pt>
                <c:pt idx="1">
                  <c:v>89583.333333333343</c:v>
                </c:pt>
                <c:pt idx="2">
                  <c:v>95743.666666666672</c:v>
                </c:pt>
                <c:pt idx="3">
                  <c:v>64182.666666666672</c:v>
                </c:pt>
                <c:pt idx="4">
                  <c:v>58896</c:v>
                </c:pt>
                <c:pt idx="5">
                  <c:v>35050.666666666672</c:v>
                </c:pt>
                <c:pt idx="6">
                  <c:v>56471.999999999993</c:v>
                </c:pt>
                <c:pt idx="7">
                  <c:v>55507.999999999993</c:v>
                </c:pt>
                <c:pt idx="8">
                  <c:v>95280.666666666672</c:v>
                </c:pt>
                <c:pt idx="9">
                  <c:v>64273.666666666672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50-4529-B7EB-E82BF0AB1BFE}"/>
            </c:ext>
          </c:extLst>
        </c:ser>
        <c:ser>
          <c:idx val="3"/>
          <c:order val="3"/>
          <c:tx>
            <c:strRef>
              <c:f>[1]PAN!$F$16</c:f>
              <c:strCache>
                <c:ptCount val="1"/>
                <c:pt idx="0">
                  <c:v>Familia Jul-Sep 15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[1]PAN!$F$18:$F$27</c:f>
              <c:numCache>
                <c:formatCode>General</c:formatCode>
                <c:ptCount val="10"/>
                <c:pt idx="0">
                  <c:v>52578.666666666672</c:v>
                </c:pt>
                <c:pt idx="1">
                  <c:v>89755.666666666672</c:v>
                </c:pt>
                <c:pt idx="2">
                  <c:v>95969.999999999985</c:v>
                </c:pt>
                <c:pt idx="3">
                  <c:v>14635</c:v>
                </c:pt>
                <c:pt idx="4">
                  <c:v>7376.333333333333</c:v>
                </c:pt>
                <c:pt idx="5">
                  <c:v>5945</c:v>
                </c:pt>
                <c:pt idx="6">
                  <c:v>7456.333333333333</c:v>
                </c:pt>
                <c:pt idx="7">
                  <c:v>4849</c:v>
                </c:pt>
                <c:pt idx="8">
                  <c:v>3372.6666666666665</c:v>
                </c:pt>
                <c:pt idx="9">
                  <c:v>8604.3333333333339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50-4529-B7EB-E82BF0AB1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057856"/>
        <c:axId val="122672256"/>
      </c:lineChart>
      <c:catAx>
        <c:axId val="126057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72256"/>
        <c:crosses val="autoZero"/>
        <c:auto val="1"/>
        <c:lblAlgn val="ctr"/>
        <c:lblOffset val="100"/>
        <c:noMultiLvlLbl val="0"/>
      </c:catAx>
      <c:valAx>
        <c:axId val="122672256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12605785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>
                <a:effectLst/>
              </a:rPr>
              <a:t>Grafica comparativa de personas activas por region en los</a:t>
            </a:r>
            <a:r>
              <a:rPr lang="en-US" sz="1200" b="1" baseline="0">
                <a:effectLst/>
              </a:rPr>
              <a:t> distintos trimestres</a:t>
            </a:r>
            <a:endParaRPr lang="es-PR" sz="1200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[1]PAN!$C$2</c:f>
              <c:strCache>
                <c:ptCount val="1"/>
                <c:pt idx="0">
                  <c:v>Personas Oct-Dic 14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[1]PAN!$C$4:$C$13</c:f>
              <c:numCache>
                <c:formatCode>General</c:formatCode>
                <c:ptCount val="10"/>
                <c:pt idx="0">
                  <c:v>105418.75</c:v>
                </c:pt>
                <c:pt idx="1">
                  <c:v>175408.55555555556</c:v>
                </c:pt>
                <c:pt idx="2">
                  <c:v>202551.875</c:v>
                </c:pt>
                <c:pt idx="3">
                  <c:v>125042</c:v>
                </c:pt>
                <c:pt idx="4">
                  <c:v>116108.875</c:v>
                </c:pt>
                <c:pt idx="5">
                  <c:v>68545</c:v>
                </c:pt>
                <c:pt idx="6">
                  <c:v>109292.875</c:v>
                </c:pt>
                <c:pt idx="7">
                  <c:v>109193.375</c:v>
                </c:pt>
                <c:pt idx="8">
                  <c:v>197275.125</c:v>
                </c:pt>
                <c:pt idx="9">
                  <c:v>123686.875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5-43FE-8202-205EFC8F595F}"/>
            </c:ext>
          </c:extLst>
        </c:ser>
        <c:ser>
          <c:idx val="1"/>
          <c:order val="1"/>
          <c:tx>
            <c:strRef>
              <c:f>[1]PAN!$G$2</c:f>
              <c:strCache>
                <c:ptCount val="1"/>
                <c:pt idx="0">
                  <c:v>Personas Ene-Mar 15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[1]PAN!$G$4:$G$13</c:f>
              <c:numCache>
                <c:formatCode>General</c:formatCode>
                <c:ptCount val="10"/>
                <c:pt idx="0">
                  <c:v>105804.33333333333</c:v>
                </c:pt>
                <c:pt idx="1">
                  <c:v>175791.66666666666</c:v>
                </c:pt>
                <c:pt idx="2">
                  <c:v>221807.66666666666</c:v>
                </c:pt>
                <c:pt idx="3">
                  <c:v>125235.66666666667</c:v>
                </c:pt>
                <c:pt idx="4">
                  <c:v>115697.33333333334</c:v>
                </c:pt>
                <c:pt idx="5">
                  <c:v>68630.333333333328</c:v>
                </c:pt>
                <c:pt idx="6">
                  <c:v>109359.99999999999</c:v>
                </c:pt>
                <c:pt idx="7">
                  <c:v>109359</c:v>
                </c:pt>
                <c:pt idx="8">
                  <c:v>197517.33333333334</c:v>
                </c:pt>
                <c:pt idx="9">
                  <c:v>123430.33333333333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5-43FE-8202-205EFC8F595F}"/>
            </c:ext>
          </c:extLst>
        </c:ser>
        <c:ser>
          <c:idx val="2"/>
          <c:order val="2"/>
          <c:tx>
            <c:strRef>
              <c:f>[1]PAN!$C$16</c:f>
              <c:strCache>
                <c:ptCount val="1"/>
                <c:pt idx="0">
                  <c:v>Personas Abr-Jun 15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[1]PAN!$C$18:$C$27</c:f>
              <c:numCache>
                <c:formatCode>General</c:formatCode>
                <c:ptCount val="10"/>
                <c:pt idx="0">
                  <c:v>104526.66666666666</c:v>
                </c:pt>
                <c:pt idx="1">
                  <c:v>174138.99999999997</c:v>
                </c:pt>
                <c:pt idx="2">
                  <c:v>190457</c:v>
                </c:pt>
                <c:pt idx="3">
                  <c:v>124393.33333333334</c:v>
                </c:pt>
                <c:pt idx="4">
                  <c:v>115940.66666666667</c:v>
                </c:pt>
                <c:pt idx="5">
                  <c:v>68277.333333333343</c:v>
                </c:pt>
                <c:pt idx="6">
                  <c:v>108445.33333333333</c:v>
                </c:pt>
                <c:pt idx="7">
                  <c:v>108571.99999999999</c:v>
                </c:pt>
                <c:pt idx="8">
                  <c:v>196226.66666666666</c:v>
                </c:pt>
                <c:pt idx="9">
                  <c:v>123543.66666666666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55-43FE-8202-205EFC8F595F}"/>
            </c:ext>
          </c:extLst>
        </c:ser>
        <c:ser>
          <c:idx val="3"/>
          <c:order val="3"/>
          <c:tx>
            <c:strRef>
              <c:f>[1]PAN!$G$16</c:f>
              <c:strCache>
                <c:ptCount val="1"/>
                <c:pt idx="0">
                  <c:v>Personas Jul-Sep 15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[1]PAN!$G$18:$G$27</c:f>
              <c:numCache>
                <c:formatCode>General</c:formatCode>
                <c:ptCount val="10"/>
                <c:pt idx="0">
                  <c:v>103844</c:v>
                </c:pt>
                <c:pt idx="1">
                  <c:v>173359</c:v>
                </c:pt>
                <c:pt idx="2">
                  <c:v>189581</c:v>
                </c:pt>
                <c:pt idx="3">
                  <c:v>26770.333333333332</c:v>
                </c:pt>
                <c:pt idx="4">
                  <c:v>13149</c:v>
                </c:pt>
                <c:pt idx="5">
                  <c:v>11250.333333333334</c:v>
                </c:pt>
                <c:pt idx="6">
                  <c:v>14471</c:v>
                </c:pt>
                <c:pt idx="7">
                  <c:v>9688.6666666666661</c:v>
                </c:pt>
                <c:pt idx="8">
                  <c:v>6714</c:v>
                </c:pt>
                <c:pt idx="9">
                  <c:v>16501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55-43FE-8202-205EFC8F5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12864"/>
        <c:axId val="123414400"/>
      </c:lineChart>
      <c:catAx>
        <c:axId val="123412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3414400"/>
        <c:crosses val="autoZero"/>
        <c:auto val="1"/>
        <c:lblAlgn val="ctr"/>
        <c:lblOffset val="100"/>
        <c:noMultiLvlLbl val="0"/>
      </c:catAx>
      <c:valAx>
        <c:axId val="1234144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34128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 b="1">
                <a:effectLst/>
              </a:rPr>
              <a:t>Grafica comparativa de beneficios activas por region en los</a:t>
            </a:r>
            <a:r>
              <a:rPr lang="en-US" sz="1200" b="1" baseline="0">
                <a:effectLst/>
              </a:rPr>
              <a:t> distintos trimestres</a:t>
            </a:r>
            <a:endParaRPr lang="es-PR" sz="1200">
              <a:effectLst/>
            </a:endParaRP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[1]PAN!$D$2</c:f>
              <c:strCache>
                <c:ptCount val="1"/>
                <c:pt idx="0">
                  <c:v>Beneficios Oct-Dic 14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[1]PAN!$D$4:$D$13</c:f>
              <c:numCache>
                <c:formatCode>General</c:formatCode>
                <c:ptCount val="10"/>
                <c:pt idx="0">
                  <c:v>12072710.75</c:v>
                </c:pt>
                <c:pt idx="1">
                  <c:v>20182245.333333332</c:v>
                </c:pt>
                <c:pt idx="2">
                  <c:v>21648078.625</c:v>
                </c:pt>
                <c:pt idx="3">
                  <c:v>14251375.25</c:v>
                </c:pt>
                <c:pt idx="4">
                  <c:v>13167448.875</c:v>
                </c:pt>
                <c:pt idx="5">
                  <c:v>7780604.875</c:v>
                </c:pt>
                <c:pt idx="6">
                  <c:v>12398273</c:v>
                </c:pt>
                <c:pt idx="7">
                  <c:v>14551002.75</c:v>
                </c:pt>
                <c:pt idx="8">
                  <c:v>22548765.875</c:v>
                </c:pt>
                <c:pt idx="9">
                  <c:v>14181699.75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1-412F-9B63-35AEB55C6F66}"/>
            </c:ext>
          </c:extLst>
        </c:ser>
        <c:ser>
          <c:idx val="1"/>
          <c:order val="1"/>
          <c:tx>
            <c:strRef>
              <c:f>[1]PAN!$H$2</c:f>
              <c:strCache>
                <c:ptCount val="1"/>
                <c:pt idx="0">
                  <c:v>Beneficios Ene-Mar 15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[1]PAN!$H$4:$H$13</c:f>
              <c:numCache>
                <c:formatCode>General</c:formatCode>
                <c:ptCount val="10"/>
                <c:pt idx="0">
                  <c:v>11880426.333333334</c:v>
                </c:pt>
                <c:pt idx="1">
                  <c:v>19806783.333333336</c:v>
                </c:pt>
                <c:pt idx="2">
                  <c:v>21183647.333333332</c:v>
                </c:pt>
                <c:pt idx="3">
                  <c:v>13997760.333333332</c:v>
                </c:pt>
                <c:pt idx="4">
                  <c:v>12870255.333333332</c:v>
                </c:pt>
                <c:pt idx="5">
                  <c:v>7629306.0000000009</c:v>
                </c:pt>
                <c:pt idx="6">
                  <c:v>12243513.333333336</c:v>
                </c:pt>
                <c:pt idx="7">
                  <c:v>12281143.333333334</c:v>
                </c:pt>
                <c:pt idx="8">
                  <c:v>22135512.666666664</c:v>
                </c:pt>
                <c:pt idx="9">
                  <c:v>13878974.666666666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1-412F-9B63-35AEB55C6F66}"/>
            </c:ext>
          </c:extLst>
        </c:ser>
        <c:ser>
          <c:idx val="2"/>
          <c:order val="2"/>
          <c:tx>
            <c:strRef>
              <c:f>[1]PAN!$D$16</c:f>
              <c:strCache>
                <c:ptCount val="1"/>
                <c:pt idx="0">
                  <c:v>Beneficios Abr-Jun 15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[1]PAN!$D$18:$D$27</c:f>
              <c:numCache>
                <c:formatCode>General</c:formatCode>
                <c:ptCount val="10"/>
                <c:pt idx="0">
                  <c:v>12367989.333333332</c:v>
                </c:pt>
                <c:pt idx="1">
                  <c:v>20690346</c:v>
                </c:pt>
                <c:pt idx="2">
                  <c:v>22337619.666666668</c:v>
                </c:pt>
                <c:pt idx="3">
                  <c:v>14657438.333333334</c:v>
                </c:pt>
                <c:pt idx="4">
                  <c:v>13589082.666666666</c:v>
                </c:pt>
                <c:pt idx="5">
                  <c:v>8021522.666666667</c:v>
                </c:pt>
                <c:pt idx="6">
                  <c:v>12582386.666666666</c:v>
                </c:pt>
                <c:pt idx="7">
                  <c:v>12846307.666666666</c:v>
                </c:pt>
                <c:pt idx="8">
                  <c:v>23190457.666666664</c:v>
                </c:pt>
                <c:pt idx="9">
                  <c:v>14641763.666666666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41-412F-9B63-35AEB55C6F66}"/>
            </c:ext>
          </c:extLst>
        </c:ser>
        <c:ser>
          <c:idx val="3"/>
          <c:order val="3"/>
          <c:tx>
            <c:strRef>
              <c:f>[1]PAN!$H$16</c:f>
              <c:strCache>
                <c:ptCount val="1"/>
                <c:pt idx="0">
                  <c:v>Beneficios Jul-Sep 15</c:v>
                </c:pt>
              </c:strCache>
            </c:strRef>
          </c:tx>
          <c:marker>
            <c:symbol val="none"/>
          </c:marker>
          <c:cat>
            <c:strRef>
              <c:f>[1]PAN!$A$4:$A$13</c:f>
              <c:strCache>
                <c:ptCount val="10"/>
                <c:pt idx="0">
                  <c:v>Aguadilla</c:v>
                </c:pt>
                <c:pt idx="1">
                  <c:v>Arecibo</c:v>
                </c:pt>
                <c:pt idx="2">
                  <c:v>Bayamon</c:v>
                </c:pt>
                <c:pt idx="3">
                  <c:v>Caguas</c:v>
                </c:pt>
                <c:pt idx="4">
                  <c:v>Carolina</c:v>
                </c:pt>
                <c:pt idx="5">
                  <c:v>Guayama</c:v>
                </c:pt>
                <c:pt idx="6">
                  <c:v>Humacao</c:v>
                </c:pt>
                <c:pt idx="7">
                  <c:v>Mayaguez</c:v>
                </c:pt>
                <c:pt idx="8">
                  <c:v>Ponce</c:v>
                </c:pt>
                <c:pt idx="9">
                  <c:v>San Juan</c:v>
                </c:pt>
              </c:strCache>
            </c:strRef>
          </c:cat>
          <c:val>
            <c:numRef>
              <c:f>[1]PAN!$H$18:$H$27</c:f>
              <c:numCache>
                <c:formatCode>General</c:formatCode>
                <c:ptCount val="10"/>
                <c:pt idx="0">
                  <c:v>13368592.333333332</c:v>
                </c:pt>
                <c:pt idx="1">
                  <c:v>29362338.000000004</c:v>
                </c:pt>
                <c:pt idx="2">
                  <c:v>24198904.666666664</c:v>
                </c:pt>
                <c:pt idx="3">
                  <c:v>3506339</c:v>
                </c:pt>
                <c:pt idx="4">
                  <c:v>1730424.3333333333</c:v>
                </c:pt>
                <c:pt idx="5">
                  <c:v>1453958.3333333333</c:v>
                </c:pt>
                <c:pt idx="6">
                  <c:v>1845137.3333333333</c:v>
                </c:pt>
                <c:pt idx="7">
                  <c:v>1235756</c:v>
                </c:pt>
                <c:pt idx="8">
                  <c:v>869060</c:v>
                </c:pt>
                <c:pt idx="9">
                  <c:v>2135850.3333333335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41-412F-9B63-35AEB55C6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25152"/>
        <c:axId val="123426688"/>
      </c:lineChart>
      <c:catAx>
        <c:axId val="12342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3426688"/>
        <c:crosses val="autoZero"/>
        <c:auto val="1"/>
        <c:lblAlgn val="ctr"/>
        <c:lblOffset val="100"/>
        <c:noMultiLvlLbl val="0"/>
      </c:catAx>
      <c:valAx>
        <c:axId val="123426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23425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33617</xdr:colOff>
      <xdr:row>1</xdr:row>
      <xdr:rowOff>22410</xdr:rowOff>
    </xdr:from>
    <xdr:to>
      <xdr:col>17</xdr:col>
      <xdr:colOff>89647</xdr:colOff>
      <xdr:row>16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100853</xdr:colOff>
      <xdr:row>17</xdr:row>
      <xdr:rowOff>135590</xdr:rowOff>
    </xdr:from>
    <xdr:to>
      <xdr:col>16</xdr:col>
      <xdr:colOff>437029</xdr:colOff>
      <xdr:row>31</xdr:row>
      <xdr:rowOff>166966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179294</xdr:colOff>
      <xdr:row>29</xdr:row>
      <xdr:rowOff>57148</xdr:rowOff>
    </xdr:from>
    <xdr:to>
      <xdr:col>5</xdr:col>
      <xdr:colOff>818030</xdr:colOff>
      <xdr:row>43</xdr:row>
      <xdr:rowOff>133348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ouchet/Desktop/PAN/Adsef-Informe%20PAN/Informe%20PAN%20Estatal%202014-2015/Informes%20Trimestrales%202014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"/>
      <sheetName val="TANF"/>
      <sheetName val="Sheet3"/>
    </sheetNames>
    <sheetDataSet>
      <sheetData sheetId="0">
        <row r="2">
          <cell r="B2" t="str">
            <v>Familia Oct-Dic 14</v>
          </cell>
          <cell r="C2" t="str">
            <v>Personas Oct-Dic 14</v>
          </cell>
          <cell r="D2" t="str">
            <v>Beneficios Oct-Dic 14</v>
          </cell>
          <cell r="F2" t="str">
            <v>Familia Ene-Mar 15</v>
          </cell>
          <cell r="G2" t="str">
            <v>Personas Ene-Mar 15</v>
          </cell>
          <cell r="H2" t="str">
            <v>Beneficios Ene-Mar 15</v>
          </cell>
        </row>
        <row r="4">
          <cell r="A4" t="str">
            <v>Aguadilla</v>
          </cell>
          <cell r="B4">
            <v>52773.125</v>
          </cell>
          <cell r="C4">
            <v>105418.75</v>
          </cell>
          <cell r="D4">
            <v>12072710.75</v>
          </cell>
          <cell r="F4">
            <v>52807.666666666657</v>
          </cell>
          <cell r="G4">
            <v>105804.33333333333</v>
          </cell>
          <cell r="H4">
            <v>11880426.333333334</v>
          </cell>
        </row>
        <row r="5">
          <cell r="A5" t="str">
            <v>Arecibo</v>
          </cell>
          <cell r="B5">
            <v>89893.222222222234</v>
          </cell>
          <cell r="C5">
            <v>175408.55555555556</v>
          </cell>
          <cell r="D5">
            <v>20182245.333333332</v>
          </cell>
          <cell r="F5">
            <v>89880</v>
          </cell>
          <cell r="G5">
            <v>175791.66666666666</v>
          </cell>
          <cell r="H5">
            <v>19806783.333333336</v>
          </cell>
        </row>
        <row r="6">
          <cell r="A6" t="str">
            <v>Bayamon</v>
          </cell>
          <cell r="B6">
            <v>95480</v>
          </cell>
          <cell r="C6">
            <v>202551.875</v>
          </cell>
          <cell r="D6">
            <v>21648078.625</v>
          </cell>
          <cell r="F6">
            <v>95077.333333333343</v>
          </cell>
          <cell r="G6">
            <v>221807.66666666666</v>
          </cell>
          <cell r="H6">
            <v>21183647.333333332</v>
          </cell>
        </row>
        <row r="7">
          <cell r="A7" t="str">
            <v>Caguas</v>
          </cell>
          <cell r="B7">
            <v>64224.75</v>
          </cell>
          <cell r="C7">
            <v>125042</v>
          </cell>
          <cell r="D7">
            <v>14251375.25</v>
          </cell>
          <cell r="F7">
            <v>64160.333333333343</v>
          </cell>
          <cell r="G7">
            <v>125235.66666666667</v>
          </cell>
          <cell r="H7">
            <v>13997760.333333332</v>
          </cell>
        </row>
        <row r="8">
          <cell r="A8" t="str">
            <v>Carolina</v>
          </cell>
          <cell r="B8">
            <v>58704.125</v>
          </cell>
          <cell r="C8">
            <v>116108.875</v>
          </cell>
          <cell r="D8">
            <v>13167448.875</v>
          </cell>
          <cell r="F8">
            <v>58333.333333333328</v>
          </cell>
          <cell r="G8">
            <v>115697.33333333334</v>
          </cell>
          <cell r="H8">
            <v>12870255.333333332</v>
          </cell>
        </row>
        <row r="9">
          <cell r="A9" t="str">
            <v>Guayama</v>
          </cell>
          <cell r="B9">
            <v>35008.625</v>
          </cell>
          <cell r="C9">
            <v>68545</v>
          </cell>
          <cell r="D9">
            <v>7780604.875</v>
          </cell>
          <cell r="F9">
            <v>34971.666666666672</v>
          </cell>
          <cell r="G9">
            <v>68630.333333333328</v>
          </cell>
          <cell r="H9">
            <v>7629306.0000000009</v>
          </cell>
        </row>
        <row r="10">
          <cell r="A10" t="str">
            <v>Humacao</v>
          </cell>
          <cell r="B10">
            <v>56719.75</v>
          </cell>
          <cell r="C10">
            <v>109292.875</v>
          </cell>
          <cell r="D10">
            <v>12398273</v>
          </cell>
          <cell r="F10">
            <v>56672.333333333343</v>
          </cell>
          <cell r="G10">
            <v>109359.99999999999</v>
          </cell>
          <cell r="H10">
            <v>12243513.333333336</v>
          </cell>
        </row>
        <row r="11">
          <cell r="A11" t="str">
            <v>Mayaguez</v>
          </cell>
          <cell r="B11">
            <v>55565.625</v>
          </cell>
          <cell r="C11">
            <v>109193.375</v>
          </cell>
          <cell r="D11">
            <v>14551002.75</v>
          </cell>
          <cell r="F11">
            <v>55486.666666666672</v>
          </cell>
          <cell r="G11">
            <v>109359</v>
          </cell>
          <cell r="H11">
            <v>12281143.333333334</v>
          </cell>
        </row>
        <row r="12">
          <cell r="A12" t="str">
            <v>Ponce</v>
          </cell>
          <cell r="B12">
            <v>95298.75</v>
          </cell>
          <cell r="C12">
            <v>197275.125</v>
          </cell>
          <cell r="D12">
            <v>22548765.875</v>
          </cell>
          <cell r="F12">
            <v>95165.333333333328</v>
          </cell>
          <cell r="G12">
            <v>197517.33333333334</v>
          </cell>
          <cell r="H12">
            <v>22135512.666666664</v>
          </cell>
        </row>
        <row r="13">
          <cell r="A13" t="str">
            <v>San Juan</v>
          </cell>
          <cell r="B13">
            <v>64095.125</v>
          </cell>
          <cell r="C13">
            <v>123686.875</v>
          </cell>
          <cell r="D13">
            <v>14181699.75</v>
          </cell>
          <cell r="F13">
            <v>63807.000000000007</v>
          </cell>
          <cell r="G13">
            <v>123430.33333333333</v>
          </cell>
          <cell r="H13">
            <v>13878974.666666666</v>
          </cell>
        </row>
        <row r="16">
          <cell r="B16" t="str">
            <v xml:space="preserve">Familia Abr-Jun 15 </v>
          </cell>
          <cell r="C16" t="str">
            <v>Personas Abr-Jun 15</v>
          </cell>
          <cell r="D16" t="str">
            <v>Beneficios Abr-Jun 15</v>
          </cell>
          <cell r="F16" t="str">
            <v>Familia Jul-Sep 15</v>
          </cell>
          <cell r="G16" t="str">
            <v>Personas Jul-Sep 15</v>
          </cell>
          <cell r="H16" t="str">
            <v>Beneficios Jul-Sep 15</v>
          </cell>
        </row>
        <row r="18">
          <cell r="B18">
            <v>52580.666666666664</v>
          </cell>
          <cell r="C18">
            <v>104526.66666666666</v>
          </cell>
          <cell r="D18">
            <v>12367989.333333332</v>
          </cell>
          <cell r="F18">
            <v>52578.666666666672</v>
          </cell>
          <cell r="G18">
            <v>103844</v>
          </cell>
          <cell r="H18">
            <v>13368592.333333332</v>
          </cell>
        </row>
        <row r="19">
          <cell r="B19">
            <v>89583.333333333343</v>
          </cell>
          <cell r="C19">
            <v>174138.99999999997</v>
          </cell>
          <cell r="D19">
            <v>20690346</v>
          </cell>
          <cell r="F19">
            <v>89755.666666666672</v>
          </cell>
          <cell r="G19">
            <v>173359</v>
          </cell>
          <cell r="H19">
            <v>29362338.000000004</v>
          </cell>
        </row>
        <row r="20">
          <cell r="B20">
            <v>95743.666666666672</v>
          </cell>
          <cell r="C20">
            <v>190457</v>
          </cell>
          <cell r="D20">
            <v>22337619.666666668</v>
          </cell>
          <cell r="F20">
            <v>95969.999999999985</v>
          </cell>
          <cell r="G20">
            <v>189581</v>
          </cell>
          <cell r="H20">
            <v>24198904.666666664</v>
          </cell>
        </row>
        <row r="21">
          <cell r="B21">
            <v>64182.666666666672</v>
          </cell>
          <cell r="C21">
            <v>124393.33333333334</v>
          </cell>
          <cell r="D21">
            <v>14657438.333333334</v>
          </cell>
          <cell r="F21">
            <v>14635</v>
          </cell>
          <cell r="G21">
            <v>26770.333333333332</v>
          </cell>
          <cell r="H21">
            <v>3506339</v>
          </cell>
        </row>
        <row r="22">
          <cell r="B22">
            <v>58896</v>
          </cell>
          <cell r="C22">
            <v>115940.66666666667</v>
          </cell>
          <cell r="D22">
            <v>13589082.666666666</v>
          </cell>
          <cell r="F22">
            <v>7376.333333333333</v>
          </cell>
          <cell r="G22">
            <v>13149</v>
          </cell>
          <cell r="H22">
            <v>1730424.3333333333</v>
          </cell>
        </row>
        <row r="23">
          <cell r="B23">
            <v>35050.666666666672</v>
          </cell>
          <cell r="C23">
            <v>68277.333333333343</v>
          </cell>
          <cell r="D23">
            <v>8021522.666666667</v>
          </cell>
          <cell r="F23">
            <v>5945</v>
          </cell>
          <cell r="G23">
            <v>11250.333333333334</v>
          </cell>
          <cell r="H23">
            <v>1453958.3333333333</v>
          </cell>
        </row>
        <row r="24">
          <cell r="B24">
            <v>56471.999999999993</v>
          </cell>
          <cell r="C24">
            <v>108445.33333333333</v>
          </cell>
          <cell r="D24">
            <v>12582386.666666666</v>
          </cell>
          <cell r="F24">
            <v>7456.333333333333</v>
          </cell>
          <cell r="G24">
            <v>14471</v>
          </cell>
          <cell r="H24">
            <v>1845137.3333333333</v>
          </cell>
        </row>
        <row r="25">
          <cell r="B25">
            <v>55507.999999999993</v>
          </cell>
          <cell r="C25">
            <v>108571.99999999999</v>
          </cell>
          <cell r="D25">
            <v>12846307.666666666</v>
          </cell>
          <cell r="F25">
            <v>4849</v>
          </cell>
          <cell r="G25">
            <v>9688.6666666666661</v>
          </cell>
          <cell r="H25">
            <v>1235756</v>
          </cell>
        </row>
        <row r="26">
          <cell r="B26">
            <v>95280.666666666672</v>
          </cell>
          <cell r="C26">
            <v>196226.66666666666</v>
          </cell>
          <cell r="D26">
            <v>23190457.666666664</v>
          </cell>
          <cell r="F26">
            <v>3372.6666666666665</v>
          </cell>
          <cell r="G26">
            <v>6714</v>
          </cell>
          <cell r="H26">
            <v>869060</v>
          </cell>
        </row>
        <row r="27">
          <cell r="B27">
            <v>64273.666666666672</v>
          </cell>
          <cell r="C27">
            <v>123543.66666666666</v>
          </cell>
          <cell r="D27">
            <v>14641763.666666666</v>
          </cell>
          <cell r="F27">
            <v>8604.3333333333339</v>
          </cell>
          <cell r="G27">
            <v>16501</v>
          </cell>
          <cell r="H27">
            <v>2135850.3333333335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workbookViewId="0">
      <pane xSplit="1" ySplit="6" topLeftCell="B127" activePane="bottomRight" state="frozen"/>
      <selection pane="topRight" activeCell="B1" sqref="B1"/>
      <selection pane="bottomLeft" activeCell="A7" sqref="A7"/>
      <selection pane="bottomRight" activeCell="K36" sqref="K36"/>
    </sheetView>
  </sheetViews>
  <sheetFormatPr defaultRowHeight="14.25" x14ac:dyDescent="0.2"/>
  <cols>
    <col min="1" max="1" width="18.7109375" style="31" bestFit="1" customWidth="1"/>
    <col min="2" max="2" width="11.5703125" style="31" bestFit="1" customWidth="1"/>
    <col min="3" max="3" width="13.5703125" style="31" bestFit="1" customWidth="1"/>
    <col min="4" max="4" width="16.7109375" style="31" bestFit="1" customWidth="1"/>
    <col min="5" max="5" width="15.5703125" style="31" customWidth="1"/>
    <col min="6" max="9" width="9.140625" style="31"/>
    <col min="10" max="10" width="12.7109375" style="31" bestFit="1" customWidth="1"/>
    <col min="11" max="243" width="9.140625" style="31"/>
    <col min="244" max="244" width="18.7109375" style="31" bestFit="1" customWidth="1"/>
    <col min="245" max="245" width="9.140625" style="31"/>
    <col min="246" max="246" width="10.28515625" style="31" customWidth="1"/>
    <col min="247" max="247" width="12.7109375" style="31" bestFit="1" customWidth="1"/>
    <col min="248" max="248" width="10.85546875" style="31" customWidth="1"/>
    <col min="249" max="249" width="19.140625" style="31" bestFit="1" customWidth="1"/>
    <col min="250" max="250" width="9.140625" style="31"/>
    <col min="251" max="251" width="9.42578125" style="31" customWidth="1"/>
    <col min="252" max="252" width="11.140625" style="31" customWidth="1"/>
    <col min="253" max="253" width="10.42578125" style="31" bestFit="1" customWidth="1"/>
    <col min="254" max="254" width="19.140625" style="31" bestFit="1" customWidth="1"/>
    <col min="255" max="255" width="9.140625" style="31"/>
    <col min="256" max="256" width="9.5703125" style="31" customWidth="1"/>
    <col min="257" max="257" width="9.140625" style="31"/>
    <col min="258" max="258" width="10.42578125" style="31" bestFit="1" customWidth="1"/>
    <col min="259" max="499" width="9.140625" style="31"/>
    <col min="500" max="500" width="18.7109375" style="31" bestFit="1" customWidth="1"/>
    <col min="501" max="501" width="9.140625" style="31"/>
    <col min="502" max="502" width="10.28515625" style="31" customWidth="1"/>
    <col min="503" max="503" width="12.7109375" style="31" bestFit="1" customWidth="1"/>
    <col min="504" max="504" width="10.85546875" style="31" customWidth="1"/>
    <col min="505" max="505" width="19.140625" style="31" bestFit="1" customWidth="1"/>
    <col min="506" max="506" width="9.140625" style="31"/>
    <col min="507" max="507" width="9.42578125" style="31" customWidth="1"/>
    <col min="508" max="508" width="11.140625" style="31" customWidth="1"/>
    <col min="509" max="509" width="10.42578125" style="31" bestFit="1" customWidth="1"/>
    <col min="510" max="510" width="19.140625" style="31" bestFit="1" customWidth="1"/>
    <col min="511" max="511" width="9.140625" style="31"/>
    <col min="512" max="512" width="9.5703125" style="31" customWidth="1"/>
    <col min="513" max="513" width="9.140625" style="31"/>
    <col min="514" max="514" width="10.42578125" style="31" bestFit="1" customWidth="1"/>
    <col min="515" max="755" width="9.140625" style="31"/>
    <col min="756" max="756" width="18.7109375" style="31" bestFit="1" customWidth="1"/>
    <col min="757" max="757" width="9.140625" style="31"/>
    <col min="758" max="758" width="10.28515625" style="31" customWidth="1"/>
    <col min="759" max="759" width="12.7109375" style="31" bestFit="1" customWidth="1"/>
    <col min="760" max="760" width="10.85546875" style="31" customWidth="1"/>
    <col min="761" max="761" width="19.140625" style="31" bestFit="1" customWidth="1"/>
    <col min="762" max="762" width="9.140625" style="31"/>
    <col min="763" max="763" width="9.42578125" style="31" customWidth="1"/>
    <col min="764" max="764" width="11.140625" style="31" customWidth="1"/>
    <col min="765" max="765" width="10.42578125" style="31" bestFit="1" customWidth="1"/>
    <col min="766" max="766" width="19.140625" style="31" bestFit="1" customWidth="1"/>
    <col min="767" max="767" width="9.140625" style="31"/>
    <col min="768" max="768" width="9.5703125" style="31" customWidth="1"/>
    <col min="769" max="769" width="9.140625" style="31"/>
    <col min="770" max="770" width="10.42578125" style="31" bestFit="1" customWidth="1"/>
    <col min="771" max="1011" width="9.140625" style="31"/>
    <col min="1012" max="1012" width="18.7109375" style="31" bestFit="1" customWidth="1"/>
    <col min="1013" max="1013" width="9.140625" style="31"/>
    <col min="1014" max="1014" width="10.28515625" style="31" customWidth="1"/>
    <col min="1015" max="1015" width="12.7109375" style="31" bestFit="1" customWidth="1"/>
    <col min="1016" max="1016" width="10.85546875" style="31" customWidth="1"/>
    <col min="1017" max="1017" width="19.140625" style="31" bestFit="1" customWidth="1"/>
    <col min="1018" max="1018" width="9.140625" style="31"/>
    <col min="1019" max="1019" width="9.42578125" style="31" customWidth="1"/>
    <col min="1020" max="1020" width="11.140625" style="31" customWidth="1"/>
    <col min="1021" max="1021" width="10.42578125" style="31" bestFit="1" customWidth="1"/>
    <col min="1022" max="1022" width="19.140625" style="31" bestFit="1" customWidth="1"/>
    <col min="1023" max="1023" width="9.140625" style="31"/>
    <col min="1024" max="1024" width="9.5703125" style="31" customWidth="1"/>
    <col min="1025" max="1025" width="9.140625" style="31"/>
    <col min="1026" max="1026" width="10.42578125" style="31" bestFit="1" customWidth="1"/>
    <col min="1027" max="1267" width="9.140625" style="31"/>
    <col min="1268" max="1268" width="18.7109375" style="31" bestFit="1" customWidth="1"/>
    <col min="1269" max="1269" width="9.140625" style="31"/>
    <col min="1270" max="1270" width="10.28515625" style="31" customWidth="1"/>
    <col min="1271" max="1271" width="12.7109375" style="31" bestFit="1" customWidth="1"/>
    <col min="1272" max="1272" width="10.85546875" style="31" customWidth="1"/>
    <col min="1273" max="1273" width="19.140625" style="31" bestFit="1" customWidth="1"/>
    <col min="1274" max="1274" width="9.140625" style="31"/>
    <col min="1275" max="1275" width="9.42578125" style="31" customWidth="1"/>
    <col min="1276" max="1276" width="11.140625" style="31" customWidth="1"/>
    <col min="1277" max="1277" width="10.42578125" style="31" bestFit="1" customWidth="1"/>
    <col min="1278" max="1278" width="19.140625" style="31" bestFit="1" customWidth="1"/>
    <col min="1279" max="1279" width="9.140625" style="31"/>
    <col min="1280" max="1280" width="9.5703125" style="31" customWidth="1"/>
    <col min="1281" max="1281" width="9.140625" style="31"/>
    <col min="1282" max="1282" width="10.42578125" style="31" bestFit="1" customWidth="1"/>
    <col min="1283" max="1523" width="9.140625" style="31"/>
    <col min="1524" max="1524" width="18.7109375" style="31" bestFit="1" customWidth="1"/>
    <col min="1525" max="1525" width="9.140625" style="31"/>
    <col min="1526" max="1526" width="10.28515625" style="31" customWidth="1"/>
    <col min="1527" max="1527" width="12.7109375" style="31" bestFit="1" customWidth="1"/>
    <col min="1528" max="1528" width="10.85546875" style="31" customWidth="1"/>
    <col min="1529" max="1529" width="19.140625" style="31" bestFit="1" customWidth="1"/>
    <col min="1530" max="1530" width="9.140625" style="31"/>
    <col min="1531" max="1531" width="9.42578125" style="31" customWidth="1"/>
    <col min="1532" max="1532" width="11.140625" style="31" customWidth="1"/>
    <col min="1533" max="1533" width="10.42578125" style="31" bestFit="1" customWidth="1"/>
    <col min="1534" max="1534" width="19.140625" style="31" bestFit="1" customWidth="1"/>
    <col min="1535" max="1535" width="9.140625" style="31"/>
    <col min="1536" max="1536" width="9.5703125" style="31" customWidth="1"/>
    <col min="1537" max="1537" width="9.140625" style="31"/>
    <col min="1538" max="1538" width="10.42578125" style="31" bestFit="1" customWidth="1"/>
    <col min="1539" max="1779" width="9.140625" style="31"/>
    <col min="1780" max="1780" width="18.7109375" style="31" bestFit="1" customWidth="1"/>
    <col min="1781" max="1781" width="9.140625" style="31"/>
    <col min="1782" max="1782" width="10.28515625" style="31" customWidth="1"/>
    <col min="1783" max="1783" width="12.7109375" style="31" bestFit="1" customWidth="1"/>
    <col min="1784" max="1784" width="10.85546875" style="31" customWidth="1"/>
    <col min="1785" max="1785" width="19.140625" style="31" bestFit="1" customWidth="1"/>
    <col min="1786" max="1786" width="9.140625" style="31"/>
    <col min="1787" max="1787" width="9.42578125" style="31" customWidth="1"/>
    <col min="1788" max="1788" width="11.140625" style="31" customWidth="1"/>
    <col min="1789" max="1789" width="10.42578125" style="31" bestFit="1" customWidth="1"/>
    <col min="1790" max="1790" width="19.140625" style="31" bestFit="1" customWidth="1"/>
    <col min="1791" max="1791" width="9.140625" style="31"/>
    <col min="1792" max="1792" width="9.5703125" style="31" customWidth="1"/>
    <col min="1793" max="1793" width="9.140625" style="31"/>
    <col min="1794" max="1794" width="10.42578125" style="31" bestFit="1" customWidth="1"/>
    <col min="1795" max="2035" width="9.140625" style="31"/>
    <col min="2036" max="2036" width="18.7109375" style="31" bestFit="1" customWidth="1"/>
    <col min="2037" max="2037" width="9.140625" style="31"/>
    <col min="2038" max="2038" width="10.28515625" style="31" customWidth="1"/>
    <col min="2039" max="2039" width="12.7109375" style="31" bestFit="1" customWidth="1"/>
    <col min="2040" max="2040" width="10.85546875" style="31" customWidth="1"/>
    <col min="2041" max="2041" width="19.140625" style="31" bestFit="1" customWidth="1"/>
    <col min="2042" max="2042" width="9.140625" style="31"/>
    <col min="2043" max="2043" width="9.42578125" style="31" customWidth="1"/>
    <col min="2044" max="2044" width="11.140625" style="31" customWidth="1"/>
    <col min="2045" max="2045" width="10.42578125" style="31" bestFit="1" customWidth="1"/>
    <col min="2046" max="2046" width="19.140625" style="31" bestFit="1" customWidth="1"/>
    <col min="2047" max="2047" width="9.140625" style="31"/>
    <col min="2048" max="2048" width="9.5703125" style="31" customWidth="1"/>
    <col min="2049" max="2049" width="9.140625" style="31"/>
    <col min="2050" max="2050" width="10.42578125" style="31" bestFit="1" customWidth="1"/>
    <col min="2051" max="2291" width="9.140625" style="31"/>
    <col min="2292" max="2292" width="18.7109375" style="31" bestFit="1" customWidth="1"/>
    <col min="2293" max="2293" width="9.140625" style="31"/>
    <col min="2294" max="2294" width="10.28515625" style="31" customWidth="1"/>
    <col min="2295" max="2295" width="12.7109375" style="31" bestFit="1" customWidth="1"/>
    <col min="2296" max="2296" width="10.85546875" style="31" customWidth="1"/>
    <col min="2297" max="2297" width="19.140625" style="31" bestFit="1" customWidth="1"/>
    <col min="2298" max="2298" width="9.140625" style="31"/>
    <col min="2299" max="2299" width="9.42578125" style="31" customWidth="1"/>
    <col min="2300" max="2300" width="11.140625" style="31" customWidth="1"/>
    <col min="2301" max="2301" width="10.42578125" style="31" bestFit="1" customWidth="1"/>
    <col min="2302" max="2302" width="19.140625" style="31" bestFit="1" customWidth="1"/>
    <col min="2303" max="2303" width="9.140625" style="31"/>
    <col min="2304" max="2304" width="9.5703125" style="31" customWidth="1"/>
    <col min="2305" max="2305" width="9.140625" style="31"/>
    <col min="2306" max="2306" width="10.42578125" style="31" bestFit="1" customWidth="1"/>
    <col min="2307" max="2547" width="9.140625" style="31"/>
    <col min="2548" max="2548" width="18.7109375" style="31" bestFit="1" customWidth="1"/>
    <col min="2549" max="2549" width="9.140625" style="31"/>
    <col min="2550" max="2550" width="10.28515625" style="31" customWidth="1"/>
    <col min="2551" max="2551" width="12.7109375" style="31" bestFit="1" customWidth="1"/>
    <col min="2552" max="2552" width="10.85546875" style="31" customWidth="1"/>
    <col min="2553" max="2553" width="19.140625" style="31" bestFit="1" customWidth="1"/>
    <col min="2554" max="2554" width="9.140625" style="31"/>
    <col min="2555" max="2555" width="9.42578125" style="31" customWidth="1"/>
    <col min="2556" max="2556" width="11.140625" style="31" customWidth="1"/>
    <col min="2557" max="2557" width="10.42578125" style="31" bestFit="1" customWidth="1"/>
    <col min="2558" max="2558" width="19.140625" style="31" bestFit="1" customWidth="1"/>
    <col min="2559" max="2559" width="9.140625" style="31"/>
    <col min="2560" max="2560" width="9.5703125" style="31" customWidth="1"/>
    <col min="2561" max="2561" width="9.140625" style="31"/>
    <col min="2562" max="2562" width="10.42578125" style="31" bestFit="1" customWidth="1"/>
    <col min="2563" max="2803" width="9.140625" style="31"/>
    <col min="2804" max="2804" width="18.7109375" style="31" bestFit="1" customWidth="1"/>
    <col min="2805" max="2805" width="9.140625" style="31"/>
    <col min="2806" max="2806" width="10.28515625" style="31" customWidth="1"/>
    <col min="2807" max="2807" width="12.7109375" style="31" bestFit="1" customWidth="1"/>
    <col min="2808" max="2808" width="10.85546875" style="31" customWidth="1"/>
    <col min="2809" max="2809" width="19.140625" style="31" bestFit="1" customWidth="1"/>
    <col min="2810" max="2810" width="9.140625" style="31"/>
    <col min="2811" max="2811" width="9.42578125" style="31" customWidth="1"/>
    <col min="2812" max="2812" width="11.140625" style="31" customWidth="1"/>
    <col min="2813" max="2813" width="10.42578125" style="31" bestFit="1" customWidth="1"/>
    <col min="2814" max="2814" width="19.140625" style="31" bestFit="1" customWidth="1"/>
    <col min="2815" max="2815" width="9.140625" style="31"/>
    <col min="2816" max="2816" width="9.5703125" style="31" customWidth="1"/>
    <col min="2817" max="2817" width="9.140625" style="31"/>
    <col min="2818" max="2818" width="10.42578125" style="31" bestFit="1" customWidth="1"/>
    <col min="2819" max="3059" width="9.140625" style="31"/>
    <col min="3060" max="3060" width="18.7109375" style="31" bestFit="1" customWidth="1"/>
    <col min="3061" max="3061" width="9.140625" style="31"/>
    <col min="3062" max="3062" width="10.28515625" style="31" customWidth="1"/>
    <col min="3063" max="3063" width="12.7109375" style="31" bestFit="1" customWidth="1"/>
    <col min="3064" max="3064" width="10.85546875" style="31" customWidth="1"/>
    <col min="3065" max="3065" width="19.140625" style="31" bestFit="1" customWidth="1"/>
    <col min="3066" max="3066" width="9.140625" style="31"/>
    <col min="3067" max="3067" width="9.42578125" style="31" customWidth="1"/>
    <col min="3068" max="3068" width="11.140625" style="31" customWidth="1"/>
    <col min="3069" max="3069" width="10.42578125" style="31" bestFit="1" customWidth="1"/>
    <col min="3070" max="3070" width="19.140625" style="31" bestFit="1" customWidth="1"/>
    <col min="3071" max="3071" width="9.140625" style="31"/>
    <col min="3072" max="3072" width="9.5703125" style="31" customWidth="1"/>
    <col min="3073" max="3073" width="9.140625" style="31"/>
    <col min="3074" max="3074" width="10.42578125" style="31" bestFit="1" customWidth="1"/>
    <col min="3075" max="3315" width="9.140625" style="31"/>
    <col min="3316" max="3316" width="18.7109375" style="31" bestFit="1" customWidth="1"/>
    <col min="3317" max="3317" width="9.140625" style="31"/>
    <col min="3318" max="3318" width="10.28515625" style="31" customWidth="1"/>
    <col min="3319" max="3319" width="12.7109375" style="31" bestFit="1" customWidth="1"/>
    <col min="3320" max="3320" width="10.85546875" style="31" customWidth="1"/>
    <col min="3321" max="3321" width="19.140625" style="31" bestFit="1" customWidth="1"/>
    <col min="3322" max="3322" width="9.140625" style="31"/>
    <col min="3323" max="3323" width="9.42578125" style="31" customWidth="1"/>
    <col min="3324" max="3324" width="11.140625" style="31" customWidth="1"/>
    <col min="3325" max="3325" width="10.42578125" style="31" bestFit="1" customWidth="1"/>
    <col min="3326" max="3326" width="19.140625" style="31" bestFit="1" customWidth="1"/>
    <col min="3327" max="3327" width="9.140625" style="31"/>
    <col min="3328" max="3328" width="9.5703125" style="31" customWidth="1"/>
    <col min="3329" max="3329" width="9.140625" style="31"/>
    <col min="3330" max="3330" width="10.42578125" style="31" bestFit="1" customWidth="1"/>
    <col min="3331" max="3571" width="9.140625" style="31"/>
    <col min="3572" max="3572" width="18.7109375" style="31" bestFit="1" customWidth="1"/>
    <col min="3573" max="3573" width="9.140625" style="31"/>
    <col min="3574" max="3574" width="10.28515625" style="31" customWidth="1"/>
    <col min="3575" max="3575" width="12.7109375" style="31" bestFit="1" customWidth="1"/>
    <col min="3576" max="3576" width="10.85546875" style="31" customWidth="1"/>
    <col min="3577" max="3577" width="19.140625" style="31" bestFit="1" customWidth="1"/>
    <col min="3578" max="3578" width="9.140625" style="31"/>
    <col min="3579" max="3579" width="9.42578125" style="31" customWidth="1"/>
    <col min="3580" max="3580" width="11.140625" style="31" customWidth="1"/>
    <col min="3581" max="3581" width="10.42578125" style="31" bestFit="1" customWidth="1"/>
    <col min="3582" max="3582" width="19.140625" style="31" bestFit="1" customWidth="1"/>
    <col min="3583" max="3583" width="9.140625" style="31"/>
    <col min="3584" max="3584" width="9.5703125" style="31" customWidth="1"/>
    <col min="3585" max="3585" width="9.140625" style="31"/>
    <col min="3586" max="3586" width="10.42578125" style="31" bestFit="1" customWidth="1"/>
    <col min="3587" max="3827" width="9.140625" style="31"/>
    <col min="3828" max="3828" width="18.7109375" style="31" bestFit="1" customWidth="1"/>
    <col min="3829" max="3829" width="9.140625" style="31"/>
    <col min="3830" max="3830" width="10.28515625" style="31" customWidth="1"/>
    <col min="3831" max="3831" width="12.7109375" style="31" bestFit="1" customWidth="1"/>
    <col min="3832" max="3832" width="10.85546875" style="31" customWidth="1"/>
    <col min="3833" max="3833" width="19.140625" style="31" bestFit="1" customWidth="1"/>
    <col min="3834" max="3834" width="9.140625" style="31"/>
    <col min="3835" max="3835" width="9.42578125" style="31" customWidth="1"/>
    <col min="3836" max="3836" width="11.140625" style="31" customWidth="1"/>
    <col min="3837" max="3837" width="10.42578125" style="31" bestFit="1" customWidth="1"/>
    <col min="3838" max="3838" width="19.140625" style="31" bestFit="1" customWidth="1"/>
    <col min="3839" max="3839" width="9.140625" style="31"/>
    <col min="3840" max="3840" width="9.5703125" style="31" customWidth="1"/>
    <col min="3841" max="3841" width="9.140625" style="31"/>
    <col min="3842" max="3842" width="10.42578125" style="31" bestFit="1" customWidth="1"/>
    <col min="3843" max="4083" width="9.140625" style="31"/>
    <col min="4084" max="4084" width="18.7109375" style="31" bestFit="1" customWidth="1"/>
    <col min="4085" max="4085" width="9.140625" style="31"/>
    <col min="4086" max="4086" width="10.28515625" style="31" customWidth="1"/>
    <col min="4087" max="4087" width="12.7109375" style="31" bestFit="1" customWidth="1"/>
    <col min="4088" max="4088" width="10.85546875" style="31" customWidth="1"/>
    <col min="4089" max="4089" width="19.140625" style="31" bestFit="1" customWidth="1"/>
    <col min="4090" max="4090" width="9.140625" style="31"/>
    <col min="4091" max="4091" width="9.42578125" style="31" customWidth="1"/>
    <col min="4092" max="4092" width="11.140625" style="31" customWidth="1"/>
    <col min="4093" max="4093" width="10.42578125" style="31" bestFit="1" customWidth="1"/>
    <col min="4094" max="4094" width="19.140625" style="31" bestFit="1" customWidth="1"/>
    <col min="4095" max="4095" width="9.140625" style="31"/>
    <col min="4096" max="4096" width="9.5703125" style="31" customWidth="1"/>
    <col min="4097" max="4097" width="9.140625" style="31"/>
    <col min="4098" max="4098" width="10.42578125" style="31" bestFit="1" customWidth="1"/>
    <col min="4099" max="4339" width="9.140625" style="31"/>
    <col min="4340" max="4340" width="18.7109375" style="31" bestFit="1" customWidth="1"/>
    <col min="4341" max="4341" width="9.140625" style="31"/>
    <col min="4342" max="4342" width="10.28515625" style="31" customWidth="1"/>
    <col min="4343" max="4343" width="12.7109375" style="31" bestFit="1" customWidth="1"/>
    <col min="4344" max="4344" width="10.85546875" style="31" customWidth="1"/>
    <col min="4345" max="4345" width="19.140625" style="31" bestFit="1" customWidth="1"/>
    <col min="4346" max="4346" width="9.140625" style="31"/>
    <col min="4347" max="4347" width="9.42578125" style="31" customWidth="1"/>
    <col min="4348" max="4348" width="11.140625" style="31" customWidth="1"/>
    <col min="4349" max="4349" width="10.42578125" style="31" bestFit="1" customWidth="1"/>
    <col min="4350" max="4350" width="19.140625" style="31" bestFit="1" customWidth="1"/>
    <col min="4351" max="4351" width="9.140625" style="31"/>
    <col min="4352" max="4352" width="9.5703125" style="31" customWidth="1"/>
    <col min="4353" max="4353" width="9.140625" style="31"/>
    <col min="4354" max="4354" width="10.42578125" style="31" bestFit="1" customWidth="1"/>
    <col min="4355" max="4595" width="9.140625" style="31"/>
    <col min="4596" max="4596" width="18.7109375" style="31" bestFit="1" customWidth="1"/>
    <col min="4597" max="4597" width="9.140625" style="31"/>
    <col min="4598" max="4598" width="10.28515625" style="31" customWidth="1"/>
    <col min="4599" max="4599" width="12.7109375" style="31" bestFit="1" customWidth="1"/>
    <col min="4600" max="4600" width="10.85546875" style="31" customWidth="1"/>
    <col min="4601" max="4601" width="19.140625" style="31" bestFit="1" customWidth="1"/>
    <col min="4602" max="4602" width="9.140625" style="31"/>
    <col min="4603" max="4603" width="9.42578125" style="31" customWidth="1"/>
    <col min="4604" max="4604" width="11.140625" style="31" customWidth="1"/>
    <col min="4605" max="4605" width="10.42578125" style="31" bestFit="1" customWidth="1"/>
    <col min="4606" max="4606" width="19.140625" style="31" bestFit="1" customWidth="1"/>
    <col min="4607" max="4607" width="9.140625" style="31"/>
    <col min="4608" max="4608" width="9.5703125" style="31" customWidth="1"/>
    <col min="4609" max="4609" width="9.140625" style="31"/>
    <col min="4610" max="4610" width="10.42578125" style="31" bestFit="1" customWidth="1"/>
    <col min="4611" max="4851" width="9.140625" style="31"/>
    <col min="4852" max="4852" width="18.7109375" style="31" bestFit="1" customWidth="1"/>
    <col min="4853" max="4853" width="9.140625" style="31"/>
    <col min="4854" max="4854" width="10.28515625" style="31" customWidth="1"/>
    <col min="4855" max="4855" width="12.7109375" style="31" bestFit="1" customWidth="1"/>
    <col min="4856" max="4856" width="10.85546875" style="31" customWidth="1"/>
    <col min="4857" max="4857" width="19.140625" style="31" bestFit="1" customWidth="1"/>
    <col min="4858" max="4858" width="9.140625" style="31"/>
    <col min="4859" max="4859" width="9.42578125" style="31" customWidth="1"/>
    <col min="4860" max="4860" width="11.140625" style="31" customWidth="1"/>
    <col min="4861" max="4861" width="10.42578125" style="31" bestFit="1" customWidth="1"/>
    <col min="4862" max="4862" width="19.140625" style="31" bestFit="1" customWidth="1"/>
    <col min="4863" max="4863" width="9.140625" style="31"/>
    <col min="4864" max="4864" width="9.5703125" style="31" customWidth="1"/>
    <col min="4865" max="4865" width="9.140625" style="31"/>
    <col min="4866" max="4866" width="10.42578125" style="31" bestFit="1" customWidth="1"/>
    <col min="4867" max="5107" width="9.140625" style="31"/>
    <col min="5108" max="5108" width="18.7109375" style="31" bestFit="1" customWidth="1"/>
    <col min="5109" max="5109" width="9.140625" style="31"/>
    <col min="5110" max="5110" width="10.28515625" style="31" customWidth="1"/>
    <col min="5111" max="5111" width="12.7109375" style="31" bestFit="1" customWidth="1"/>
    <col min="5112" max="5112" width="10.85546875" style="31" customWidth="1"/>
    <col min="5113" max="5113" width="19.140625" style="31" bestFit="1" customWidth="1"/>
    <col min="5114" max="5114" width="9.140625" style="31"/>
    <col min="5115" max="5115" width="9.42578125" style="31" customWidth="1"/>
    <col min="5116" max="5116" width="11.140625" style="31" customWidth="1"/>
    <col min="5117" max="5117" width="10.42578125" style="31" bestFit="1" customWidth="1"/>
    <col min="5118" max="5118" width="19.140625" style="31" bestFit="1" customWidth="1"/>
    <col min="5119" max="5119" width="9.140625" style="31"/>
    <col min="5120" max="5120" width="9.5703125" style="31" customWidth="1"/>
    <col min="5121" max="5121" width="9.140625" style="31"/>
    <col min="5122" max="5122" width="10.42578125" style="31" bestFit="1" customWidth="1"/>
    <col min="5123" max="5363" width="9.140625" style="31"/>
    <col min="5364" max="5364" width="18.7109375" style="31" bestFit="1" customWidth="1"/>
    <col min="5365" max="5365" width="9.140625" style="31"/>
    <col min="5366" max="5366" width="10.28515625" style="31" customWidth="1"/>
    <col min="5367" max="5367" width="12.7109375" style="31" bestFit="1" customWidth="1"/>
    <col min="5368" max="5368" width="10.85546875" style="31" customWidth="1"/>
    <col min="5369" max="5369" width="19.140625" style="31" bestFit="1" customWidth="1"/>
    <col min="5370" max="5370" width="9.140625" style="31"/>
    <col min="5371" max="5371" width="9.42578125" style="31" customWidth="1"/>
    <col min="5372" max="5372" width="11.140625" style="31" customWidth="1"/>
    <col min="5373" max="5373" width="10.42578125" style="31" bestFit="1" customWidth="1"/>
    <col min="5374" max="5374" width="19.140625" style="31" bestFit="1" customWidth="1"/>
    <col min="5375" max="5375" width="9.140625" style="31"/>
    <col min="5376" max="5376" width="9.5703125" style="31" customWidth="1"/>
    <col min="5377" max="5377" width="9.140625" style="31"/>
    <col min="5378" max="5378" width="10.42578125" style="31" bestFit="1" customWidth="1"/>
    <col min="5379" max="5619" width="9.140625" style="31"/>
    <col min="5620" max="5620" width="18.7109375" style="31" bestFit="1" customWidth="1"/>
    <col min="5621" max="5621" width="9.140625" style="31"/>
    <col min="5622" max="5622" width="10.28515625" style="31" customWidth="1"/>
    <col min="5623" max="5623" width="12.7109375" style="31" bestFit="1" customWidth="1"/>
    <col min="5624" max="5624" width="10.85546875" style="31" customWidth="1"/>
    <col min="5625" max="5625" width="19.140625" style="31" bestFit="1" customWidth="1"/>
    <col min="5626" max="5626" width="9.140625" style="31"/>
    <col min="5627" max="5627" width="9.42578125" style="31" customWidth="1"/>
    <col min="5628" max="5628" width="11.140625" style="31" customWidth="1"/>
    <col min="5629" max="5629" width="10.42578125" style="31" bestFit="1" customWidth="1"/>
    <col min="5630" max="5630" width="19.140625" style="31" bestFit="1" customWidth="1"/>
    <col min="5631" max="5631" width="9.140625" style="31"/>
    <col min="5632" max="5632" width="9.5703125" style="31" customWidth="1"/>
    <col min="5633" max="5633" width="9.140625" style="31"/>
    <col min="5634" max="5634" width="10.42578125" style="31" bestFit="1" customWidth="1"/>
    <col min="5635" max="5875" width="9.140625" style="31"/>
    <col min="5876" max="5876" width="18.7109375" style="31" bestFit="1" customWidth="1"/>
    <col min="5877" max="5877" width="9.140625" style="31"/>
    <col min="5878" max="5878" width="10.28515625" style="31" customWidth="1"/>
    <col min="5879" max="5879" width="12.7109375" style="31" bestFit="1" customWidth="1"/>
    <col min="5880" max="5880" width="10.85546875" style="31" customWidth="1"/>
    <col min="5881" max="5881" width="19.140625" style="31" bestFit="1" customWidth="1"/>
    <col min="5882" max="5882" width="9.140625" style="31"/>
    <col min="5883" max="5883" width="9.42578125" style="31" customWidth="1"/>
    <col min="5884" max="5884" width="11.140625" style="31" customWidth="1"/>
    <col min="5885" max="5885" width="10.42578125" style="31" bestFit="1" customWidth="1"/>
    <col min="5886" max="5886" width="19.140625" style="31" bestFit="1" customWidth="1"/>
    <col min="5887" max="5887" width="9.140625" style="31"/>
    <col min="5888" max="5888" width="9.5703125" style="31" customWidth="1"/>
    <col min="5889" max="5889" width="9.140625" style="31"/>
    <col min="5890" max="5890" width="10.42578125" style="31" bestFit="1" customWidth="1"/>
    <col min="5891" max="6131" width="9.140625" style="31"/>
    <col min="6132" max="6132" width="18.7109375" style="31" bestFit="1" customWidth="1"/>
    <col min="6133" max="6133" width="9.140625" style="31"/>
    <col min="6134" max="6134" width="10.28515625" style="31" customWidth="1"/>
    <col min="6135" max="6135" width="12.7109375" style="31" bestFit="1" customWidth="1"/>
    <col min="6136" max="6136" width="10.85546875" style="31" customWidth="1"/>
    <col min="6137" max="6137" width="19.140625" style="31" bestFit="1" customWidth="1"/>
    <col min="6138" max="6138" width="9.140625" style="31"/>
    <col min="6139" max="6139" width="9.42578125" style="31" customWidth="1"/>
    <col min="6140" max="6140" width="11.140625" style="31" customWidth="1"/>
    <col min="6141" max="6141" width="10.42578125" style="31" bestFit="1" customWidth="1"/>
    <col min="6142" max="6142" width="19.140625" style="31" bestFit="1" customWidth="1"/>
    <col min="6143" max="6143" width="9.140625" style="31"/>
    <col min="6144" max="6144" width="9.5703125" style="31" customWidth="1"/>
    <col min="6145" max="6145" width="9.140625" style="31"/>
    <col min="6146" max="6146" width="10.42578125" style="31" bestFit="1" customWidth="1"/>
    <col min="6147" max="6387" width="9.140625" style="31"/>
    <col min="6388" max="6388" width="18.7109375" style="31" bestFit="1" customWidth="1"/>
    <col min="6389" max="6389" width="9.140625" style="31"/>
    <col min="6390" max="6390" width="10.28515625" style="31" customWidth="1"/>
    <col min="6391" max="6391" width="12.7109375" style="31" bestFit="1" customWidth="1"/>
    <col min="6392" max="6392" width="10.85546875" style="31" customWidth="1"/>
    <col min="6393" max="6393" width="19.140625" style="31" bestFit="1" customWidth="1"/>
    <col min="6394" max="6394" width="9.140625" style="31"/>
    <col min="6395" max="6395" width="9.42578125" style="31" customWidth="1"/>
    <col min="6396" max="6396" width="11.140625" style="31" customWidth="1"/>
    <col min="6397" max="6397" width="10.42578125" style="31" bestFit="1" customWidth="1"/>
    <col min="6398" max="6398" width="19.140625" style="31" bestFit="1" customWidth="1"/>
    <col min="6399" max="6399" width="9.140625" style="31"/>
    <col min="6400" max="6400" width="9.5703125" style="31" customWidth="1"/>
    <col min="6401" max="6401" width="9.140625" style="31"/>
    <col min="6402" max="6402" width="10.42578125" style="31" bestFit="1" customWidth="1"/>
    <col min="6403" max="6643" width="9.140625" style="31"/>
    <col min="6644" max="6644" width="18.7109375" style="31" bestFit="1" customWidth="1"/>
    <col min="6645" max="6645" width="9.140625" style="31"/>
    <col min="6646" max="6646" width="10.28515625" style="31" customWidth="1"/>
    <col min="6647" max="6647" width="12.7109375" style="31" bestFit="1" customWidth="1"/>
    <col min="6648" max="6648" width="10.85546875" style="31" customWidth="1"/>
    <col min="6649" max="6649" width="19.140625" style="31" bestFit="1" customWidth="1"/>
    <col min="6650" max="6650" width="9.140625" style="31"/>
    <col min="6651" max="6651" width="9.42578125" style="31" customWidth="1"/>
    <col min="6652" max="6652" width="11.140625" style="31" customWidth="1"/>
    <col min="6653" max="6653" width="10.42578125" style="31" bestFit="1" customWidth="1"/>
    <col min="6654" max="6654" width="19.140625" style="31" bestFit="1" customWidth="1"/>
    <col min="6655" max="6655" width="9.140625" style="31"/>
    <col min="6656" max="6656" width="9.5703125" style="31" customWidth="1"/>
    <col min="6657" max="6657" width="9.140625" style="31"/>
    <col min="6658" max="6658" width="10.42578125" style="31" bestFit="1" customWidth="1"/>
    <col min="6659" max="6899" width="9.140625" style="31"/>
    <col min="6900" max="6900" width="18.7109375" style="31" bestFit="1" customWidth="1"/>
    <col min="6901" max="6901" width="9.140625" style="31"/>
    <col min="6902" max="6902" width="10.28515625" style="31" customWidth="1"/>
    <col min="6903" max="6903" width="12.7109375" style="31" bestFit="1" customWidth="1"/>
    <col min="6904" max="6904" width="10.85546875" style="31" customWidth="1"/>
    <col min="6905" max="6905" width="19.140625" style="31" bestFit="1" customWidth="1"/>
    <col min="6906" max="6906" width="9.140625" style="31"/>
    <col min="6907" max="6907" width="9.42578125" style="31" customWidth="1"/>
    <col min="6908" max="6908" width="11.140625" style="31" customWidth="1"/>
    <col min="6909" max="6909" width="10.42578125" style="31" bestFit="1" customWidth="1"/>
    <col min="6910" max="6910" width="19.140625" style="31" bestFit="1" customWidth="1"/>
    <col min="6911" max="6911" width="9.140625" style="31"/>
    <col min="6912" max="6912" width="9.5703125" style="31" customWidth="1"/>
    <col min="6913" max="6913" width="9.140625" style="31"/>
    <col min="6914" max="6914" width="10.42578125" style="31" bestFit="1" customWidth="1"/>
    <col min="6915" max="7155" width="9.140625" style="31"/>
    <col min="7156" max="7156" width="18.7109375" style="31" bestFit="1" customWidth="1"/>
    <col min="7157" max="7157" width="9.140625" style="31"/>
    <col min="7158" max="7158" width="10.28515625" style="31" customWidth="1"/>
    <col min="7159" max="7159" width="12.7109375" style="31" bestFit="1" customWidth="1"/>
    <col min="7160" max="7160" width="10.85546875" style="31" customWidth="1"/>
    <col min="7161" max="7161" width="19.140625" style="31" bestFit="1" customWidth="1"/>
    <col min="7162" max="7162" width="9.140625" style="31"/>
    <col min="7163" max="7163" width="9.42578125" style="31" customWidth="1"/>
    <col min="7164" max="7164" width="11.140625" style="31" customWidth="1"/>
    <col min="7165" max="7165" width="10.42578125" style="31" bestFit="1" customWidth="1"/>
    <col min="7166" max="7166" width="19.140625" style="31" bestFit="1" customWidth="1"/>
    <col min="7167" max="7167" width="9.140625" style="31"/>
    <col min="7168" max="7168" width="9.5703125" style="31" customWidth="1"/>
    <col min="7169" max="7169" width="9.140625" style="31"/>
    <col min="7170" max="7170" width="10.42578125" style="31" bestFit="1" customWidth="1"/>
    <col min="7171" max="7411" width="9.140625" style="31"/>
    <col min="7412" max="7412" width="18.7109375" style="31" bestFit="1" customWidth="1"/>
    <col min="7413" max="7413" width="9.140625" style="31"/>
    <col min="7414" max="7414" width="10.28515625" style="31" customWidth="1"/>
    <col min="7415" max="7415" width="12.7109375" style="31" bestFit="1" customWidth="1"/>
    <col min="7416" max="7416" width="10.85546875" style="31" customWidth="1"/>
    <col min="7417" max="7417" width="19.140625" style="31" bestFit="1" customWidth="1"/>
    <col min="7418" max="7418" width="9.140625" style="31"/>
    <col min="7419" max="7419" width="9.42578125" style="31" customWidth="1"/>
    <col min="7420" max="7420" width="11.140625" style="31" customWidth="1"/>
    <col min="7421" max="7421" width="10.42578125" style="31" bestFit="1" customWidth="1"/>
    <col min="7422" max="7422" width="19.140625" style="31" bestFit="1" customWidth="1"/>
    <col min="7423" max="7423" width="9.140625" style="31"/>
    <col min="7424" max="7424" width="9.5703125" style="31" customWidth="1"/>
    <col min="7425" max="7425" width="9.140625" style="31"/>
    <col min="7426" max="7426" width="10.42578125" style="31" bestFit="1" customWidth="1"/>
    <col min="7427" max="7667" width="9.140625" style="31"/>
    <col min="7668" max="7668" width="18.7109375" style="31" bestFit="1" customWidth="1"/>
    <col min="7669" max="7669" width="9.140625" style="31"/>
    <col min="7670" max="7670" width="10.28515625" style="31" customWidth="1"/>
    <col min="7671" max="7671" width="12.7109375" style="31" bestFit="1" customWidth="1"/>
    <col min="7672" max="7672" width="10.85546875" style="31" customWidth="1"/>
    <col min="7673" max="7673" width="19.140625" style="31" bestFit="1" customWidth="1"/>
    <col min="7674" max="7674" width="9.140625" style="31"/>
    <col min="7675" max="7675" width="9.42578125" style="31" customWidth="1"/>
    <col min="7676" max="7676" width="11.140625" style="31" customWidth="1"/>
    <col min="7677" max="7677" width="10.42578125" style="31" bestFit="1" customWidth="1"/>
    <col min="7678" max="7678" width="19.140625" style="31" bestFit="1" customWidth="1"/>
    <col min="7679" max="7679" width="9.140625" style="31"/>
    <col min="7680" max="7680" width="9.5703125" style="31" customWidth="1"/>
    <col min="7681" max="7681" width="9.140625" style="31"/>
    <col min="7682" max="7682" width="10.42578125" style="31" bestFit="1" customWidth="1"/>
    <col min="7683" max="7923" width="9.140625" style="31"/>
    <col min="7924" max="7924" width="18.7109375" style="31" bestFit="1" customWidth="1"/>
    <col min="7925" max="7925" width="9.140625" style="31"/>
    <col min="7926" max="7926" width="10.28515625" style="31" customWidth="1"/>
    <col min="7927" max="7927" width="12.7109375" style="31" bestFit="1" customWidth="1"/>
    <col min="7928" max="7928" width="10.85546875" style="31" customWidth="1"/>
    <col min="7929" max="7929" width="19.140625" style="31" bestFit="1" customWidth="1"/>
    <col min="7930" max="7930" width="9.140625" style="31"/>
    <col min="7931" max="7931" width="9.42578125" style="31" customWidth="1"/>
    <col min="7932" max="7932" width="11.140625" style="31" customWidth="1"/>
    <col min="7933" max="7933" width="10.42578125" style="31" bestFit="1" customWidth="1"/>
    <col min="7934" max="7934" width="19.140625" style="31" bestFit="1" customWidth="1"/>
    <col min="7935" max="7935" width="9.140625" style="31"/>
    <col min="7936" max="7936" width="9.5703125" style="31" customWidth="1"/>
    <col min="7937" max="7937" width="9.140625" style="31"/>
    <col min="7938" max="7938" width="10.42578125" style="31" bestFit="1" customWidth="1"/>
    <col min="7939" max="8179" width="9.140625" style="31"/>
    <col min="8180" max="8180" width="18.7109375" style="31" bestFit="1" customWidth="1"/>
    <col min="8181" max="8181" width="9.140625" style="31"/>
    <col min="8182" max="8182" width="10.28515625" style="31" customWidth="1"/>
    <col min="8183" max="8183" width="12.7109375" style="31" bestFit="1" customWidth="1"/>
    <col min="8184" max="8184" width="10.85546875" style="31" customWidth="1"/>
    <col min="8185" max="8185" width="19.140625" style="31" bestFit="1" customWidth="1"/>
    <col min="8186" max="8186" width="9.140625" style="31"/>
    <col min="8187" max="8187" width="9.42578125" style="31" customWidth="1"/>
    <col min="8188" max="8188" width="11.140625" style="31" customWidth="1"/>
    <col min="8189" max="8189" width="10.42578125" style="31" bestFit="1" customWidth="1"/>
    <col min="8190" max="8190" width="19.140625" style="31" bestFit="1" customWidth="1"/>
    <col min="8191" max="8191" width="9.140625" style="31"/>
    <col min="8192" max="8192" width="9.5703125" style="31" customWidth="1"/>
    <col min="8193" max="8193" width="9.140625" style="31"/>
    <col min="8194" max="8194" width="10.42578125" style="31" bestFit="1" customWidth="1"/>
    <col min="8195" max="8435" width="9.140625" style="31"/>
    <col min="8436" max="8436" width="18.7109375" style="31" bestFit="1" customWidth="1"/>
    <col min="8437" max="8437" width="9.140625" style="31"/>
    <col min="8438" max="8438" width="10.28515625" style="31" customWidth="1"/>
    <col min="8439" max="8439" width="12.7109375" style="31" bestFit="1" customWidth="1"/>
    <col min="8440" max="8440" width="10.85546875" style="31" customWidth="1"/>
    <col min="8441" max="8441" width="19.140625" style="31" bestFit="1" customWidth="1"/>
    <col min="8442" max="8442" width="9.140625" style="31"/>
    <col min="8443" max="8443" width="9.42578125" style="31" customWidth="1"/>
    <col min="8444" max="8444" width="11.140625" style="31" customWidth="1"/>
    <col min="8445" max="8445" width="10.42578125" style="31" bestFit="1" customWidth="1"/>
    <col min="8446" max="8446" width="19.140625" style="31" bestFit="1" customWidth="1"/>
    <col min="8447" max="8447" width="9.140625" style="31"/>
    <col min="8448" max="8448" width="9.5703125" style="31" customWidth="1"/>
    <col min="8449" max="8449" width="9.140625" style="31"/>
    <col min="8450" max="8450" width="10.42578125" style="31" bestFit="1" customWidth="1"/>
    <col min="8451" max="8691" width="9.140625" style="31"/>
    <col min="8692" max="8692" width="18.7109375" style="31" bestFit="1" customWidth="1"/>
    <col min="8693" max="8693" width="9.140625" style="31"/>
    <col min="8694" max="8694" width="10.28515625" style="31" customWidth="1"/>
    <col min="8695" max="8695" width="12.7109375" style="31" bestFit="1" customWidth="1"/>
    <col min="8696" max="8696" width="10.85546875" style="31" customWidth="1"/>
    <col min="8697" max="8697" width="19.140625" style="31" bestFit="1" customWidth="1"/>
    <col min="8698" max="8698" width="9.140625" style="31"/>
    <col min="8699" max="8699" width="9.42578125" style="31" customWidth="1"/>
    <col min="8700" max="8700" width="11.140625" style="31" customWidth="1"/>
    <col min="8701" max="8701" width="10.42578125" style="31" bestFit="1" customWidth="1"/>
    <col min="8702" max="8702" width="19.140625" style="31" bestFit="1" customWidth="1"/>
    <col min="8703" max="8703" width="9.140625" style="31"/>
    <col min="8704" max="8704" width="9.5703125" style="31" customWidth="1"/>
    <col min="8705" max="8705" width="9.140625" style="31"/>
    <col min="8706" max="8706" width="10.42578125" style="31" bestFit="1" customWidth="1"/>
    <col min="8707" max="8947" width="9.140625" style="31"/>
    <col min="8948" max="8948" width="18.7109375" style="31" bestFit="1" customWidth="1"/>
    <col min="8949" max="8949" width="9.140625" style="31"/>
    <col min="8950" max="8950" width="10.28515625" style="31" customWidth="1"/>
    <col min="8951" max="8951" width="12.7109375" style="31" bestFit="1" customWidth="1"/>
    <col min="8952" max="8952" width="10.85546875" style="31" customWidth="1"/>
    <col min="8953" max="8953" width="19.140625" style="31" bestFit="1" customWidth="1"/>
    <col min="8954" max="8954" width="9.140625" style="31"/>
    <col min="8955" max="8955" width="9.42578125" style="31" customWidth="1"/>
    <col min="8956" max="8956" width="11.140625" style="31" customWidth="1"/>
    <col min="8957" max="8957" width="10.42578125" style="31" bestFit="1" customWidth="1"/>
    <col min="8958" max="8958" width="19.140625" style="31" bestFit="1" customWidth="1"/>
    <col min="8959" max="8959" width="9.140625" style="31"/>
    <col min="8960" max="8960" width="9.5703125" style="31" customWidth="1"/>
    <col min="8961" max="8961" width="9.140625" style="31"/>
    <col min="8962" max="8962" width="10.42578125" style="31" bestFit="1" customWidth="1"/>
    <col min="8963" max="9203" width="9.140625" style="31"/>
    <col min="9204" max="9204" width="18.7109375" style="31" bestFit="1" customWidth="1"/>
    <col min="9205" max="9205" width="9.140625" style="31"/>
    <col min="9206" max="9206" width="10.28515625" style="31" customWidth="1"/>
    <col min="9207" max="9207" width="12.7109375" style="31" bestFit="1" customWidth="1"/>
    <col min="9208" max="9208" width="10.85546875" style="31" customWidth="1"/>
    <col min="9209" max="9209" width="19.140625" style="31" bestFit="1" customWidth="1"/>
    <col min="9210" max="9210" width="9.140625" style="31"/>
    <col min="9211" max="9211" width="9.42578125" style="31" customWidth="1"/>
    <col min="9212" max="9212" width="11.140625" style="31" customWidth="1"/>
    <col min="9213" max="9213" width="10.42578125" style="31" bestFit="1" customWidth="1"/>
    <col min="9214" max="9214" width="19.140625" style="31" bestFit="1" customWidth="1"/>
    <col min="9215" max="9215" width="9.140625" style="31"/>
    <col min="9216" max="9216" width="9.5703125" style="31" customWidth="1"/>
    <col min="9217" max="9217" width="9.140625" style="31"/>
    <col min="9218" max="9218" width="10.42578125" style="31" bestFit="1" customWidth="1"/>
    <col min="9219" max="9459" width="9.140625" style="31"/>
    <col min="9460" max="9460" width="18.7109375" style="31" bestFit="1" customWidth="1"/>
    <col min="9461" max="9461" width="9.140625" style="31"/>
    <col min="9462" max="9462" width="10.28515625" style="31" customWidth="1"/>
    <col min="9463" max="9463" width="12.7109375" style="31" bestFit="1" customWidth="1"/>
    <col min="9464" max="9464" width="10.85546875" style="31" customWidth="1"/>
    <col min="9465" max="9465" width="19.140625" style="31" bestFit="1" customWidth="1"/>
    <col min="9466" max="9466" width="9.140625" style="31"/>
    <col min="9467" max="9467" width="9.42578125" style="31" customWidth="1"/>
    <col min="9468" max="9468" width="11.140625" style="31" customWidth="1"/>
    <col min="9469" max="9469" width="10.42578125" style="31" bestFit="1" customWidth="1"/>
    <col min="9470" max="9470" width="19.140625" style="31" bestFit="1" customWidth="1"/>
    <col min="9471" max="9471" width="9.140625" style="31"/>
    <col min="9472" max="9472" width="9.5703125" style="31" customWidth="1"/>
    <col min="9473" max="9473" width="9.140625" style="31"/>
    <col min="9474" max="9474" width="10.42578125" style="31" bestFit="1" customWidth="1"/>
    <col min="9475" max="9715" width="9.140625" style="31"/>
    <col min="9716" max="9716" width="18.7109375" style="31" bestFit="1" customWidth="1"/>
    <col min="9717" max="9717" width="9.140625" style="31"/>
    <col min="9718" max="9718" width="10.28515625" style="31" customWidth="1"/>
    <col min="9719" max="9719" width="12.7109375" style="31" bestFit="1" customWidth="1"/>
    <col min="9720" max="9720" width="10.85546875" style="31" customWidth="1"/>
    <col min="9721" max="9721" width="19.140625" style="31" bestFit="1" customWidth="1"/>
    <col min="9722" max="9722" width="9.140625" style="31"/>
    <col min="9723" max="9723" width="9.42578125" style="31" customWidth="1"/>
    <col min="9724" max="9724" width="11.140625" style="31" customWidth="1"/>
    <col min="9725" max="9725" width="10.42578125" style="31" bestFit="1" customWidth="1"/>
    <col min="9726" max="9726" width="19.140625" style="31" bestFit="1" customWidth="1"/>
    <col min="9727" max="9727" width="9.140625" style="31"/>
    <col min="9728" max="9728" width="9.5703125" style="31" customWidth="1"/>
    <col min="9729" max="9729" width="9.140625" style="31"/>
    <col min="9730" max="9730" width="10.42578125" style="31" bestFit="1" customWidth="1"/>
    <col min="9731" max="9971" width="9.140625" style="31"/>
    <col min="9972" max="9972" width="18.7109375" style="31" bestFit="1" customWidth="1"/>
    <col min="9973" max="9973" width="9.140625" style="31"/>
    <col min="9974" max="9974" width="10.28515625" style="31" customWidth="1"/>
    <col min="9975" max="9975" width="12.7109375" style="31" bestFit="1" customWidth="1"/>
    <col min="9976" max="9976" width="10.85546875" style="31" customWidth="1"/>
    <col min="9977" max="9977" width="19.140625" style="31" bestFit="1" customWidth="1"/>
    <col min="9978" max="9978" width="9.140625" style="31"/>
    <col min="9979" max="9979" width="9.42578125" style="31" customWidth="1"/>
    <col min="9980" max="9980" width="11.140625" style="31" customWidth="1"/>
    <col min="9981" max="9981" width="10.42578125" style="31" bestFit="1" customWidth="1"/>
    <col min="9982" max="9982" width="19.140625" style="31" bestFit="1" customWidth="1"/>
    <col min="9983" max="9983" width="9.140625" style="31"/>
    <col min="9984" max="9984" width="9.5703125" style="31" customWidth="1"/>
    <col min="9985" max="9985" width="9.140625" style="31"/>
    <col min="9986" max="9986" width="10.42578125" style="31" bestFit="1" customWidth="1"/>
    <col min="9987" max="10227" width="9.140625" style="31"/>
    <col min="10228" max="10228" width="18.7109375" style="31" bestFit="1" customWidth="1"/>
    <col min="10229" max="10229" width="9.140625" style="31"/>
    <col min="10230" max="10230" width="10.28515625" style="31" customWidth="1"/>
    <col min="10231" max="10231" width="12.7109375" style="31" bestFit="1" customWidth="1"/>
    <col min="10232" max="10232" width="10.85546875" style="31" customWidth="1"/>
    <col min="10233" max="10233" width="19.140625" style="31" bestFit="1" customWidth="1"/>
    <col min="10234" max="10234" width="9.140625" style="31"/>
    <col min="10235" max="10235" width="9.42578125" style="31" customWidth="1"/>
    <col min="10236" max="10236" width="11.140625" style="31" customWidth="1"/>
    <col min="10237" max="10237" width="10.42578125" style="31" bestFit="1" customWidth="1"/>
    <col min="10238" max="10238" width="19.140625" style="31" bestFit="1" customWidth="1"/>
    <col min="10239" max="10239" width="9.140625" style="31"/>
    <col min="10240" max="10240" width="9.5703125" style="31" customWidth="1"/>
    <col min="10241" max="10241" width="9.140625" style="31"/>
    <col min="10242" max="10242" width="10.42578125" style="31" bestFit="1" customWidth="1"/>
    <col min="10243" max="10483" width="9.140625" style="31"/>
    <col min="10484" max="10484" width="18.7109375" style="31" bestFit="1" customWidth="1"/>
    <col min="10485" max="10485" width="9.140625" style="31"/>
    <col min="10486" max="10486" width="10.28515625" style="31" customWidth="1"/>
    <col min="10487" max="10487" width="12.7109375" style="31" bestFit="1" customWidth="1"/>
    <col min="10488" max="10488" width="10.85546875" style="31" customWidth="1"/>
    <col min="10489" max="10489" width="19.140625" style="31" bestFit="1" customWidth="1"/>
    <col min="10490" max="10490" width="9.140625" style="31"/>
    <col min="10491" max="10491" width="9.42578125" style="31" customWidth="1"/>
    <col min="10492" max="10492" width="11.140625" style="31" customWidth="1"/>
    <col min="10493" max="10493" width="10.42578125" style="31" bestFit="1" customWidth="1"/>
    <col min="10494" max="10494" width="19.140625" style="31" bestFit="1" customWidth="1"/>
    <col min="10495" max="10495" width="9.140625" style="31"/>
    <col min="10496" max="10496" width="9.5703125" style="31" customWidth="1"/>
    <col min="10497" max="10497" width="9.140625" style="31"/>
    <col min="10498" max="10498" width="10.42578125" style="31" bestFit="1" customWidth="1"/>
    <col min="10499" max="10739" width="9.140625" style="31"/>
    <col min="10740" max="10740" width="18.7109375" style="31" bestFit="1" customWidth="1"/>
    <col min="10741" max="10741" width="9.140625" style="31"/>
    <col min="10742" max="10742" width="10.28515625" style="31" customWidth="1"/>
    <col min="10743" max="10743" width="12.7109375" style="31" bestFit="1" customWidth="1"/>
    <col min="10744" max="10744" width="10.85546875" style="31" customWidth="1"/>
    <col min="10745" max="10745" width="19.140625" style="31" bestFit="1" customWidth="1"/>
    <col min="10746" max="10746" width="9.140625" style="31"/>
    <col min="10747" max="10747" width="9.42578125" style="31" customWidth="1"/>
    <col min="10748" max="10748" width="11.140625" style="31" customWidth="1"/>
    <col min="10749" max="10749" width="10.42578125" style="31" bestFit="1" customWidth="1"/>
    <col min="10750" max="10750" width="19.140625" style="31" bestFit="1" customWidth="1"/>
    <col min="10751" max="10751" width="9.140625" style="31"/>
    <col min="10752" max="10752" width="9.5703125" style="31" customWidth="1"/>
    <col min="10753" max="10753" width="9.140625" style="31"/>
    <col min="10754" max="10754" width="10.42578125" style="31" bestFit="1" customWidth="1"/>
    <col min="10755" max="10995" width="9.140625" style="31"/>
    <col min="10996" max="10996" width="18.7109375" style="31" bestFit="1" customWidth="1"/>
    <col min="10997" max="10997" width="9.140625" style="31"/>
    <col min="10998" max="10998" width="10.28515625" style="31" customWidth="1"/>
    <col min="10999" max="10999" width="12.7109375" style="31" bestFit="1" customWidth="1"/>
    <col min="11000" max="11000" width="10.85546875" style="31" customWidth="1"/>
    <col min="11001" max="11001" width="19.140625" style="31" bestFit="1" customWidth="1"/>
    <col min="11002" max="11002" width="9.140625" style="31"/>
    <col min="11003" max="11003" width="9.42578125" style="31" customWidth="1"/>
    <col min="11004" max="11004" width="11.140625" style="31" customWidth="1"/>
    <col min="11005" max="11005" width="10.42578125" style="31" bestFit="1" customWidth="1"/>
    <col min="11006" max="11006" width="19.140625" style="31" bestFit="1" customWidth="1"/>
    <col min="11007" max="11007" width="9.140625" style="31"/>
    <col min="11008" max="11008" width="9.5703125" style="31" customWidth="1"/>
    <col min="11009" max="11009" width="9.140625" style="31"/>
    <col min="11010" max="11010" width="10.42578125" style="31" bestFit="1" customWidth="1"/>
    <col min="11011" max="11251" width="9.140625" style="31"/>
    <col min="11252" max="11252" width="18.7109375" style="31" bestFit="1" customWidth="1"/>
    <col min="11253" max="11253" width="9.140625" style="31"/>
    <col min="11254" max="11254" width="10.28515625" style="31" customWidth="1"/>
    <col min="11255" max="11255" width="12.7109375" style="31" bestFit="1" customWidth="1"/>
    <col min="11256" max="11256" width="10.85546875" style="31" customWidth="1"/>
    <col min="11257" max="11257" width="19.140625" style="31" bestFit="1" customWidth="1"/>
    <col min="11258" max="11258" width="9.140625" style="31"/>
    <col min="11259" max="11259" width="9.42578125" style="31" customWidth="1"/>
    <col min="11260" max="11260" width="11.140625" style="31" customWidth="1"/>
    <col min="11261" max="11261" width="10.42578125" style="31" bestFit="1" customWidth="1"/>
    <col min="11262" max="11262" width="19.140625" style="31" bestFit="1" customWidth="1"/>
    <col min="11263" max="11263" width="9.140625" style="31"/>
    <col min="11264" max="11264" width="9.5703125" style="31" customWidth="1"/>
    <col min="11265" max="11265" width="9.140625" style="31"/>
    <col min="11266" max="11266" width="10.42578125" style="31" bestFit="1" customWidth="1"/>
    <col min="11267" max="11507" width="9.140625" style="31"/>
    <col min="11508" max="11508" width="18.7109375" style="31" bestFit="1" customWidth="1"/>
    <col min="11509" max="11509" width="9.140625" style="31"/>
    <col min="11510" max="11510" width="10.28515625" style="31" customWidth="1"/>
    <col min="11511" max="11511" width="12.7109375" style="31" bestFit="1" customWidth="1"/>
    <col min="11512" max="11512" width="10.85546875" style="31" customWidth="1"/>
    <col min="11513" max="11513" width="19.140625" style="31" bestFit="1" customWidth="1"/>
    <col min="11514" max="11514" width="9.140625" style="31"/>
    <col min="11515" max="11515" width="9.42578125" style="31" customWidth="1"/>
    <col min="11516" max="11516" width="11.140625" style="31" customWidth="1"/>
    <col min="11517" max="11517" width="10.42578125" style="31" bestFit="1" customWidth="1"/>
    <col min="11518" max="11518" width="19.140625" style="31" bestFit="1" customWidth="1"/>
    <col min="11519" max="11519" width="9.140625" style="31"/>
    <col min="11520" max="11520" width="9.5703125" style="31" customWidth="1"/>
    <col min="11521" max="11521" width="9.140625" style="31"/>
    <col min="11522" max="11522" width="10.42578125" style="31" bestFit="1" customWidth="1"/>
    <col min="11523" max="11763" width="9.140625" style="31"/>
    <col min="11764" max="11764" width="18.7109375" style="31" bestFit="1" customWidth="1"/>
    <col min="11765" max="11765" width="9.140625" style="31"/>
    <col min="11766" max="11766" width="10.28515625" style="31" customWidth="1"/>
    <col min="11767" max="11767" width="12.7109375" style="31" bestFit="1" customWidth="1"/>
    <col min="11768" max="11768" width="10.85546875" style="31" customWidth="1"/>
    <col min="11769" max="11769" width="19.140625" style="31" bestFit="1" customWidth="1"/>
    <col min="11770" max="11770" width="9.140625" style="31"/>
    <col min="11771" max="11771" width="9.42578125" style="31" customWidth="1"/>
    <col min="11772" max="11772" width="11.140625" style="31" customWidth="1"/>
    <col min="11773" max="11773" width="10.42578125" style="31" bestFit="1" customWidth="1"/>
    <col min="11774" max="11774" width="19.140625" style="31" bestFit="1" customWidth="1"/>
    <col min="11775" max="11775" width="9.140625" style="31"/>
    <col min="11776" max="11776" width="9.5703125" style="31" customWidth="1"/>
    <col min="11777" max="11777" width="9.140625" style="31"/>
    <col min="11778" max="11778" width="10.42578125" style="31" bestFit="1" customWidth="1"/>
    <col min="11779" max="12019" width="9.140625" style="31"/>
    <col min="12020" max="12020" width="18.7109375" style="31" bestFit="1" customWidth="1"/>
    <col min="12021" max="12021" width="9.140625" style="31"/>
    <col min="12022" max="12022" width="10.28515625" style="31" customWidth="1"/>
    <col min="12023" max="12023" width="12.7109375" style="31" bestFit="1" customWidth="1"/>
    <col min="12024" max="12024" width="10.85546875" style="31" customWidth="1"/>
    <col min="12025" max="12025" width="19.140625" style="31" bestFit="1" customWidth="1"/>
    <col min="12026" max="12026" width="9.140625" style="31"/>
    <col min="12027" max="12027" width="9.42578125" style="31" customWidth="1"/>
    <col min="12028" max="12028" width="11.140625" style="31" customWidth="1"/>
    <col min="12029" max="12029" width="10.42578125" style="31" bestFit="1" customWidth="1"/>
    <col min="12030" max="12030" width="19.140625" style="31" bestFit="1" customWidth="1"/>
    <col min="12031" max="12031" width="9.140625" style="31"/>
    <col min="12032" max="12032" width="9.5703125" style="31" customWidth="1"/>
    <col min="12033" max="12033" width="9.140625" style="31"/>
    <col min="12034" max="12034" width="10.42578125" style="31" bestFit="1" customWidth="1"/>
    <col min="12035" max="12275" width="9.140625" style="31"/>
    <col min="12276" max="12276" width="18.7109375" style="31" bestFit="1" customWidth="1"/>
    <col min="12277" max="12277" width="9.140625" style="31"/>
    <col min="12278" max="12278" width="10.28515625" style="31" customWidth="1"/>
    <col min="12279" max="12279" width="12.7109375" style="31" bestFit="1" customWidth="1"/>
    <col min="12280" max="12280" width="10.85546875" style="31" customWidth="1"/>
    <col min="12281" max="12281" width="19.140625" style="31" bestFit="1" customWidth="1"/>
    <col min="12282" max="12282" width="9.140625" style="31"/>
    <col min="12283" max="12283" width="9.42578125" style="31" customWidth="1"/>
    <col min="12284" max="12284" width="11.140625" style="31" customWidth="1"/>
    <col min="12285" max="12285" width="10.42578125" style="31" bestFit="1" customWidth="1"/>
    <col min="12286" max="12286" width="19.140625" style="31" bestFit="1" customWidth="1"/>
    <col min="12287" max="12287" width="9.140625" style="31"/>
    <col min="12288" max="12288" width="9.5703125" style="31" customWidth="1"/>
    <col min="12289" max="12289" width="9.140625" style="31"/>
    <col min="12290" max="12290" width="10.42578125" style="31" bestFit="1" customWidth="1"/>
    <col min="12291" max="12531" width="9.140625" style="31"/>
    <col min="12532" max="12532" width="18.7109375" style="31" bestFit="1" customWidth="1"/>
    <col min="12533" max="12533" width="9.140625" style="31"/>
    <col min="12534" max="12534" width="10.28515625" style="31" customWidth="1"/>
    <col min="12535" max="12535" width="12.7109375" style="31" bestFit="1" customWidth="1"/>
    <col min="12536" max="12536" width="10.85546875" style="31" customWidth="1"/>
    <col min="12537" max="12537" width="19.140625" style="31" bestFit="1" customWidth="1"/>
    <col min="12538" max="12538" width="9.140625" style="31"/>
    <col min="12539" max="12539" width="9.42578125" style="31" customWidth="1"/>
    <col min="12540" max="12540" width="11.140625" style="31" customWidth="1"/>
    <col min="12541" max="12541" width="10.42578125" style="31" bestFit="1" customWidth="1"/>
    <col min="12542" max="12542" width="19.140625" style="31" bestFit="1" customWidth="1"/>
    <col min="12543" max="12543" width="9.140625" style="31"/>
    <col min="12544" max="12544" width="9.5703125" style="31" customWidth="1"/>
    <col min="12545" max="12545" width="9.140625" style="31"/>
    <col min="12546" max="12546" width="10.42578125" style="31" bestFit="1" customWidth="1"/>
    <col min="12547" max="12787" width="9.140625" style="31"/>
    <col min="12788" max="12788" width="18.7109375" style="31" bestFit="1" customWidth="1"/>
    <col min="12789" max="12789" width="9.140625" style="31"/>
    <col min="12790" max="12790" width="10.28515625" style="31" customWidth="1"/>
    <col min="12791" max="12791" width="12.7109375" style="31" bestFit="1" customWidth="1"/>
    <col min="12792" max="12792" width="10.85546875" style="31" customWidth="1"/>
    <col min="12793" max="12793" width="19.140625" style="31" bestFit="1" customWidth="1"/>
    <col min="12794" max="12794" width="9.140625" style="31"/>
    <col min="12795" max="12795" width="9.42578125" style="31" customWidth="1"/>
    <col min="12796" max="12796" width="11.140625" style="31" customWidth="1"/>
    <col min="12797" max="12797" width="10.42578125" style="31" bestFit="1" customWidth="1"/>
    <col min="12798" max="12798" width="19.140625" style="31" bestFit="1" customWidth="1"/>
    <col min="12799" max="12799" width="9.140625" style="31"/>
    <col min="12800" max="12800" width="9.5703125" style="31" customWidth="1"/>
    <col min="12801" max="12801" width="9.140625" style="31"/>
    <col min="12802" max="12802" width="10.42578125" style="31" bestFit="1" customWidth="1"/>
    <col min="12803" max="13043" width="9.140625" style="31"/>
    <col min="13044" max="13044" width="18.7109375" style="31" bestFit="1" customWidth="1"/>
    <col min="13045" max="13045" width="9.140625" style="31"/>
    <col min="13046" max="13046" width="10.28515625" style="31" customWidth="1"/>
    <col min="13047" max="13047" width="12.7109375" style="31" bestFit="1" customWidth="1"/>
    <col min="13048" max="13048" width="10.85546875" style="31" customWidth="1"/>
    <col min="13049" max="13049" width="19.140625" style="31" bestFit="1" customWidth="1"/>
    <col min="13050" max="13050" width="9.140625" style="31"/>
    <col min="13051" max="13051" width="9.42578125" style="31" customWidth="1"/>
    <col min="13052" max="13052" width="11.140625" style="31" customWidth="1"/>
    <col min="13053" max="13053" width="10.42578125" style="31" bestFit="1" customWidth="1"/>
    <col min="13054" max="13054" width="19.140625" style="31" bestFit="1" customWidth="1"/>
    <col min="13055" max="13055" width="9.140625" style="31"/>
    <col min="13056" max="13056" width="9.5703125" style="31" customWidth="1"/>
    <col min="13057" max="13057" width="9.140625" style="31"/>
    <col min="13058" max="13058" width="10.42578125" style="31" bestFit="1" customWidth="1"/>
    <col min="13059" max="13299" width="9.140625" style="31"/>
    <col min="13300" max="13300" width="18.7109375" style="31" bestFit="1" customWidth="1"/>
    <col min="13301" max="13301" width="9.140625" style="31"/>
    <col min="13302" max="13302" width="10.28515625" style="31" customWidth="1"/>
    <col min="13303" max="13303" width="12.7109375" style="31" bestFit="1" customWidth="1"/>
    <col min="13304" max="13304" width="10.85546875" style="31" customWidth="1"/>
    <col min="13305" max="13305" width="19.140625" style="31" bestFit="1" customWidth="1"/>
    <col min="13306" max="13306" width="9.140625" style="31"/>
    <col min="13307" max="13307" width="9.42578125" style="31" customWidth="1"/>
    <col min="13308" max="13308" width="11.140625" style="31" customWidth="1"/>
    <col min="13309" max="13309" width="10.42578125" style="31" bestFit="1" customWidth="1"/>
    <col min="13310" max="13310" width="19.140625" style="31" bestFit="1" customWidth="1"/>
    <col min="13311" max="13311" width="9.140625" style="31"/>
    <col min="13312" max="13312" width="9.5703125" style="31" customWidth="1"/>
    <col min="13313" max="13313" width="9.140625" style="31"/>
    <col min="13314" max="13314" width="10.42578125" style="31" bestFit="1" customWidth="1"/>
    <col min="13315" max="13555" width="9.140625" style="31"/>
    <col min="13556" max="13556" width="18.7109375" style="31" bestFit="1" customWidth="1"/>
    <col min="13557" max="13557" width="9.140625" style="31"/>
    <col min="13558" max="13558" width="10.28515625" style="31" customWidth="1"/>
    <col min="13559" max="13559" width="12.7109375" style="31" bestFit="1" customWidth="1"/>
    <col min="13560" max="13560" width="10.85546875" style="31" customWidth="1"/>
    <col min="13561" max="13561" width="19.140625" style="31" bestFit="1" customWidth="1"/>
    <col min="13562" max="13562" width="9.140625" style="31"/>
    <col min="13563" max="13563" width="9.42578125" style="31" customWidth="1"/>
    <col min="13564" max="13564" width="11.140625" style="31" customWidth="1"/>
    <col min="13565" max="13565" width="10.42578125" style="31" bestFit="1" customWidth="1"/>
    <col min="13566" max="13566" width="19.140625" style="31" bestFit="1" customWidth="1"/>
    <col min="13567" max="13567" width="9.140625" style="31"/>
    <col min="13568" max="13568" width="9.5703125" style="31" customWidth="1"/>
    <col min="13569" max="13569" width="9.140625" style="31"/>
    <col min="13570" max="13570" width="10.42578125" style="31" bestFit="1" customWidth="1"/>
    <col min="13571" max="13811" width="9.140625" style="31"/>
    <col min="13812" max="13812" width="18.7109375" style="31" bestFit="1" customWidth="1"/>
    <col min="13813" max="13813" width="9.140625" style="31"/>
    <col min="13814" max="13814" width="10.28515625" style="31" customWidth="1"/>
    <col min="13815" max="13815" width="12.7109375" style="31" bestFit="1" customWidth="1"/>
    <col min="13816" max="13816" width="10.85546875" style="31" customWidth="1"/>
    <col min="13817" max="13817" width="19.140625" style="31" bestFit="1" customWidth="1"/>
    <col min="13818" max="13818" width="9.140625" style="31"/>
    <col min="13819" max="13819" width="9.42578125" style="31" customWidth="1"/>
    <col min="13820" max="13820" width="11.140625" style="31" customWidth="1"/>
    <col min="13821" max="13821" width="10.42578125" style="31" bestFit="1" customWidth="1"/>
    <col min="13822" max="13822" width="19.140625" style="31" bestFit="1" customWidth="1"/>
    <col min="13823" max="13823" width="9.140625" style="31"/>
    <col min="13824" max="13824" width="9.5703125" style="31" customWidth="1"/>
    <col min="13825" max="13825" width="9.140625" style="31"/>
    <col min="13826" max="13826" width="10.42578125" style="31" bestFit="1" customWidth="1"/>
    <col min="13827" max="14067" width="9.140625" style="31"/>
    <col min="14068" max="14068" width="18.7109375" style="31" bestFit="1" customWidth="1"/>
    <col min="14069" max="14069" width="9.140625" style="31"/>
    <col min="14070" max="14070" width="10.28515625" style="31" customWidth="1"/>
    <col min="14071" max="14071" width="12.7109375" style="31" bestFit="1" customWidth="1"/>
    <col min="14072" max="14072" width="10.85546875" style="31" customWidth="1"/>
    <col min="14073" max="14073" width="19.140625" style="31" bestFit="1" customWidth="1"/>
    <col min="14074" max="14074" width="9.140625" style="31"/>
    <col min="14075" max="14075" width="9.42578125" style="31" customWidth="1"/>
    <col min="14076" max="14076" width="11.140625" style="31" customWidth="1"/>
    <col min="14077" max="14077" width="10.42578125" style="31" bestFit="1" customWidth="1"/>
    <col min="14078" max="14078" width="19.140625" style="31" bestFit="1" customWidth="1"/>
    <col min="14079" max="14079" width="9.140625" style="31"/>
    <col min="14080" max="14080" width="9.5703125" style="31" customWidth="1"/>
    <col min="14081" max="14081" width="9.140625" style="31"/>
    <col min="14082" max="14082" width="10.42578125" style="31" bestFit="1" customWidth="1"/>
    <col min="14083" max="14323" width="9.140625" style="31"/>
    <col min="14324" max="14324" width="18.7109375" style="31" bestFit="1" customWidth="1"/>
    <col min="14325" max="14325" width="9.140625" style="31"/>
    <col min="14326" max="14326" width="10.28515625" style="31" customWidth="1"/>
    <col min="14327" max="14327" width="12.7109375" style="31" bestFit="1" customWidth="1"/>
    <col min="14328" max="14328" width="10.85546875" style="31" customWidth="1"/>
    <col min="14329" max="14329" width="19.140625" style="31" bestFit="1" customWidth="1"/>
    <col min="14330" max="14330" width="9.140625" style="31"/>
    <col min="14331" max="14331" width="9.42578125" style="31" customWidth="1"/>
    <col min="14332" max="14332" width="11.140625" style="31" customWidth="1"/>
    <col min="14333" max="14333" width="10.42578125" style="31" bestFit="1" customWidth="1"/>
    <col min="14334" max="14334" width="19.140625" style="31" bestFit="1" customWidth="1"/>
    <col min="14335" max="14335" width="9.140625" style="31"/>
    <col min="14336" max="14336" width="9.5703125" style="31" customWidth="1"/>
    <col min="14337" max="14337" width="9.140625" style="31"/>
    <col min="14338" max="14338" width="10.42578125" style="31" bestFit="1" customWidth="1"/>
    <col min="14339" max="14579" width="9.140625" style="31"/>
    <col min="14580" max="14580" width="18.7109375" style="31" bestFit="1" customWidth="1"/>
    <col min="14581" max="14581" width="9.140625" style="31"/>
    <col min="14582" max="14582" width="10.28515625" style="31" customWidth="1"/>
    <col min="14583" max="14583" width="12.7109375" style="31" bestFit="1" customWidth="1"/>
    <col min="14584" max="14584" width="10.85546875" style="31" customWidth="1"/>
    <col min="14585" max="14585" width="19.140625" style="31" bestFit="1" customWidth="1"/>
    <col min="14586" max="14586" width="9.140625" style="31"/>
    <col min="14587" max="14587" width="9.42578125" style="31" customWidth="1"/>
    <col min="14588" max="14588" width="11.140625" style="31" customWidth="1"/>
    <col min="14589" max="14589" width="10.42578125" style="31" bestFit="1" customWidth="1"/>
    <col min="14590" max="14590" width="19.140625" style="31" bestFit="1" customWidth="1"/>
    <col min="14591" max="14591" width="9.140625" style="31"/>
    <col min="14592" max="14592" width="9.5703125" style="31" customWidth="1"/>
    <col min="14593" max="14593" width="9.140625" style="31"/>
    <col min="14594" max="14594" width="10.42578125" style="31" bestFit="1" customWidth="1"/>
    <col min="14595" max="14835" width="9.140625" style="31"/>
    <col min="14836" max="14836" width="18.7109375" style="31" bestFit="1" customWidth="1"/>
    <col min="14837" max="14837" width="9.140625" style="31"/>
    <col min="14838" max="14838" width="10.28515625" style="31" customWidth="1"/>
    <col min="14839" max="14839" width="12.7109375" style="31" bestFit="1" customWidth="1"/>
    <col min="14840" max="14840" width="10.85546875" style="31" customWidth="1"/>
    <col min="14841" max="14841" width="19.140625" style="31" bestFit="1" customWidth="1"/>
    <col min="14842" max="14842" width="9.140625" style="31"/>
    <col min="14843" max="14843" width="9.42578125" style="31" customWidth="1"/>
    <col min="14844" max="14844" width="11.140625" style="31" customWidth="1"/>
    <col min="14845" max="14845" width="10.42578125" style="31" bestFit="1" customWidth="1"/>
    <col min="14846" max="14846" width="19.140625" style="31" bestFit="1" customWidth="1"/>
    <col min="14847" max="14847" width="9.140625" style="31"/>
    <col min="14848" max="14848" width="9.5703125" style="31" customWidth="1"/>
    <col min="14849" max="14849" width="9.140625" style="31"/>
    <col min="14850" max="14850" width="10.42578125" style="31" bestFit="1" customWidth="1"/>
    <col min="14851" max="15091" width="9.140625" style="31"/>
    <col min="15092" max="15092" width="18.7109375" style="31" bestFit="1" customWidth="1"/>
    <col min="15093" max="15093" width="9.140625" style="31"/>
    <col min="15094" max="15094" width="10.28515625" style="31" customWidth="1"/>
    <col min="15095" max="15095" width="12.7109375" style="31" bestFit="1" customWidth="1"/>
    <col min="15096" max="15096" width="10.85546875" style="31" customWidth="1"/>
    <col min="15097" max="15097" width="19.140625" style="31" bestFit="1" customWidth="1"/>
    <col min="15098" max="15098" width="9.140625" style="31"/>
    <col min="15099" max="15099" width="9.42578125" style="31" customWidth="1"/>
    <col min="15100" max="15100" width="11.140625" style="31" customWidth="1"/>
    <col min="15101" max="15101" width="10.42578125" style="31" bestFit="1" customWidth="1"/>
    <col min="15102" max="15102" width="19.140625" style="31" bestFit="1" customWidth="1"/>
    <col min="15103" max="15103" width="9.140625" style="31"/>
    <col min="15104" max="15104" width="9.5703125" style="31" customWidth="1"/>
    <col min="15105" max="15105" width="9.140625" style="31"/>
    <col min="15106" max="15106" width="10.42578125" style="31" bestFit="1" customWidth="1"/>
    <col min="15107" max="15347" width="9.140625" style="31"/>
    <col min="15348" max="15348" width="18.7109375" style="31" bestFit="1" customWidth="1"/>
    <col min="15349" max="15349" width="9.140625" style="31"/>
    <col min="15350" max="15350" width="10.28515625" style="31" customWidth="1"/>
    <col min="15351" max="15351" width="12.7109375" style="31" bestFit="1" customWidth="1"/>
    <col min="15352" max="15352" width="10.85546875" style="31" customWidth="1"/>
    <col min="15353" max="15353" width="19.140625" style="31" bestFit="1" customWidth="1"/>
    <col min="15354" max="15354" width="9.140625" style="31"/>
    <col min="15355" max="15355" width="9.42578125" style="31" customWidth="1"/>
    <col min="15356" max="15356" width="11.140625" style="31" customWidth="1"/>
    <col min="15357" max="15357" width="10.42578125" style="31" bestFit="1" customWidth="1"/>
    <col min="15358" max="15358" width="19.140625" style="31" bestFit="1" customWidth="1"/>
    <col min="15359" max="15359" width="9.140625" style="31"/>
    <col min="15360" max="15360" width="9.5703125" style="31" customWidth="1"/>
    <col min="15361" max="15361" width="9.140625" style="31"/>
    <col min="15362" max="15362" width="10.42578125" style="31" bestFit="1" customWidth="1"/>
    <col min="15363" max="15603" width="9.140625" style="31"/>
    <col min="15604" max="15604" width="18.7109375" style="31" bestFit="1" customWidth="1"/>
    <col min="15605" max="15605" width="9.140625" style="31"/>
    <col min="15606" max="15606" width="10.28515625" style="31" customWidth="1"/>
    <col min="15607" max="15607" width="12.7109375" style="31" bestFit="1" customWidth="1"/>
    <col min="15608" max="15608" width="10.85546875" style="31" customWidth="1"/>
    <col min="15609" max="15609" width="19.140625" style="31" bestFit="1" customWidth="1"/>
    <col min="15610" max="15610" width="9.140625" style="31"/>
    <col min="15611" max="15611" width="9.42578125" style="31" customWidth="1"/>
    <col min="15612" max="15612" width="11.140625" style="31" customWidth="1"/>
    <col min="15613" max="15613" width="10.42578125" style="31" bestFit="1" customWidth="1"/>
    <col min="15614" max="15614" width="19.140625" style="31" bestFit="1" customWidth="1"/>
    <col min="15615" max="15615" width="9.140625" style="31"/>
    <col min="15616" max="15616" width="9.5703125" style="31" customWidth="1"/>
    <col min="15617" max="15617" width="9.140625" style="31"/>
    <col min="15618" max="15618" width="10.42578125" style="31" bestFit="1" customWidth="1"/>
    <col min="15619" max="15859" width="9.140625" style="31"/>
    <col min="15860" max="15860" width="18.7109375" style="31" bestFit="1" customWidth="1"/>
    <col min="15861" max="15861" width="9.140625" style="31"/>
    <col min="15862" max="15862" width="10.28515625" style="31" customWidth="1"/>
    <col min="15863" max="15863" width="12.7109375" style="31" bestFit="1" customWidth="1"/>
    <col min="15864" max="15864" width="10.85546875" style="31" customWidth="1"/>
    <col min="15865" max="15865" width="19.140625" style="31" bestFit="1" customWidth="1"/>
    <col min="15866" max="15866" width="9.140625" style="31"/>
    <col min="15867" max="15867" width="9.42578125" style="31" customWidth="1"/>
    <col min="15868" max="15868" width="11.140625" style="31" customWidth="1"/>
    <col min="15869" max="15869" width="10.42578125" style="31" bestFit="1" customWidth="1"/>
    <col min="15870" max="15870" width="19.140625" style="31" bestFit="1" customWidth="1"/>
    <col min="15871" max="15871" width="9.140625" style="31"/>
    <col min="15872" max="15872" width="9.5703125" style="31" customWidth="1"/>
    <col min="15873" max="15873" width="9.140625" style="31"/>
    <col min="15874" max="15874" width="10.42578125" style="31" bestFit="1" customWidth="1"/>
    <col min="15875" max="16115" width="9.140625" style="31"/>
    <col min="16116" max="16116" width="18.7109375" style="31" bestFit="1" customWidth="1"/>
    <col min="16117" max="16117" width="9.140625" style="31"/>
    <col min="16118" max="16118" width="10.28515625" style="31" customWidth="1"/>
    <col min="16119" max="16119" width="12.7109375" style="31" bestFit="1" customWidth="1"/>
    <col min="16120" max="16120" width="10.85546875" style="31" customWidth="1"/>
    <col min="16121" max="16121" width="19.140625" style="31" bestFit="1" customWidth="1"/>
    <col min="16122" max="16122" width="9.140625" style="31"/>
    <col min="16123" max="16123" width="9.42578125" style="31" customWidth="1"/>
    <col min="16124" max="16124" width="11.140625" style="31" customWidth="1"/>
    <col min="16125" max="16125" width="10.42578125" style="31" bestFit="1" customWidth="1"/>
    <col min="16126" max="16126" width="19.140625" style="31" bestFit="1" customWidth="1"/>
    <col min="16127" max="16127" width="9.140625" style="31"/>
    <col min="16128" max="16128" width="9.5703125" style="31" customWidth="1"/>
    <col min="16129" max="16129" width="9.140625" style="31"/>
    <col min="16130" max="16130" width="10.42578125" style="31" bestFit="1" customWidth="1"/>
    <col min="16131" max="16384" width="9.140625" style="31"/>
  </cols>
  <sheetData>
    <row r="1" spans="1:5" ht="18" x14ac:dyDescent="0.25">
      <c r="D1" s="228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124</v>
      </c>
      <c r="D3" s="231"/>
      <c r="E3" s="33"/>
    </row>
    <row r="4" spans="1:5" ht="18" x14ac:dyDescent="0.25">
      <c r="C4" s="229" t="s">
        <v>126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56.25" customHeight="1" thickBot="1" x14ac:dyDescent="0.25">
      <c r="A6" s="36"/>
      <c r="B6" s="37" t="s">
        <v>2</v>
      </c>
      <c r="C6" s="38" t="s">
        <v>3</v>
      </c>
      <c r="D6" s="39" t="s">
        <v>4</v>
      </c>
      <c r="E6" s="40" t="s">
        <v>5</v>
      </c>
    </row>
    <row r="7" spans="1:5" ht="18.75" thickBot="1" x14ac:dyDescent="0.3">
      <c r="A7" s="42" t="s">
        <v>7</v>
      </c>
      <c r="B7" s="43"/>
      <c r="C7" s="43"/>
      <c r="D7" s="43"/>
      <c r="E7" s="45"/>
    </row>
    <row r="8" spans="1:5" ht="18" x14ac:dyDescent="0.25">
      <c r="A8" s="46" t="s">
        <v>8</v>
      </c>
      <c r="B8" s="47">
        <v>12158</v>
      </c>
      <c r="C8" s="48">
        <v>23933</v>
      </c>
      <c r="D8" s="49">
        <v>2429484</v>
      </c>
      <c r="E8" s="50">
        <f>D8/B8</f>
        <v>199.82595821681198</v>
      </c>
    </row>
    <row r="9" spans="1:5" ht="18" x14ac:dyDescent="0.25">
      <c r="A9" s="54" t="s">
        <v>9</v>
      </c>
      <c r="B9" s="55">
        <v>5376</v>
      </c>
      <c r="C9" s="56">
        <v>10679</v>
      </c>
      <c r="D9" s="57">
        <v>1062784</v>
      </c>
      <c r="E9" s="58">
        <f>D9/B9</f>
        <v>197.6904761904762</v>
      </c>
    </row>
    <row r="10" spans="1:5" ht="18" x14ac:dyDescent="0.25">
      <c r="A10" s="54" t="s">
        <v>10</v>
      </c>
      <c r="B10" s="55"/>
      <c r="C10" s="56"/>
      <c r="D10" s="57"/>
      <c r="E10" s="58" t="e">
        <f>D10/B10</f>
        <v>#DIV/0!</v>
      </c>
    </row>
    <row r="11" spans="1:5" ht="18" x14ac:dyDescent="0.25">
      <c r="A11" s="54" t="s">
        <v>11</v>
      </c>
      <c r="B11" s="55">
        <v>8392</v>
      </c>
      <c r="C11" s="56">
        <v>17094</v>
      </c>
      <c r="D11" s="57">
        <v>1691102</v>
      </c>
      <c r="E11" s="58">
        <f>D11/B11</f>
        <v>201.51358436606293</v>
      </c>
    </row>
    <row r="12" spans="1:5" ht="18" x14ac:dyDescent="0.25">
      <c r="A12" s="54" t="s">
        <v>12</v>
      </c>
      <c r="B12" s="55">
        <v>2155</v>
      </c>
      <c r="C12" s="56">
        <v>4616</v>
      </c>
      <c r="D12" s="57">
        <v>458388</v>
      </c>
      <c r="E12" s="58">
        <f>D12/B12</f>
        <v>212.70904872389792</v>
      </c>
    </row>
    <row r="13" spans="1:5" ht="18" x14ac:dyDescent="0.25">
      <c r="A13" s="54" t="s">
        <v>13</v>
      </c>
      <c r="B13" s="55">
        <v>8556</v>
      </c>
      <c r="C13" s="56">
        <v>18066</v>
      </c>
      <c r="D13" s="57">
        <v>1792658</v>
      </c>
      <c r="E13" s="58">
        <f>D13/B13</f>
        <v>209.52057035998129</v>
      </c>
    </row>
    <row r="14" spans="1:5" ht="18" x14ac:dyDescent="0.25">
      <c r="A14" s="54" t="s">
        <v>14</v>
      </c>
      <c r="B14" s="55">
        <v>3023</v>
      </c>
      <c r="C14" s="56">
        <v>5851</v>
      </c>
      <c r="D14" s="57">
        <v>581089</v>
      </c>
      <c r="E14" s="58">
        <f>D14/B14</f>
        <v>192.22262652993714</v>
      </c>
    </row>
    <row r="15" spans="1:5" ht="18.75" thickBot="1" x14ac:dyDescent="0.3">
      <c r="A15" s="59" t="s">
        <v>15</v>
      </c>
      <c r="B15" s="60">
        <v>8007</v>
      </c>
      <c r="C15" s="61">
        <v>15675</v>
      </c>
      <c r="D15" s="62">
        <v>1549543</v>
      </c>
      <c r="E15" s="63">
        <f>D15/B15</f>
        <v>193.52354190083676</v>
      </c>
    </row>
    <row r="16" spans="1:5" ht="18.75" thickBot="1" x14ac:dyDescent="0.3">
      <c r="A16" s="67" t="s">
        <v>16</v>
      </c>
      <c r="B16" s="68">
        <v>47667</v>
      </c>
      <c r="C16" s="68">
        <v>95914</v>
      </c>
      <c r="D16" s="69">
        <v>9565048</v>
      </c>
      <c r="E16" s="70">
        <f>D16/B16</f>
        <v>200.66393941301109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7"/>
    </row>
    <row r="19" spans="1:5" ht="18" x14ac:dyDescent="0.25">
      <c r="A19" s="79" t="s">
        <v>18</v>
      </c>
      <c r="B19" s="47">
        <v>22014</v>
      </c>
      <c r="C19" s="48">
        <v>41130</v>
      </c>
      <c r="D19" s="49">
        <v>4196980</v>
      </c>
      <c r="E19" s="51">
        <f>D19/B19</f>
        <v>190.65049513945672</v>
      </c>
    </row>
    <row r="20" spans="1:5" ht="18" x14ac:dyDescent="0.25">
      <c r="A20" s="79" t="s">
        <v>19</v>
      </c>
      <c r="B20" s="53"/>
      <c r="C20" s="48"/>
      <c r="D20" s="49"/>
      <c r="E20" s="81" t="e">
        <f>D20/B20</f>
        <v>#DIV/0!</v>
      </c>
    </row>
    <row r="21" spans="1:5" ht="18" x14ac:dyDescent="0.25">
      <c r="A21" s="46" t="s">
        <v>20</v>
      </c>
      <c r="B21" s="83">
        <v>5941</v>
      </c>
      <c r="C21" s="84">
        <v>11551</v>
      </c>
      <c r="D21" s="85">
        <v>1157511</v>
      </c>
      <c r="E21" s="81">
        <f>D21/B21</f>
        <v>194.83437131795995</v>
      </c>
    </row>
    <row r="22" spans="1:5" ht="18" x14ac:dyDescent="0.25">
      <c r="A22" s="54" t="s">
        <v>21</v>
      </c>
      <c r="B22" s="87">
        <v>7650</v>
      </c>
      <c r="C22" s="88">
        <v>15394</v>
      </c>
      <c r="D22" s="89">
        <v>1517720</v>
      </c>
      <c r="E22" s="81">
        <f>D22/B22</f>
        <v>198.39477124183006</v>
      </c>
    </row>
    <row r="23" spans="1:5" ht="18" x14ac:dyDescent="0.25">
      <c r="A23" s="54" t="s">
        <v>22</v>
      </c>
      <c r="B23" s="87">
        <v>4913</v>
      </c>
      <c r="C23" s="88">
        <v>10152</v>
      </c>
      <c r="D23" s="89">
        <v>1003775</v>
      </c>
      <c r="E23" s="81">
        <f>D23/B23</f>
        <v>204.30999389375128</v>
      </c>
    </row>
    <row r="24" spans="1:5" ht="18" x14ac:dyDescent="0.25">
      <c r="A24" s="54" t="s">
        <v>23</v>
      </c>
      <c r="B24" s="87">
        <v>3285</v>
      </c>
      <c r="C24" s="88">
        <v>6816</v>
      </c>
      <c r="D24" s="89">
        <v>681358</v>
      </c>
      <c r="E24" s="81">
        <f>D24/B24</f>
        <v>207.41491628614915</v>
      </c>
    </row>
    <row r="25" spans="1:5" ht="18" x14ac:dyDescent="0.25">
      <c r="A25" s="54" t="s">
        <v>24</v>
      </c>
      <c r="B25" s="87">
        <v>8359</v>
      </c>
      <c r="C25" s="88">
        <v>16575</v>
      </c>
      <c r="D25" s="89">
        <v>1662721</v>
      </c>
      <c r="E25" s="81">
        <f>D25/B25</f>
        <v>198.91386529489174</v>
      </c>
    </row>
    <row r="26" spans="1:5" ht="18" x14ac:dyDescent="0.25">
      <c r="A26" s="54" t="s">
        <v>25</v>
      </c>
      <c r="B26" s="87">
        <v>7715</v>
      </c>
      <c r="C26" s="88">
        <v>16164</v>
      </c>
      <c r="D26" s="89">
        <v>1617855</v>
      </c>
      <c r="E26" s="81">
        <f>D26/B26</f>
        <v>209.70252754374596</v>
      </c>
    </row>
    <row r="27" spans="1:5" ht="18" x14ac:dyDescent="0.25">
      <c r="A27" s="54" t="s">
        <v>26</v>
      </c>
      <c r="B27" s="87">
        <v>9652</v>
      </c>
      <c r="C27" s="88">
        <v>18645</v>
      </c>
      <c r="D27" s="89">
        <v>1868232</v>
      </c>
      <c r="E27" s="81">
        <f>D27/B27</f>
        <v>193.55905511811022</v>
      </c>
    </row>
    <row r="28" spans="1:5" ht="18" x14ac:dyDescent="0.25">
      <c r="A28" s="54" t="s">
        <v>27</v>
      </c>
      <c r="B28" s="87">
        <v>6624</v>
      </c>
      <c r="C28" s="88">
        <v>14449</v>
      </c>
      <c r="D28" s="89">
        <v>1425669</v>
      </c>
      <c r="E28" s="81">
        <f>D28/B28</f>
        <v>215.2278079710145</v>
      </c>
    </row>
    <row r="29" spans="1:5" ht="18" x14ac:dyDescent="0.25">
      <c r="A29" s="54" t="s">
        <v>28</v>
      </c>
      <c r="B29" s="87">
        <v>5679</v>
      </c>
      <c r="C29" s="88">
        <v>11684</v>
      </c>
      <c r="D29" s="89">
        <v>1153247</v>
      </c>
      <c r="E29" s="81">
        <f>D29/B29</f>
        <v>203.07219580912133</v>
      </c>
    </row>
    <row r="30" spans="1:5" ht="18" x14ac:dyDescent="0.25">
      <c r="A30" s="66" t="s">
        <v>29</v>
      </c>
      <c r="B30" s="87">
        <v>7491</v>
      </c>
      <c r="C30" s="92">
        <v>15601</v>
      </c>
      <c r="D30" s="93">
        <v>1576614</v>
      </c>
      <c r="E30" s="81">
        <f>D30/B30</f>
        <v>210.46776131357629</v>
      </c>
    </row>
    <row r="31" spans="1:5" ht="18.75" thickBot="1" x14ac:dyDescent="0.3">
      <c r="A31" s="66" t="s">
        <v>30</v>
      </c>
      <c r="B31" s="95"/>
      <c r="C31" s="92"/>
      <c r="D31" s="93"/>
      <c r="E31" s="96" t="e">
        <f>D31/B31</f>
        <v>#DIV/0!</v>
      </c>
    </row>
    <row r="32" spans="1:5" ht="18.75" thickBot="1" x14ac:dyDescent="0.3">
      <c r="A32" s="67" t="s">
        <v>31</v>
      </c>
      <c r="B32" s="98">
        <v>89323</v>
      </c>
      <c r="C32" s="98">
        <v>178161</v>
      </c>
      <c r="D32" s="99">
        <v>17861682</v>
      </c>
      <c r="E32" s="101">
        <f>D32/B32</f>
        <v>199.96733204213919</v>
      </c>
    </row>
    <row r="33" spans="1:10" ht="18.75" thickBot="1" x14ac:dyDescent="0.3">
      <c r="A33" s="75"/>
      <c r="B33" s="103"/>
      <c r="C33" s="103"/>
      <c r="D33" s="103"/>
      <c r="E33" s="64"/>
    </row>
    <row r="34" spans="1:10" ht="18.75" thickBot="1" x14ac:dyDescent="0.3">
      <c r="A34" s="42" t="s">
        <v>32</v>
      </c>
      <c r="B34" s="104"/>
      <c r="C34" s="104"/>
      <c r="D34" s="104"/>
      <c r="E34" s="104"/>
      <c r="J34" s="140"/>
    </row>
    <row r="35" spans="1:10" ht="18" x14ac:dyDescent="0.25">
      <c r="A35" s="54" t="s">
        <v>34</v>
      </c>
      <c r="B35" s="90">
        <v>11442.73</v>
      </c>
      <c r="C35" s="88">
        <v>22907.39</v>
      </c>
      <c r="D35" s="91">
        <v>2267020.2000000002</v>
      </c>
      <c r="E35" s="58">
        <f>D35/B35</f>
        <v>198.11882304310251</v>
      </c>
      <c r="J35" s="177"/>
    </row>
    <row r="36" spans="1:10" ht="18" x14ac:dyDescent="0.25">
      <c r="A36" s="54" t="s">
        <v>35</v>
      </c>
      <c r="B36" s="90">
        <v>15168.27</v>
      </c>
      <c r="C36" s="88">
        <v>30365.61</v>
      </c>
      <c r="D36" s="91">
        <v>3005119.8</v>
      </c>
      <c r="E36" s="107">
        <f>D36/B36</f>
        <v>198.11882304310245</v>
      </c>
    </row>
    <row r="37" spans="1:10" ht="18" x14ac:dyDescent="0.25">
      <c r="A37" s="54" t="s">
        <v>36</v>
      </c>
      <c r="B37" s="90">
        <v>5236</v>
      </c>
      <c r="C37" s="88">
        <v>10863</v>
      </c>
      <c r="D37" s="91">
        <v>1091442</v>
      </c>
      <c r="E37" s="107">
        <f>D37/B37</f>
        <v>208.44957983193277</v>
      </c>
    </row>
    <row r="38" spans="1:10" ht="18" x14ac:dyDescent="0.25">
      <c r="A38" s="54" t="s">
        <v>37</v>
      </c>
      <c r="B38" s="90">
        <v>8310</v>
      </c>
      <c r="C38" s="88">
        <v>17402</v>
      </c>
      <c r="D38" s="91">
        <v>1730877</v>
      </c>
      <c r="E38" s="107">
        <f>D38/B38</f>
        <v>208.28844765342961</v>
      </c>
    </row>
    <row r="39" spans="1:10" ht="18" x14ac:dyDescent="0.25">
      <c r="A39" s="54" t="s">
        <v>38</v>
      </c>
      <c r="B39" s="90">
        <v>5677</v>
      </c>
      <c r="C39" s="88">
        <v>11317</v>
      </c>
      <c r="D39" s="91">
        <v>1118586</v>
      </c>
      <c r="E39" s="107">
        <f>D39/B39</f>
        <v>197.03822441430333</v>
      </c>
    </row>
    <row r="40" spans="1:10" ht="18" x14ac:dyDescent="0.25">
      <c r="A40" s="54" t="s">
        <v>39</v>
      </c>
      <c r="B40" s="90">
        <v>7197</v>
      </c>
      <c r="C40" s="88">
        <v>15179</v>
      </c>
      <c r="D40" s="91">
        <v>1497937</v>
      </c>
      <c r="E40" s="107">
        <f>D40/B40</f>
        <v>208.13352785883006</v>
      </c>
    </row>
    <row r="41" spans="1:10" ht="18" x14ac:dyDescent="0.25">
      <c r="A41" s="54" t="s">
        <v>40</v>
      </c>
      <c r="B41" s="90">
        <v>10114</v>
      </c>
      <c r="C41" s="88">
        <v>21433</v>
      </c>
      <c r="D41" s="91">
        <v>2114855</v>
      </c>
      <c r="E41" s="107">
        <f>D41/B41</f>
        <v>209.10174016215149</v>
      </c>
    </row>
    <row r="42" spans="1:10" ht="18" x14ac:dyDescent="0.25">
      <c r="A42" s="54" t="s">
        <v>41</v>
      </c>
      <c r="B42" s="90">
        <v>12141</v>
      </c>
      <c r="C42" s="88">
        <v>24395</v>
      </c>
      <c r="D42" s="91">
        <v>2399997</v>
      </c>
      <c r="E42" s="107">
        <f>D42/B42</f>
        <v>197.67704472448727</v>
      </c>
    </row>
    <row r="43" spans="1:10" ht="18" x14ac:dyDescent="0.25">
      <c r="A43" s="54" t="s">
        <v>42</v>
      </c>
      <c r="B43" s="90"/>
      <c r="C43" s="88"/>
      <c r="D43" s="91"/>
      <c r="E43" s="107" t="e">
        <f>D43/B43</f>
        <v>#DIV/0!</v>
      </c>
    </row>
    <row r="44" spans="1:10" ht="18" x14ac:dyDescent="0.25">
      <c r="A44" s="54" t="s">
        <v>43</v>
      </c>
      <c r="B44" s="90">
        <v>7725</v>
      </c>
      <c r="C44" s="88">
        <v>16023</v>
      </c>
      <c r="D44" s="91">
        <v>1589763</v>
      </c>
      <c r="E44" s="107">
        <f>D44/B44</f>
        <v>205.79456310679612</v>
      </c>
    </row>
    <row r="45" spans="1:10" ht="18" x14ac:dyDescent="0.25">
      <c r="A45" s="66" t="s">
        <v>44</v>
      </c>
      <c r="B45" s="90">
        <v>11413</v>
      </c>
      <c r="C45" s="88">
        <v>22794</v>
      </c>
      <c r="D45" s="91">
        <v>2265438</v>
      </c>
      <c r="E45" s="107">
        <f>D45/B45</f>
        <v>198.49627617629019</v>
      </c>
    </row>
    <row r="46" spans="1:10" ht="18.75" thickBot="1" x14ac:dyDescent="0.3">
      <c r="A46" s="66" t="s">
        <v>45</v>
      </c>
      <c r="B46" s="108"/>
      <c r="C46" s="109"/>
      <c r="D46" s="110"/>
      <c r="E46" s="111" t="e">
        <f>D46/B46</f>
        <v>#DIV/0!</v>
      </c>
    </row>
    <row r="47" spans="1:10" ht="18.75" thickBot="1" x14ac:dyDescent="0.3">
      <c r="A47" s="67" t="s">
        <v>46</v>
      </c>
      <c r="B47" s="98">
        <v>94424</v>
      </c>
      <c r="C47" s="98">
        <v>192679</v>
      </c>
      <c r="D47" s="99">
        <v>19081035</v>
      </c>
      <c r="E47" s="101">
        <f>D47/B47</f>
        <v>202.07823222909431</v>
      </c>
    </row>
    <row r="48" spans="1:10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5583</v>
      </c>
      <c r="C50" s="118">
        <v>10999</v>
      </c>
      <c r="D50" s="117">
        <v>1090454</v>
      </c>
      <c r="E50" s="119">
        <f>D50/B50</f>
        <v>195.31685473759629</v>
      </c>
    </row>
    <row r="51" spans="1:5" ht="18" x14ac:dyDescent="0.25">
      <c r="A51" s="54" t="s">
        <v>49</v>
      </c>
      <c r="B51" s="90">
        <v>8083</v>
      </c>
      <c r="C51" s="120">
        <v>17376</v>
      </c>
      <c r="D51" s="90">
        <v>1740160</v>
      </c>
      <c r="E51" s="121">
        <f>D51/B51</f>
        <v>215.28640356303353</v>
      </c>
    </row>
    <row r="52" spans="1:5" ht="18" x14ac:dyDescent="0.25">
      <c r="A52" s="54" t="s">
        <v>120</v>
      </c>
      <c r="B52" s="90">
        <v>22253</v>
      </c>
      <c r="C52" s="120">
        <v>43396</v>
      </c>
      <c r="D52" s="90">
        <v>4308089</v>
      </c>
      <c r="E52" s="121">
        <f>D52/B52</f>
        <v>193.59587471352177</v>
      </c>
    </row>
    <row r="53" spans="1:5" ht="18" x14ac:dyDescent="0.25">
      <c r="A53" s="54" t="s">
        <v>51</v>
      </c>
      <c r="B53" s="90">
        <v>7332</v>
      </c>
      <c r="C53" s="120">
        <v>15052</v>
      </c>
      <c r="D53" s="90">
        <v>1476614</v>
      </c>
      <c r="E53" s="121">
        <f>D53/B53</f>
        <v>201.39307146753956</v>
      </c>
    </row>
    <row r="54" spans="1:5" ht="18" x14ac:dyDescent="0.25">
      <c r="A54" s="54" t="s">
        <v>52</v>
      </c>
      <c r="B54" s="90">
        <v>5763</v>
      </c>
      <c r="C54" s="120">
        <v>11261</v>
      </c>
      <c r="D54" s="90">
        <v>1143451</v>
      </c>
      <c r="E54" s="121">
        <f>D54/B54</f>
        <v>198.41245878882526</v>
      </c>
    </row>
    <row r="55" spans="1:5" ht="18" x14ac:dyDescent="0.25">
      <c r="A55" s="54" t="s">
        <v>53</v>
      </c>
      <c r="B55" s="90">
        <v>5742</v>
      </c>
      <c r="C55" s="120">
        <v>11470</v>
      </c>
      <c r="D55" s="90">
        <v>1138040</v>
      </c>
      <c r="E55" s="121">
        <f>D55/B55</f>
        <v>198.19575060954372</v>
      </c>
    </row>
    <row r="56" spans="1:5" ht="18.75" thickBot="1" x14ac:dyDescent="0.3">
      <c r="A56" s="54" t="s">
        <v>54</v>
      </c>
      <c r="B56" s="122">
        <v>14578</v>
      </c>
      <c r="C56" s="123">
        <v>27943</v>
      </c>
      <c r="D56" s="122">
        <v>2798244</v>
      </c>
      <c r="E56" s="121">
        <f>D56/B56</f>
        <v>191.94978735080258</v>
      </c>
    </row>
    <row r="57" spans="1:5" ht="18.75" thickBot="1" x14ac:dyDescent="0.3">
      <c r="A57" s="67" t="s">
        <v>46</v>
      </c>
      <c r="B57" s="98">
        <v>69334</v>
      </c>
      <c r="C57" s="98">
        <v>137497</v>
      </c>
      <c r="D57" s="124">
        <v>13695052</v>
      </c>
      <c r="E57" s="72">
        <f>D57/B57</f>
        <v>197.52288920298844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8870</v>
      </c>
      <c r="C60" s="125">
        <v>18513</v>
      </c>
      <c r="D60" s="117">
        <v>1826114</v>
      </c>
      <c r="E60" s="58">
        <f>D60/B60</f>
        <v>205.87531003382188</v>
      </c>
    </row>
    <row r="61" spans="1:5" ht="18" x14ac:dyDescent="0.25">
      <c r="A61" s="54" t="s">
        <v>57</v>
      </c>
      <c r="B61" s="90">
        <v>20740</v>
      </c>
      <c r="C61" s="127">
        <v>41622</v>
      </c>
      <c r="D61" s="90">
        <v>4127582</v>
      </c>
      <c r="E61" s="107">
        <f>D61/B61</f>
        <v>199.0155255544841</v>
      </c>
    </row>
    <row r="62" spans="1:5" ht="18" x14ac:dyDescent="0.25">
      <c r="A62" s="54" t="s">
        <v>58</v>
      </c>
      <c r="B62" s="90"/>
      <c r="C62" s="127"/>
      <c r="D62" s="90"/>
      <c r="E62" s="107" t="e">
        <f>D62/B62</f>
        <v>#DIV/0!</v>
      </c>
    </row>
    <row r="63" spans="1:5" ht="18" x14ac:dyDescent="0.25">
      <c r="A63" s="54" t="s">
        <v>59</v>
      </c>
      <c r="B63" s="90">
        <v>5381</v>
      </c>
      <c r="C63" s="127">
        <v>11522</v>
      </c>
      <c r="D63" s="90">
        <v>1157966</v>
      </c>
      <c r="E63" s="107">
        <f>D63/B63</f>
        <v>215.19531685560304</v>
      </c>
    </row>
    <row r="64" spans="1:5" ht="18" x14ac:dyDescent="0.25">
      <c r="A64" s="54" t="s">
        <v>60</v>
      </c>
      <c r="B64" s="90">
        <v>3864</v>
      </c>
      <c r="C64" s="127">
        <v>7687</v>
      </c>
      <c r="D64" s="90">
        <v>762071</v>
      </c>
      <c r="E64" s="107">
        <f>D64/B64</f>
        <v>197.22334368530019</v>
      </c>
    </row>
    <row r="65" spans="1:5" ht="18" x14ac:dyDescent="0.25">
      <c r="A65" s="54" t="s">
        <v>61</v>
      </c>
      <c r="B65" s="90">
        <v>9635</v>
      </c>
      <c r="C65" s="127">
        <v>19437</v>
      </c>
      <c r="D65" s="90">
        <v>1917075</v>
      </c>
      <c r="E65" s="107">
        <f>D65/B65</f>
        <v>198.96990140114167</v>
      </c>
    </row>
    <row r="66" spans="1:5" ht="18.75" thickBot="1" x14ac:dyDescent="0.3">
      <c r="A66" s="54" t="s">
        <v>62</v>
      </c>
      <c r="B66" s="122">
        <v>8872</v>
      </c>
      <c r="C66" s="128">
        <v>17538</v>
      </c>
      <c r="D66" s="122">
        <v>1755829</v>
      </c>
      <c r="E66" s="111">
        <f>D66/B66</f>
        <v>197.90678539224527</v>
      </c>
    </row>
    <row r="67" spans="1:5" ht="18.75" thickBot="1" x14ac:dyDescent="0.3">
      <c r="A67" s="67" t="s">
        <v>46</v>
      </c>
      <c r="B67" s="98">
        <v>57362</v>
      </c>
      <c r="C67" s="98">
        <v>116319</v>
      </c>
      <c r="D67" s="98">
        <v>11546637</v>
      </c>
      <c r="E67" s="70">
        <f>D67/B67</f>
        <v>201.29418430319723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3988</v>
      </c>
      <c r="C70" s="125">
        <v>8246</v>
      </c>
      <c r="D70" s="146">
        <v>810335</v>
      </c>
      <c r="E70" s="119">
        <f>D70/B70</f>
        <v>203.1933299899699</v>
      </c>
    </row>
    <row r="71" spans="1:5" ht="18" x14ac:dyDescent="0.25">
      <c r="A71" s="54" t="s">
        <v>65</v>
      </c>
      <c r="B71" s="90">
        <v>7258</v>
      </c>
      <c r="C71" s="127">
        <v>13900</v>
      </c>
      <c r="D71" s="147">
        <v>1359859</v>
      </c>
      <c r="E71" s="121">
        <f>D71/B71</f>
        <v>187.36001653348029</v>
      </c>
    </row>
    <row r="72" spans="1:5" ht="18" x14ac:dyDescent="0.25">
      <c r="A72" s="54" t="s">
        <v>63</v>
      </c>
      <c r="B72" s="90">
        <v>8110</v>
      </c>
      <c r="C72" s="127">
        <v>16549</v>
      </c>
      <c r="D72" s="147">
        <v>1629570</v>
      </c>
      <c r="E72" s="121">
        <f>D72/B72</f>
        <v>200.93341553637484</v>
      </c>
    </row>
    <row r="73" spans="1:5" ht="18" x14ac:dyDescent="0.25">
      <c r="A73" s="54" t="s">
        <v>66</v>
      </c>
      <c r="B73" s="90">
        <v>4299</v>
      </c>
      <c r="C73" s="127">
        <v>8473</v>
      </c>
      <c r="D73" s="147">
        <v>841086</v>
      </c>
      <c r="E73" s="121">
        <f>D73/B73</f>
        <v>195.64689462665737</v>
      </c>
    </row>
    <row r="74" spans="1:5" ht="18" x14ac:dyDescent="0.25">
      <c r="A74" s="54" t="s">
        <v>67</v>
      </c>
      <c r="B74" s="90">
        <v>4586</v>
      </c>
      <c r="C74" s="127">
        <v>9629</v>
      </c>
      <c r="D74" s="147">
        <v>942817</v>
      </c>
      <c r="E74" s="121">
        <f>D74/B74</f>
        <v>205.58591365023986</v>
      </c>
    </row>
    <row r="75" spans="1:5" ht="18.75" thickBot="1" x14ac:dyDescent="0.3">
      <c r="A75" s="59" t="s">
        <v>68</v>
      </c>
      <c r="B75" s="122">
        <v>4171</v>
      </c>
      <c r="C75" s="128">
        <v>8658</v>
      </c>
      <c r="D75" s="148">
        <v>846879</v>
      </c>
      <c r="E75" s="121">
        <f>D75/B75</f>
        <v>203.03979860944617</v>
      </c>
    </row>
    <row r="76" spans="1:5" ht="18.75" thickBot="1" x14ac:dyDescent="0.3">
      <c r="A76" s="67" t="s">
        <v>46</v>
      </c>
      <c r="B76" s="98">
        <v>32412</v>
      </c>
      <c r="C76" s="98">
        <v>65455</v>
      </c>
      <c r="D76" s="98">
        <v>6430546</v>
      </c>
      <c r="E76" s="72">
        <f>D76/B76</f>
        <v>198.40016043440701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2521</v>
      </c>
      <c r="C79" s="125">
        <v>5029</v>
      </c>
      <c r="D79" s="146">
        <v>494575</v>
      </c>
      <c r="E79" s="119">
        <f>D79/B79</f>
        <v>196.18207060690202</v>
      </c>
    </row>
    <row r="80" spans="1:5" ht="18" x14ac:dyDescent="0.25">
      <c r="A80" s="54" t="s">
        <v>116</v>
      </c>
      <c r="B80" s="90">
        <v>227</v>
      </c>
      <c r="C80" s="127">
        <v>474</v>
      </c>
      <c r="D80" s="147">
        <v>45282</v>
      </c>
      <c r="E80" s="121">
        <f>D80/B80</f>
        <v>199.48017621145374</v>
      </c>
    </row>
    <row r="81" spans="1:5" ht="18" x14ac:dyDescent="0.25">
      <c r="A81" s="54" t="s">
        <v>71</v>
      </c>
      <c r="B81" s="90">
        <v>6756</v>
      </c>
      <c r="C81" s="127">
        <v>13523</v>
      </c>
      <c r="D81" s="147">
        <v>1347014</v>
      </c>
      <c r="E81" s="121">
        <f>D81/B81</f>
        <v>199.38040260509177</v>
      </c>
    </row>
    <row r="82" spans="1:5" ht="18" x14ac:dyDescent="0.25">
      <c r="A82" s="54" t="s">
        <v>69</v>
      </c>
      <c r="B82" s="90">
        <v>10954</v>
      </c>
      <c r="C82" s="127">
        <v>20840</v>
      </c>
      <c r="D82" s="147">
        <v>2077507</v>
      </c>
      <c r="E82" s="121">
        <f>D82/B82</f>
        <v>189.65738542997991</v>
      </c>
    </row>
    <row r="83" spans="1:5" ht="18" x14ac:dyDescent="0.25">
      <c r="A83" s="54" t="s">
        <v>72</v>
      </c>
      <c r="B83" s="90">
        <v>8174</v>
      </c>
      <c r="C83" s="127">
        <v>16745</v>
      </c>
      <c r="D83" s="147">
        <v>1667385</v>
      </c>
      <c r="E83" s="121">
        <f>D83/B83</f>
        <v>203.98642035723023</v>
      </c>
    </row>
    <row r="84" spans="1:5" ht="18" x14ac:dyDescent="0.25">
      <c r="A84" s="54" t="s">
        <v>73</v>
      </c>
      <c r="B84" s="90">
        <v>7634</v>
      </c>
      <c r="C84" s="127">
        <v>14838</v>
      </c>
      <c r="D84" s="147">
        <v>1478256</v>
      </c>
      <c r="E84" s="121">
        <f>D84/B84</f>
        <v>193.64107938171338</v>
      </c>
    </row>
    <row r="85" spans="1:5" ht="18" x14ac:dyDescent="0.25">
      <c r="A85" s="54" t="s">
        <v>74</v>
      </c>
      <c r="B85" s="90">
        <v>2824</v>
      </c>
      <c r="C85" s="127">
        <v>5534</v>
      </c>
      <c r="D85" s="147">
        <v>546254</v>
      </c>
      <c r="E85" s="121">
        <f>D85/B85</f>
        <v>193.43271954674222</v>
      </c>
    </row>
    <row r="86" spans="1:5" ht="18" x14ac:dyDescent="0.25">
      <c r="A86" s="54" t="s">
        <v>75</v>
      </c>
      <c r="B86" s="90">
        <v>5775</v>
      </c>
      <c r="C86" s="127">
        <v>11673</v>
      </c>
      <c r="D86" s="147">
        <v>1168182</v>
      </c>
      <c r="E86" s="121">
        <f>D86/B86</f>
        <v>202.28259740259739</v>
      </c>
    </row>
    <row r="87" spans="1:5" ht="18" x14ac:dyDescent="0.25">
      <c r="A87" s="54" t="s">
        <v>76</v>
      </c>
      <c r="B87" s="90">
        <v>2044</v>
      </c>
      <c r="C87" s="127">
        <v>4000</v>
      </c>
      <c r="D87" s="147">
        <v>406920</v>
      </c>
      <c r="E87" s="121">
        <f>D87/B87</f>
        <v>199.08023483365949</v>
      </c>
    </row>
    <row r="88" spans="1:5" ht="18.75" thickBot="1" x14ac:dyDescent="0.3">
      <c r="A88" s="59" t="s">
        <v>77</v>
      </c>
      <c r="B88" s="122">
        <v>9154</v>
      </c>
      <c r="C88" s="128">
        <v>17524</v>
      </c>
      <c r="D88" s="148">
        <v>1734595</v>
      </c>
      <c r="E88" s="129">
        <f>D88/B88</f>
        <v>189.49038671618965</v>
      </c>
    </row>
    <row r="89" spans="1:5" ht="18.75" thickBot="1" x14ac:dyDescent="0.3">
      <c r="A89" s="67" t="s">
        <v>46</v>
      </c>
      <c r="B89" s="98">
        <v>56063</v>
      </c>
      <c r="C89" s="98">
        <v>110180</v>
      </c>
      <c r="D89" s="98">
        <v>10965970</v>
      </c>
      <c r="E89" s="71">
        <f>D89/B89</f>
        <v>195.6008419099941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7852</v>
      </c>
      <c r="C92" s="125">
        <v>16826</v>
      </c>
      <c r="D92" s="146">
        <v>1653351</v>
      </c>
      <c r="E92" s="119">
        <f>D92/B92</f>
        <v>210.56431482424861</v>
      </c>
    </row>
    <row r="93" spans="1:5" ht="18" x14ac:dyDescent="0.25">
      <c r="A93" s="54" t="s">
        <v>80</v>
      </c>
      <c r="B93" s="90">
        <v>7646</v>
      </c>
      <c r="C93" s="127">
        <v>15681</v>
      </c>
      <c r="D93" s="147">
        <v>1554926</v>
      </c>
      <c r="E93" s="121">
        <f>D93/B93</f>
        <v>203.364635103322</v>
      </c>
    </row>
    <row r="94" spans="1:5" ht="18" x14ac:dyDescent="0.25">
      <c r="A94" s="54" t="s">
        <v>81</v>
      </c>
      <c r="B94" s="90">
        <v>4139</v>
      </c>
      <c r="C94" s="127">
        <v>8527</v>
      </c>
      <c r="D94" s="147">
        <v>849864</v>
      </c>
      <c r="E94" s="121">
        <f>D94/B94</f>
        <v>205.33075622130949</v>
      </c>
    </row>
    <row r="95" spans="1:5" ht="18" x14ac:dyDescent="0.25">
      <c r="A95" s="54" t="s">
        <v>82</v>
      </c>
      <c r="B95" s="90">
        <v>2655</v>
      </c>
      <c r="C95" s="127">
        <v>4956</v>
      </c>
      <c r="D95" s="147">
        <v>494449</v>
      </c>
      <c r="E95" s="121">
        <f>D95/B95</f>
        <v>186.23314500941621</v>
      </c>
    </row>
    <row r="96" spans="1:5" ht="18" x14ac:dyDescent="0.25">
      <c r="A96" s="54" t="s">
        <v>83</v>
      </c>
      <c r="B96" s="90">
        <v>5348</v>
      </c>
      <c r="C96" s="127">
        <v>11060</v>
      </c>
      <c r="D96" s="147">
        <v>1098913</v>
      </c>
      <c r="E96" s="121">
        <f>D96/B96</f>
        <v>205.48111443530291</v>
      </c>
    </row>
    <row r="97" spans="1:5" ht="18" x14ac:dyDescent="0.25">
      <c r="A97" s="54" t="s">
        <v>84</v>
      </c>
      <c r="B97" s="90">
        <v>1145</v>
      </c>
      <c r="C97" s="127">
        <v>2619</v>
      </c>
      <c r="D97" s="147">
        <v>258109</v>
      </c>
      <c r="E97" s="121">
        <f>D97/B97</f>
        <v>225.42270742358079</v>
      </c>
    </row>
    <row r="98" spans="1:5" ht="18" x14ac:dyDescent="0.25">
      <c r="A98" s="54" t="s">
        <v>85</v>
      </c>
      <c r="B98" s="90">
        <v>15966</v>
      </c>
      <c r="C98" s="127">
        <v>30995</v>
      </c>
      <c r="D98" s="147">
        <v>3122749</v>
      </c>
      <c r="E98" s="121">
        <f>D98/B98</f>
        <v>195.58743580107728</v>
      </c>
    </row>
    <row r="99" spans="1:5" ht="18.75" customHeight="1" x14ac:dyDescent="0.25">
      <c r="A99" s="130" t="s">
        <v>86</v>
      </c>
      <c r="B99" s="90">
        <v>10090</v>
      </c>
      <c r="C99" s="127">
        <v>20114</v>
      </c>
      <c r="D99" s="147">
        <v>2027507</v>
      </c>
      <c r="E99" s="121">
        <f>D99/B99</f>
        <v>200.9422200198216</v>
      </c>
    </row>
    <row r="100" spans="1:5" ht="18.75" thickBot="1" x14ac:dyDescent="0.3">
      <c r="A100" s="54" t="s">
        <v>87</v>
      </c>
      <c r="B100" s="122">
        <v>6495</v>
      </c>
      <c r="C100" s="128">
        <v>13136</v>
      </c>
      <c r="D100" s="148">
        <v>1290853</v>
      </c>
      <c r="E100" s="121">
        <f>D100/B100</f>
        <v>198.7456505003849</v>
      </c>
    </row>
    <row r="101" spans="1:5" ht="18.75" thickBot="1" x14ac:dyDescent="0.3">
      <c r="A101" s="67" t="s">
        <v>46</v>
      </c>
      <c r="B101" s="98">
        <v>61336</v>
      </c>
      <c r="C101" s="98">
        <v>123914</v>
      </c>
      <c r="D101" s="98">
        <v>12350721</v>
      </c>
      <c r="E101" s="72">
        <f>D101/B101</f>
        <v>201.36169623059868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4038</v>
      </c>
      <c r="C104" s="133">
        <v>9201</v>
      </c>
      <c r="D104" s="149">
        <v>918178</v>
      </c>
      <c r="E104" s="119">
        <f>D104/B104</f>
        <v>227.38434868746904</v>
      </c>
    </row>
    <row r="105" spans="1:5" ht="18" x14ac:dyDescent="0.25">
      <c r="A105" s="134" t="s">
        <v>90</v>
      </c>
      <c r="B105" s="90">
        <v>5585</v>
      </c>
      <c r="C105" s="91">
        <v>11043</v>
      </c>
      <c r="D105" s="147">
        <v>1085664</v>
      </c>
      <c r="E105" s="121">
        <f>D105/B105</f>
        <v>194.38925693822739</v>
      </c>
    </row>
    <row r="106" spans="1:5" ht="18" x14ac:dyDescent="0.25">
      <c r="A106" s="134" t="s">
        <v>91</v>
      </c>
      <c r="B106" s="86">
        <v>882</v>
      </c>
      <c r="C106" s="126">
        <v>1926</v>
      </c>
      <c r="D106" s="150">
        <v>197755</v>
      </c>
      <c r="E106" s="121">
        <f>D106/B106</f>
        <v>224.21201814058958</v>
      </c>
    </row>
    <row r="107" spans="1:5" ht="18" x14ac:dyDescent="0.25">
      <c r="A107" s="134" t="s">
        <v>92</v>
      </c>
      <c r="B107" s="90">
        <v>7627</v>
      </c>
      <c r="C107" s="127">
        <v>15958</v>
      </c>
      <c r="D107" s="147">
        <v>1578825</v>
      </c>
      <c r="E107" s="121">
        <f>D107/B107</f>
        <v>207.00472007342336</v>
      </c>
    </row>
    <row r="108" spans="1:5" ht="18" x14ac:dyDescent="0.25">
      <c r="A108" s="54" t="s">
        <v>93</v>
      </c>
      <c r="B108" s="90">
        <v>4841</v>
      </c>
      <c r="C108" s="127">
        <v>10235</v>
      </c>
      <c r="D108" s="147">
        <v>1020426</v>
      </c>
      <c r="E108" s="121">
        <f>D108/B108</f>
        <v>210.78826688700681</v>
      </c>
    </row>
    <row r="109" spans="1:5" ht="18" x14ac:dyDescent="0.25">
      <c r="A109" s="54" t="s">
        <v>94</v>
      </c>
      <c r="B109" s="90">
        <v>3786</v>
      </c>
      <c r="C109" s="127">
        <v>8473</v>
      </c>
      <c r="D109" s="147">
        <v>846426</v>
      </c>
      <c r="E109" s="121">
        <f>D109/B109</f>
        <v>223.56735340729003</v>
      </c>
    </row>
    <row r="110" spans="1:5" ht="18" x14ac:dyDescent="0.25">
      <c r="A110" s="54" t="s">
        <v>95</v>
      </c>
      <c r="B110" s="90">
        <v>8794</v>
      </c>
      <c r="C110" s="127">
        <v>19141</v>
      </c>
      <c r="D110" s="147">
        <v>1876368</v>
      </c>
      <c r="E110" s="121">
        <f>D110/B110</f>
        <v>213.36911530589038</v>
      </c>
    </row>
    <row r="111" spans="1:5" ht="18" x14ac:dyDescent="0.25">
      <c r="A111" s="54" t="s">
        <v>96</v>
      </c>
      <c r="B111" s="90">
        <v>5908</v>
      </c>
      <c r="C111" s="127">
        <v>12967</v>
      </c>
      <c r="D111" s="147">
        <v>1276815</v>
      </c>
      <c r="E111" s="121">
        <f>D111/B111</f>
        <v>216.11628300609343</v>
      </c>
    </row>
    <row r="112" spans="1:5" ht="18" x14ac:dyDescent="0.25">
      <c r="A112" s="54" t="s">
        <v>97</v>
      </c>
      <c r="B112" s="90">
        <v>5348</v>
      </c>
      <c r="C112" s="127">
        <v>11870</v>
      </c>
      <c r="D112" s="147">
        <v>1169011</v>
      </c>
      <c r="E112" s="121">
        <f>D112/B112</f>
        <v>218.58844427823485</v>
      </c>
    </row>
    <row r="113" spans="1:5" ht="18" x14ac:dyDescent="0.25">
      <c r="A113" s="54" t="s">
        <v>98</v>
      </c>
      <c r="B113" s="90">
        <v>33349</v>
      </c>
      <c r="C113" s="127">
        <v>69935</v>
      </c>
      <c r="D113" s="147">
        <v>6999406</v>
      </c>
      <c r="E113" s="121">
        <f>D113/B113</f>
        <v>209.88353473867284</v>
      </c>
    </row>
    <row r="114" spans="1:5" ht="18" x14ac:dyDescent="0.25">
      <c r="A114" s="54" t="s">
        <v>99</v>
      </c>
      <c r="B114" s="90"/>
      <c r="C114" s="127"/>
      <c r="D114" s="147"/>
      <c r="E114" s="121" t="e">
        <f>D114/B114</f>
        <v>#DIV/0!</v>
      </c>
    </row>
    <row r="115" spans="1:5" ht="18" x14ac:dyDescent="0.25">
      <c r="A115" s="54" t="s">
        <v>100</v>
      </c>
      <c r="B115" s="90"/>
      <c r="C115" s="127"/>
      <c r="D115" s="147"/>
      <c r="E115" s="121" t="e">
        <f>D115/B115</f>
        <v>#DIV/0!</v>
      </c>
    </row>
    <row r="116" spans="1:5" ht="18" x14ac:dyDescent="0.25">
      <c r="A116" s="54" t="s">
        <v>101</v>
      </c>
      <c r="B116" s="90">
        <v>5751</v>
      </c>
      <c r="C116" s="127">
        <v>12669</v>
      </c>
      <c r="D116" s="147">
        <v>1259147</v>
      </c>
      <c r="E116" s="121">
        <f>D116/B116</f>
        <v>218.94400973743697</v>
      </c>
    </row>
    <row r="117" spans="1:5" ht="18.75" thickBot="1" x14ac:dyDescent="0.3">
      <c r="A117" s="54" t="s">
        <v>102</v>
      </c>
      <c r="B117" s="122">
        <v>8540</v>
      </c>
      <c r="C117" s="128">
        <v>17570</v>
      </c>
      <c r="D117" s="148">
        <v>1745215</v>
      </c>
      <c r="E117" s="121">
        <f>D117/B117</f>
        <v>204.35772833723652</v>
      </c>
    </row>
    <row r="118" spans="1:5" ht="18.75" thickBot="1" x14ac:dyDescent="0.3">
      <c r="A118" s="67" t="s">
        <v>46</v>
      </c>
      <c r="B118" s="98">
        <v>94449</v>
      </c>
      <c r="C118" s="98">
        <v>200988</v>
      </c>
      <c r="D118" s="98">
        <v>19973236</v>
      </c>
      <c r="E118" s="72">
        <f>D118/B118</f>
        <v>211.47112198117503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1645</v>
      </c>
      <c r="C121" s="135">
        <v>3499</v>
      </c>
      <c r="D121" s="141">
        <v>350558</v>
      </c>
      <c r="E121" s="119">
        <f>D121/B121</f>
        <v>213.10516717325228</v>
      </c>
    </row>
    <row r="122" spans="1:5" ht="18" x14ac:dyDescent="0.25">
      <c r="A122" s="54" t="s">
        <v>105</v>
      </c>
      <c r="B122" s="86">
        <v>11269</v>
      </c>
      <c r="C122" s="126">
        <v>21845</v>
      </c>
      <c r="D122" s="150">
        <v>2186825</v>
      </c>
      <c r="E122" s="121">
        <f>D122/B122</f>
        <v>194.05670423285119</v>
      </c>
    </row>
    <row r="123" spans="1:5" ht="18" x14ac:dyDescent="0.25">
      <c r="A123" s="54" t="s">
        <v>106</v>
      </c>
      <c r="B123" s="90"/>
      <c r="C123" s="127"/>
      <c r="D123" s="147"/>
      <c r="E123" s="121" t="e">
        <f>D123/B123</f>
        <v>#DIV/0!</v>
      </c>
    </row>
    <row r="124" spans="1:5" ht="18" x14ac:dyDescent="0.25">
      <c r="A124" s="54" t="s">
        <v>107</v>
      </c>
      <c r="B124" s="90"/>
      <c r="C124" s="127"/>
      <c r="D124" s="147"/>
      <c r="E124" s="121" t="e">
        <f>D124/B124</f>
        <v>#DIV/0!</v>
      </c>
    </row>
    <row r="125" spans="1:5" ht="18" x14ac:dyDescent="0.25">
      <c r="A125" s="54" t="s">
        <v>108</v>
      </c>
      <c r="B125" s="90">
        <v>35345</v>
      </c>
      <c r="C125" s="127">
        <v>70638</v>
      </c>
      <c r="D125" s="147">
        <v>7069850</v>
      </c>
      <c r="E125" s="121">
        <f>D125/B125</f>
        <v>200.02404866317724</v>
      </c>
    </row>
    <row r="126" spans="1:5" ht="18" x14ac:dyDescent="0.25">
      <c r="A126" s="54" t="s">
        <v>109</v>
      </c>
      <c r="B126" s="90"/>
      <c r="C126" s="127"/>
      <c r="D126" s="147"/>
      <c r="E126" s="121" t="e">
        <f>D126/B126</f>
        <v>#DIV/0!</v>
      </c>
    </row>
    <row r="127" spans="1:5" ht="18" x14ac:dyDescent="0.25">
      <c r="A127" s="54" t="s">
        <v>110</v>
      </c>
      <c r="B127" s="90"/>
      <c r="C127" s="127"/>
      <c r="D127" s="147"/>
      <c r="E127" s="121" t="e">
        <f>D127/B127</f>
        <v>#DIV/0!</v>
      </c>
    </row>
    <row r="128" spans="1:5" ht="18" x14ac:dyDescent="0.25">
      <c r="A128" s="54" t="s">
        <v>111</v>
      </c>
      <c r="B128" s="90"/>
      <c r="C128" s="127"/>
      <c r="D128" s="147"/>
      <c r="E128" s="121" t="e">
        <f>D128/B128</f>
        <v>#DIV/0!</v>
      </c>
    </row>
    <row r="129" spans="1:5" ht="18.75" customHeight="1" thickBot="1" x14ac:dyDescent="0.3">
      <c r="A129" s="130" t="s">
        <v>112</v>
      </c>
      <c r="B129" s="122">
        <v>6680</v>
      </c>
      <c r="C129" s="128">
        <v>13608</v>
      </c>
      <c r="D129" s="148">
        <v>1346253</v>
      </c>
      <c r="E129" s="121">
        <f>D129/B129</f>
        <v>201.53488023952096</v>
      </c>
    </row>
    <row r="130" spans="1:5" ht="18.75" thickBot="1" x14ac:dyDescent="0.3">
      <c r="A130" s="67" t="s">
        <v>46</v>
      </c>
      <c r="B130" s="98">
        <v>54939</v>
      </c>
      <c r="C130" s="98">
        <v>109590</v>
      </c>
      <c r="D130" s="98">
        <v>10953486</v>
      </c>
      <c r="E130" s="72">
        <f>D130/B130</f>
        <v>199.37541637088407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v>657309</v>
      </c>
      <c r="C132" s="100">
        <v>1330697</v>
      </c>
      <c r="D132" s="100">
        <v>132423413</v>
      </c>
      <c r="E132" s="100">
        <f>D132/B132</f>
        <v>201.46295425743449</v>
      </c>
    </row>
    <row r="135" spans="1:5" x14ac:dyDescent="0.2">
      <c r="B135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33" workbookViewId="0">
      <selection activeCell="H13" sqref="H13"/>
    </sheetView>
  </sheetViews>
  <sheetFormatPr defaultRowHeight="14.25" x14ac:dyDescent="0.2"/>
  <cols>
    <col min="1" max="1" width="18.7109375" style="31" bestFit="1" customWidth="1"/>
    <col min="2" max="2" width="11.28515625" style="31" bestFit="1" customWidth="1"/>
    <col min="3" max="3" width="15.140625" style="31" bestFit="1" customWidth="1"/>
    <col min="4" max="4" width="24.42578125" style="31" bestFit="1" customWidth="1"/>
    <col min="5" max="5" width="17.42578125" style="31" customWidth="1"/>
    <col min="6" max="243" width="9.140625" style="31"/>
    <col min="244" max="244" width="18.7109375" style="31" bestFit="1" customWidth="1"/>
    <col min="245" max="245" width="9.140625" style="31"/>
    <col min="246" max="246" width="10.28515625" style="31" customWidth="1"/>
    <col min="247" max="247" width="12.7109375" style="31" bestFit="1" customWidth="1"/>
    <col min="248" max="248" width="10.85546875" style="31" customWidth="1"/>
    <col min="249" max="249" width="19.140625" style="31" bestFit="1" customWidth="1"/>
    <col min="250" max="250" width="9.140625" style="31"/>
    <col min="251" max="251" width="9.42578125" style="31" customWidth="1"/>
    <col min="252" max="252" width="11.140625" style="31" customWidth="1"/>
    <col min="253" max="253" width="10.42578125" style="31" bestFit="1" customWidth="1"/>
    <col min="254" max="254" width="19.140625" style="31" bestFit="1" customWidth="1"/>
    <col min="255" max="255" width="9.140625" style="31"/>
    <col min="256" max="256" width="9.5703125" style="31" customWidth="1"/>
    <col min="257" max="257" width="9.140625" style="31"/>
    <col min="258" max="258" width="10.42578125" style="31" bestFit="1" customWidth="1"/>
    <col min="259" max="499" width="9.140625" style="31"/>
    <col min="500" max="500" width="18.7109375" style="31" bestFit="1" customWidth="1"/>
    <col min="501" max="501" width="9.140625" style="31"/>
    <col min="502" max="502" width="10.28515625" style="31" customWidth="1"/>
    <col min="503" max="503" width="12.7109375" style="31" bestFit="1" customWidth="1"/>
    <col min="504" max="504" width="10.85546875" style="31" customWidth="1"/>
    <col min="505" max="505" width="19.140625" style="31" bestFit="1" customWidth="1"/>
    <col min="506" max="506" width="9.140625" style="31"/>
    <col min="507" max="507" width="9.42578125" style="31" customWidth="1"/>
    <col min="508" max="508" width="11.140625" style="31" customWidth="1"/>
    <col min="509" max="509" width="10.42578125" style="31" bestFit="1" customWidth="1"/>
    <col min="510" max="510" width="19.140625" style="31" bestFit="1" customWidth="1"/>
    <col min="511" max="511" width="9.140625" style="31"/>
    <col min="512" max="512" width="9.5703125" style="31" customWidth="1"/>
    <col min="513" max="513" width="9.140625" style="31"/>
    <col min="514" max="514" width="10.42578125" style="31" bestFit="1" customWidth="1"/>
    <col min="515" max="755" width="9.140625" style="31"/>
    <col min="756" max="756" width="18.7109375" style="31" bestFit="1" customWidth="1"/>
    <col min="757" max="757" width="9.140625" style="31"/>
    <col min="758" max="758" width="10.28515625" style="31" customWidth="1"/>
    <col min="759" max="759" width="12.7109375" style="31" bestFit="1" customWidth="1"/>
    <col min="760" max="760" width="10.85546875" style="31" customWidth="1"/>
    <col min="761" max="761" width="19.140625" style="31" bestFit="1" customWidth="1"/>
    <col min="762" max="762" width="9.140625" style="31"/>
    <col min="763" max="763" width="9.42578125" style="31" customWidth="1"/>
    <col min="764" max="764" width="11.140625" style="31" customWidth="1"/>
    <col min="765" max="765" width="10.42578125" style="31" bestFit="1" customWidth="1"/>
    <col min="766" max="766" width="19.140625" style="31" bestFit="1" customWidth="1"/>
    <col min="767" max="767" width="9.140625" style="31"/>
    <col min="768" max="768" width="9.5703125" style="31" customWidth="1"/>
    <col min="769" max="769" width="9.140625" style="31"/>
    <col min="770" max="770" width="10.42578125" style="31" bestFit="1" customWidth="1"/>
    <col min="771" max="1011" width="9.140625" style="31"/>
    <col min="1012" max="1012" width="18.7109375" style="31" bestFit="1" customWidth="1"/>
    <col min="1013" max="1013" width="9.140625" style="31"/>
    <col min="1014" max="1014" width="10.28515625" style="31" customWidth="1"/>
    <col min="1015" max="1015" width="12.7109375" style="31" bestFit="1" customWidth="1"/>
    <col min="1016" max="1016" width="10.85546875" style="31" customWidth="1"/>
    <col min="1017" max="1017" width="19.140625" style="31" bestFit="1" customWidth="1"/>
    <col min="1018" max="1018" width="9.140625" style="31"/>
    <col min="1019" max="1019" width="9.42578125" style="31" customWidth="1"/>
    <col min="1020" max="1020" width="11.140625" style="31" customWidth="1"/>
    <col min="1021" max="1021" width="10.42578125" style="31" bestFit="1" customWidth="1"/>
    <col min="1022" max="1022" width="19.140625" style="31" bestFit="1" customWidth="1"/>
    <col min="1023" max="1023" width="9.140625" style="31"/>
    <col min="1024" max="1024" width="9.5703125" style="31" customWidth="1"/>
    <col min="1025" max="1025" width="9.140625" style="31"/>
    <col min="1026" max="1026" width="10.42578125" style="31" bestFit="1" customWidth="1"/>
    <col min="1027" max="1267" width="9.140625" style="31"/>
    <col min="1268" max="1268" width="18.7109375" style="31" bestFit="1" customWidth="1"/>
    <col min="1269" max="1269" width="9.140625" style="31"/>
    <col min="1270" max="1270" width="10.28515625" style="31" customWidth="1"/>
    <col min="1271" max="1271" width="12.7109375" style="31" bestFit="1" customWidth="1"/>
    <col min="1272" max="1272" width="10.85546875" style="31" customWidth="1"/>
    <col min="1273" max="1273" width="19.140625" style="31" bestFit="1" customWidth="1"/>
    <col min="1274" max="1274" width="9.140625" style="31"/>
    <col min="1275" max="1275" width="9.42578125" style="31" customWidth="1"/>
    <col min="1276" max="1276" width="11.140625" style="31" customWidth="1"/>
    <col min="1277" max="1277" width="10.42578125" style="31" bestFit="1" customWidth="1"/>
    <col min="1278" max="1278" width="19.140625" style="31" bestFit="1" customWidth="1"/>
    <col min="1279" max="1279" width="9.140625" style="31"/>
    <col min="1280" max="1280" width="9.5703125" style="31" customWidth="1"/>
    <col min="1281" max="1281" width="9.140625" style="31"/>
    <col min="1282" max="1282" width="10.42578125" style="31" bestFit="1" customWidth="1"/>
    <col min="1283" max="1523" width="9.140625" style="31"/>
    <col min="1524" max="1524" width="18.7109375" style="31" bestFit="1" customWidth="1"/>
    <col min="1525" max="1525" width="9.140625" style="31"/>
    <col min="1526" max="1526" width="10.28515625" style="31" customWidth="1"/>
    <col min="1527" max="1527" width="12.7109375" style="31" bestFit="1" customWidth="1"/>
    <col min="1528" max="1528" width="10.85546875" style="31" customWidth="1"/>
    <col min="1529" max="1529" width="19.140625" style="31" bestFit="1" customWidth="1"/>
    <col min="1530" max="1530" width="9.140625" style="31"/>
    <col min="1531" max="1531" width="9.42578125" style="31" customWidth="1"/>
    <col min="1532" max="1532" width="11.140625" style="31" customWidth="1"/>
    <col min="1533" max="1533" width="10.42578125" style="31" bestFit="1" customWidth="1"/>
    <col min="1534" max="1534" width="19.140625" style="31" bestFit="1" customWidth="1"/>
    <col min="1535" max="1535" width="9.140625" style="31"/>
    <col min="1536" max="1536" width="9.5703125" style="31" customWidth="1"/>
    <col min="1537" max="1537" width="9.140625" style="31"/>
    <col min="1538" max="1538" width="10.42578125" style="31" bestFit="1" customWidth="1"/>
    <col min="1539" max="1779" width="9.140625" style="31"/>
    <col min="1780" max="1780" width="18.7109375" style="31" bestFit="1" customWidth="1"/>
    <col min="1781" max="1781" width="9.140625" style="31"/>
    <col min="1782" max="1782" width="10.28515625" style="31" customWidth="1"/>
    <col min="1783" max="1783" width="12.7109375" style="31" bestFit="1" customWidth="1"/>
    <col min="1784" max="1784" width="10.85546875" style="31" customWidth="1"/>
    <col min="1785" max="1785" width="19.140625" style="31" bestFit="1" customWidth="1"/>
    <col min="1786" max="1786" width="9.140625" style="31"/>
    <col min="1787" max="1787" width="9.42578125" style="31" customWidth="1"/>
    <col min="1788" max="1788" width="11.140625" style="31" customWidth="1"/>
    <col min="1789" max="1789" width="10.42578125" style="31" bestFit="1" customWidth="1"/>
    <col min="1790" max="1790" width="19.140625" style="31" bestFit="1" customWidth="1"/>
    <col min="1791" max="1791" width="9.140625" style="31"/>
    <col min="1792" max="1792" width="9.5703125" style="31" customWidth="1"/>
    <col min="1793" max="1793" width="9.140625" style="31"/>
    <col min="1794" max="1794" width="10.42578125" style="31" bestFit="1" customWidth="1"/>
    <col min="1795" max="2035" width="9.140625" style="31"/>
    <col min="2036" max="2036" width="18.7109375" style="31" bestFit="1" customWidth="1"/>
    <col min="2037" max="2037" width="9.140625" style="31"/>
    <col min="2038" max="2038" width="10.28515625" style="31" customWidth="1"/>
    <col min="2039" max="2039" width="12.7109375" style="31" bestFit="1" customWidth="1"/>
    <col min="2040" max="2040" width="10.85546875" style="31" customWidth="1"/>
    <col min="2041" max="2041" width="19.140625" style="31" bestFit="1" customWidth="1"/>
    <col min="2042" max="2042" width="9.140625" style="31"/>
    <col min="2043" max="2043" width="9.42578125" style="31" customWidth="1"/>
    <col min="2044" max="2044" width="11.140625" style="31" customWidth="1"/>
    <col min="2045" max="2045" width="10.42578125" style="31" bestFit="1" customWidth="1"/>
    <col min="2046" max="2046" width="19.140625" style="31" bestFit="1" customWidth="1"/>
    <col min="2047" max="2047" width="9.140625" style="31"/>
    <col min="2048" max="2048" width="9.5703125" style="31" customWidth="1"/>
    <col min="2049" max="2049" width="9.140625" style="31"/>
    <col min="2050" max="2050" width="10.42578125" style="31" bestFit="1" customWidth="1"/>
    <col min="2051" max="2291" width="9.140625" style="31"/>
    <col min="2292" max="2292" width="18.7109375" style="31" bestFit="1" customWidth="1"/>
    <col min="2293" max="2293" width="9.140625" style="31"/>
    <col min="2294" max="2294" width="10.28515625" style="31" customWidth="1"/>
    <col min="2295" max="2295" width="12.7109375" style="31" bestFit="1" customWidth="1"/>
    <col min="2296" max="2296" width="10.85546875" style="31" customWidth="1"/>
    <col min="2297" max="2297" width="19.140625" style="31" bestFit="1" customWidth="1"/>
    <col min="2298" max="2298" width="9.140625" style="31"/>
    <col min="2299" max="2299" width="9.42578125" style="31" customWidth="1"/>
    <col min="2300" max="2300" width="11.140625" style="31" customWidth="1"/>
    <col min="2301" max="2301" width="10.42578125" style="31" bestFit="1" customWidth="1"/>
    <col min="2302" max="2302" width="19.140625" style="31" bestFit="1" customWidth="1"/>
    <col min="2303" max="2303" width="9.140625" style="31"/>
    <col min="2304" max="2304" width="9.5703125" style="31" customWidth="1"/>
    <col min="2305" max="2305" width="9.140625" style="31"/>
    <col min="2306" max="2306" width="10.42578125" style="31" bestFit="1" customWidth="1"/>
    <col min="2307" max="2547" width="9.140625" style="31"/>
    <col min="2548" max="2548" width="18.7109375" style="31" bestFit="1" customWidth="1"/>
    <col min="2549" max="2549" width="9.140625" style="31"/>
    <col min="2550" max="2550" width="10.28515625" style="31" customWidth="1"/>
    <col min="2551" max="2551" width="12.7109375" style="31" bestFit="1" customWidth="1"/>
    <col min="2552" max="2552" width="10.85546875" style="31" customWidth="1"/>
    <col min="2553" max="2553" width="19.140625" style="31" bestFit="1" customWidth="1"/>
    <col min="2554" max="2554" width="9.140625" style="31"/>
    <col min="2555" max="2555" width="9.42578125" style="31" customWidth="1"/>
    <col min="2556" max="2556" width="11.140625" style="31" customWidth="1"/>
    <col min="2557" max="2557" width="10.42578125" style="31" bestFit="1" customWidth="1"/>
    <col min="2558" max="2558" width="19.140625" style="31" bestFit="1" customWidth="1"/>
    <col min="2559" max="2559" width="9.140625" style="31"/>
    <col min="2560" max="2560" width="9.5703125" style="31" customWidth="1"/>
    <col min="2561" max="2561" width="9.140625" style="31"/>
    <col min="2562" max="2562" width="10.42578125" style="31" bestFit="1" customWidth="1"/>
    <col min="2563" max="2803" width="9.140625" style="31"/>
    <col min="2804" max="2804" width="18.7109375" style="31" bestFit="1" customWidth="1"/>
    <col min="2805" max="2805" width="9.140625" style="31"/>
    <col min="2806" max="2806" width="10.28515625" style="31" customWidth="1"/>
    <col min="2807" max="2807" width="12.7109375" style="31" bestFit="1" customWidth="1"/>
    <col min="2808" max="2808" width="10.85546875" style="31" customWidth="1"/>
    <col min="2809" max="2809" width="19.140625" style="31" bestFit="1" customWidth="1"/>
    <col min="2810" max="2810" width="9.140625" style="31"/>
    <col min="2811" max="2811" width="9.42578125" style="31" customWidth="1"/>
    <col min="2812" max="2812" width="11.140625" style="31" customWidth="1"/>
    <col min="2813" max="2813" width="10.42578125" style="31" bestFit="1" customWidth="1"/>
    <col min="2814" max="2814" width="19.140625" style="31" bestFit="1" customWidth="1"/>
    <col min="2815" max="2815" width="9.140625" style="31"/>
    <col min="2816" max="2816" width="9.5703125" style="31" customWidth="1"/>
    <col min="2817" max="2817" width="9.140625" style="31"/>
    <col min="2818" max="2818" width="10.42578125" style="31" bestFit="1" customWidth="1"/>
    <col min="2819" max="3059" width="9.140625" style="31"/>
    <col min="3060" max="3060" width="18.7109375" style="31" bestFit="1" customWidth="1"/>
    <col min="3061" max="3061" width="9.140625" style="31"/>
    <col min="3062" max="3062" width="10.28515625" style="31" customWidth="1"/>
    <col min="3063" max="3063" width="12.7109375" style="31" bestFit="1" customWidth="1"/>
    <col min="3064" max="3064" width="10.85546875" style="31" customWidth="1"/>
    <col min="3065" max="3065" width="19.140625" style="31" bestFit="1" customWidth="1"/>
    <col min="3066" max="3066" width="9.140625" style="31"/>
    <col min="3067" max="3067" width="9.42578125" style="31" customWidth="1"/>
    <col min="3068" max="3068" width="11.140625" style="31" customWidth="1"/>
    <col min="3069" max="3069" width="10.42578125" style="31" bestFit="1" customWidth="1"/>
    <col min="3070" max="3070" width="19.140625" style="31" bestFit="1" customWidth="1"/>
    <col min="3071" max="3071" width="9.140625" style="31"/>
    <col min="3072" max="3072" width="9.5703125" style="31" customWidth="1"/>
    <col min="3073" max="3073" width="9.140625" style="31"/>
    <col min="3074" max="3074" width="10.42578125" style="31" bestFit="1" customWidth="1"/>
    <col min="3075" max="3315" width="9.140625" style="31"/>
    <col min="3316" max="3316" width="18.7109375" style="31" bestFit="1" customWidth="1"/>
    <col min="3317" max="3317" width="9.140625" style="31"/>
    <col min="3318" max="3318" width="10.28515625" style="31" customWidth="1"/>
    <col min="3319" max="3319" width="12.7109375" style="31" bestFit="1" customWidth="1"/>
    <col min="3320" max="3320" width="10.85546875" style="31" customWidth="1"/>
    <col min="3321" max="3321" width="19.140625" style="31" bestFit="1" customWidth="1"/>
    <col min="3322" max="3322" width="9.140625" style="31"/>
    <col min="3323" max="3323" width="9.42578125" style="31" customWidth="1"/>
    <col min="3324" max="3324" width="11.140625" style="31" customWidth="1"/>
    <col min="3325" max="3325" width="10.42578125" style="31" bestFit="1" customWidth="1"/>
    <col min="3326" max="3326" width="19.140625" style="31" bestFit="1" customWidth="1"/>
    <col min="3327" max="3327" width="9.140625" style="31"/>
    <col min="3328" max="3328" width="9.5703125" style="31" customWidth="1"/>
    <col min="3329" max="3329" width="9.140625" style="31"/>
    <col min="3330" max="3330" width="10.42578125" style="31" bestFit="1" customWidth="1"/>
    <col min="3331" max="3571" width="9.140625" style="31"/>
    <col min="3572" max="3572" width="18.7109375" style="31" bestFit="1" customWidth="1"/>
    <col min="3573" max="3573" width="9.140625" style="31"/>
    <col min="3574" max="3574" width="10.28515625" style="31" customWidth="1"/>
    <col min="3575" max="3575" width="12.7109375" style="31" bestFit="1" customWidth="1"/>
    <col min="3576" max="3576" width="10.85546875" style="31" customWidth="1"/>
    <col min="3577" max="3577" width="19.140625" style="31" bestFit="1" customWidth="1"/>
    <col min="3578" max="3578" width="9.140625" style="31"/>
    <col min="3579" max="3579" width="9.42578125" style="31" customWidth="1"/>
    <col min="3580" max="3580" width="11.140625" style="31" customWidth="1"/>
    <col min="3581" max="3581" width="10.42578125" style="31" bestFit="1" customWidth="1"/>
    <col min="3582" max="3582" width="19.140625" style="31" bestFit="1" customWidth="1"/>
    <col min="3583" max="3583" width="9.140625" style="31"/>
    <col min="3584" max="3584" width="9.5703125" style="31" customWidth="1"/>
    <col min="3585" max="3585" width="9.140625" style="31"/>
    <col min="3586" max="3586" width="10.42578125" style="31" bestFit="1" customWidth="1"/>
    <col min="3587" max="3827" width="9.140625" style="31"/>
    <col min="3828" max="3828" width="18.7109375" style="31" bestFit="1" customWidth="1"/>
    <col min="3829" max="3829" width="9.140625" style="31"/>
    <col min="3830" max="3830" width="10.28515625" style="31" customWidth="1"/>
    <col min="3831" max="3831" width="12.7109375" style="31" bestFit="1" customWidth="1"/>
    <col min="3832" max="3832" width="10.85546875" style="31" customWidth="1"/>
    <col min="3833" max="3833" width="19.140625" style="31" bestFit="1" customWidth="1"/>
    <col min="3834" max="3834" width="9.140625" style="31"/>
    <col min="3835" max="3835" width="9.42578125" style="31" customWidth="1"/>
    <col min="3836" max="3836" width="11.140625" style="31" customWidth="1"/>
    <col min="3837" max="3837" width="10.42578125" style="31" bestFit="1" customWidth="1"/>
    <col min="3838" max="3838" width="19.140625" style="31" bestFit="1" customWidth="1"/>
    <col min="3839" max="3839" width="9.140625" style="31"/>
    <col min="3840" max="3840" width="9.5703125" style="31" customWidth="1"/>
    <col min="3841" max="3841" width="9.140625" style="31"/>
    <col min="3842" max="3842" width="10.42578125" style="31" bestFit="1" customWidth="1"/>
    <col min="3843" max="4083" width="9.140625" style="31"/>
    <col min="4084" max="4084" width="18.7109375" style="31" bestFit="1" customWidth="1"/>
    <col min="4085" max="4085" width="9.140625" style="31"/>
    <col min="4086" max="4086" width="10.28515625" style="31" customWidth="1"/>
    <col min="4087" max="4087" width="12.7109375" style="31" bestFit="1" customWidth="1"/>
    <col min="4088" max="4088" width="10.85546875" style="31" customWidth="1"/>
    <col min="4089" max="4089" width="19.140625" style="31" bestFit="1" customWidth="1"/>
    <col min="4090" max="4090" width="9.140625" style="31"/>
    <col min="4091" max="4091" width="9.42578125" style="31" customWidth="1"/>
    <col min="4092" max="4092" width="11.140625" style="31" customWidth="1"/>
    <col min="4093" max="4093" width="10.42578125" style="31" bestFit="1" customWidth="1"/>
    <col min="4094" max="4094" width="19.140625" style="31" bestFit="1" customWidth="1"/>
    <col min="4095" max="4095" width="9.140625" style="31"/>
    <col min="4096" max="4096" width="9.5703125" style="31" customWidth="1"/>
    <col min="4097" max="4097" width="9.140625" style="31"/>
    <col min="4098" max="4098" width="10.42578125" style="31" bestFit="1" customWidth="1"/>
    <col min="4099" max="4339" width="9.140625" style="31"/>
    <col min="4340" max="4340" width="18.7109375" style="31" bestFit="1" customWidth="1"/>
    <col min="4341" max="4341" width="9.140625" style="31"/>
    <col min="4342" max="4342" width="10.28515625" style="31" customWidth="1"/>
    <col min="4343" max="4343" width="12.7109375" style="31" bestFit="1" customWidth="1"/>
    <col min="4344" max="4344" width="10.85546875" style="31" customWidth="1"/>
    <col min="4345" max="4345" width="19.140625" style="31" bestFit="1" customWidth="1"/>
    <col min="4346" max="4346" width="9.140625" style="31"/>
    <col min="4347" max="4347" width="9.42578125" style="31" customWidth="1"/>
    <col min="4348" max="4348" width="11.140625" style="31" customWidth="1"/>
    <col min="4349" max="4349" width="10.42578125" style="31" bestFit="1" customWidth="1"/>
    <col min="4350" max="4350" width="19.140625" style="31" bestFit="1" customWidth="1"/>
    <col min="4351" max="4351" width="9.140625" style="31"/>
    <col min="4352" max="4352" width="9.5703125" style="31" customWidth="1"/>
    <col min="4353" max="4353" width="9.140625" style="31"/>
    <col min="4354" max="4354" width="10.42578125" style="31" bestFit="1" customWidth="1"/>
    <col min="4355" max="4595" width="9.140625" style="31"/>
    <col min="4596" max="4596" width="18.7109375" style="31" bestFit="1" customWidth="1"/>
    <col min="4597" max="4597" width="9.140625" style="31"/>
    <col min="4598" max="4598" width="10.28515625" style="31" customWidth="1"/>
    <col min="4599" max="4599" width="12.7109375" style="31" bestFit="1" customWidth="1"/>
    <col min="4600" max="4600" width="10.85546875" style="31" customWidth="1"/>
    <col min="4601" max="4601" width="19.140625" style="31" bestFit="1" customWidth="1"/>
    <col min="4602" max="4602" width="9.140625" style="31"/>
    <col min="4603" max="4603" width="9.42578125" style="31" customWidth="1"/>
    <col min="4604" max="4604" width="11.140625" style="31" customWidth="1"/>
    <col min="4605" max="4605" width="10.42578125" style="31" bestFit="1" customWidth="1"/>
    <col min="4606" max="4606" width="19.140625" style="31" bestFit="1" customWidth="1"/>
    <col min="4607" max="4607" width="9.140625" style="31"/>
    <col min="4608" max="4608" width="9.5703125" style="31" customWidth="1"/>
    <col min="4609" max="4609" width="9.140625" style="31"/>
    <col min="4610" max="4610" width="10.42578125" style="31" bestFit="1" customWidth="1"/>
    <col min="4611" max="4851" width="9.140625" style="31"/>
    <col min="4852" max="4852" width="18.7109375" style="31" bestFit="1" customWidth="1"/>
    <col min="4853" max="4853" width="9.140625" style="31"/>
    <col min="4854" max="4854" width="10.28515625" style="31" customWidth="1"/>
    <col min="4855" max="4855" width="12.7109375" style="31" bestFit="1" customWidth="1"/>
    <col min="4856" max="4856" width="10.85546875" style="31" customWidth="1"/>
    <col min="4857" max="4857" width="19.140625" style="31" bestFit="1" customWidth="1"/>
    <col min="4858" max="4858" width="9.140625" style="31"/>
    <col min="4859" max="4859" width="9.42578125" style="31" customWidth="1"/>
    <col min="4860" max="4860" width="11.140625" style="31" customWidth="1"/>
    <col min="4861" max="4861" width="10.42578125" style="31" bestFit="1" customWidth="1"/>
    <col min="4862" max="4862" width="19.140625" style="31" bestFit="1" customWidth="1"/>
    <col min="4863" max="4863" width="9.140625" style="31"/>
    <col min="4864" max="4864" width="9.5703125" style="31" customWidth="1"/>
    <col min="4865" max="4865" width="9.140625" style="31"/>
    <col min="4866" max="4866" width="10.42578125" style="31" bestFit="1" customWidth="1"/>
    <col min="4867" max="5107" width="9.140625" style="31"/>
    <col min="5108" max="5108" width="18.7109375" style="31" bestFit="1" customWidth="1"/>
    <col min="5109" max="5109" width="9.140625" style="31"/>
    <col min="5110" max="5110" width="10.28515625" style="31" customWidth="1"/>
    <col min="5111" max="5111" width="12.7109375" style="31" bestFit="1" customWidth="1"/>
    <col min="5112" max="5112" width="10.85546875" style="31" customWidth="1"/>
    <col min="5113" max="5113" width="19.140625" style="31" bestFit="1" customWidth="1"/>
    <col min="5114" max="5114" width="9.140625" style="31"/>
    <col min="5115" max="5115" width="9.42578125" style="31" customWidth="1"/>
    <col min="5116" max="5116" width="11.140625" style="31" customWidth="1"/>
    <col min="5117" max="5117" width="10.42578125" style="31" bestFit="1" customWidth="1"/>
    <col min="5118" max="5118" width="19.140625" style="31" bestFit="1" customWidth="1"/>
    <col min="5119" max="5119" width="9.140625" style="31"/>
    <col min="5120" max="5120" width="9.5703125" style="31" customWidth="1"/>
    <col min="5121" max="5121" width="9.140625" style="31"/>
    <col min="5122" max="5122" width="10.42578125" style="31" bestFit="1" customWidth="1"/>
    <col min="5123" max="5363" width="9.140625" style="31"/>
    <col min="5364" max="5364" width="18.7109375" style="31" bestFit="1" customWidth="1"/>
    <col min="5365" max="5365" width="9.140625" style="31"/>
    <col min="5366" max="5366" width="10.28515625" style="31" customWidth="1"/>
    <col min="5367" max="5367" width="12.7109375" style="31" bestFit="1" customWidth="1"/>
    <col min="5368" max="5368" width="10.85546875" style="31" customWidth="1"/>
    <col min="5369" max="5369" width="19.140625" style="31" bestFit="1" customWidth="1"/>
    <col min="5370" max="5370" width="9.140625" style="31"/>
    <col min="5371" max="5371" width="9.42578125" style="31" customWidth="1"/>
    <col min="5372" max="5372" width="11.140625" style="31" customWidth="1"/>
    <col min="5373" max="5373" width="10.42578125" style="31" bestFit="1" customWidth="1"/>
    <col min="5374" max="5374" width="19.140625" style="31" bestFit="1" customWidth="1"/>
    <col min="5375" max="5375" width="9.140625" style="31"/>
    <col min="5376" max="5376" width="9.5703125" style="31" customWidth="1"/>
    <col min="5377" max="5377" width="9.140625" style="31"/>
    <col min="5378" max="5378" width="10.42578125" style="31" bestFit="1" customWidth="1"/>
    <col min="5379" max="5619" width="9.140625" style="31"/>
    <col min="5620" max="5620" width="18.7109375" style="31" bestFit="1" customWidth="1"/>
    <col min="5621" max="5621" width="9.140625" style="31"/>
    <col min="5622" max="5622" width="10.28515625" style="31" customWidth="1"/>
    <col min="5623" max="5623" width="12.7109375" style="31" bestFit="1" customWidth="1"/>
    <col min="5624" max="5624" width="10.85546875" style="31" customWidth="1"/>
    <col min="5625" max="5625" width="19.140625" style="31" bestFit="1" customWidth="1"/>
    <col min="5626" max="5626" width="9.140625" style="31"/>
    <col min="5627" max="5627" width="9.42578125" style="31" customWidth="1"/>
    <col min="5628" max="5628" width="11.140625" style="31" customWidth="1"/>
    <col min="5629" max="5629" width="10.42578125" style="31" bestFit="1" customWidth="1"/>
    <col min="5630" max="5630" width="19.140625" style="31" bestFit="1" customWidth="1"/>
    <col min="5631" max="5631" width="9.140625" style="31"/>
    <col min="5632" max="5632" width="9.5703125" style="31" customWidth="1"/>
    <col min="5633" max="5633" width="9.140625" style="31"/>
    <col min="5634" max="5634" width="10.42578125" style="31" bestFit="1" customWidth="1"/>
    <col min="5635" max="5875" width="9.140625" style="31"/>
    <col min="5876" max="5876" width="18.7109375" style="31" bestFit="1" customWidth="1"/>
    <col min="5877" max="5877" width="9.140625" style="31"/>
    <col min="5878" max="5878" width="10.28515625" style="31" customWidth="1"/>
    <col min="5879" max="5879" width="12.7109375" style="31" bestFit="1" customWidth="1"/>
    <col min="5880" max="5880" width="10.85546875" style="31" customWidth="1"/>
    <col min="5881" max="5881" width="19.140625" style="31" bestFit="1" customWidth="1"/>
    <col min="5882" max="5882" width="9.140625" style="31"/>
    <col min="5883" max="5883" width="9.42578125" style="31" customWidth="1"/>
    <col min="5884" max="5884" width="11.140625" style="31" customWidth="1"/>
    <col min="5885" max="5885" width="10.42578125" style="31" bestFit="1" customWidth="1"/>
    <col min="5886" max="5886" width="19.140625" style="31" bestFit="1" customWidth="1"/>
    <col min="5887" max="5887" width="9.140625" style="31"/>
    <col min="5888" max="5888" width="9.5703125" style="31" customWidth="1"/>
    <col min="5889" max="5889" width="9.140625" style="31"/>
    <col min="5890" max="5890" width="10.42578125" style="31" bestFit="1" customWidth="1"/>
    <col min="5891" max="6131" width="9.140625" style="31"/>
    <col min="6132" max="6132" width="18.7109375" style="31" bestFit="1" customWidth="1"/>
    <col min="6133" max="6133" width="9.140625" style="31"/>
    <col min="6134" max="6134" width="10.28515625" style="31" customWidth="1"/>
    <col min="6135" max="6135" width="12.7109375" style="31" bestFit="1" customWidth="1"/>
    <col min="6136" max="6136" width="10.85546875" style="31" customWidth="1"/>
    <col min="6137" max="6137" width="19.140625" style="31" bestFit="1" customWidth="1"/>
    <col min="6138" max="6138" width="9.140625" style="31"/>
    <col min="6139" max="6139" width="9.42578125" style="31" customWidth="1"/>
    <col min="6140" max="6140" width="11.140625" style="31" customWidth="1"/>
    <col min="6141" max="6141" width="10.42578125" style="31" bestFit="1" customWidth="1"/>
    <col min="6142" max="6142" width="19.140625" style="31" bestFit="1" customWidth="1"/>
    <col min="6143" max="6143" width="9.140625" style="31"/>
    <col min="6144" max="6144" width="9.5703125" style="31" customWidth="1"/>
    <col min="6145" max="6145" width="9.140625" style="31"/>
    <col min="6146" max="6146" width="10.42578125" style="31" bestFit="1" customWidth="1"/>
    <col min="6147" max="6387" width="9.140625" style="31"/>
    <col min="6388" max="6388" width="18.7109375" style="31" bestFit="1" customWidth="1"/>
    <col min="6389" max="6389" width="9.140625" style="31"/>
    <col min="6390" max="6390" width="10.28515625" style="31" customWidth="1"/>
    <col min="6391" max="6391" width="12.7109375" style="31" bestFit="1" customWidth="1"/>
    <col min="6392" max="6392" width="10.85546875" style="31" customWidth="1"/>
    <col min="6393" max="6393" width="19.140625" style="31" bestFit="1" customWidth="1"/>
    <col min="6394" max="6394" width="9.140625" style="31"/>
    <col min="6395" max="6395" width="9.42578125" style="31" customWidth="1"/>
    <col min="6396" max="6396" width="11.140625" style="31" customWidth="1"/>
    <col min="6397" max="6397" width="10.42578125" style="31" bestFit="1" customWidth="1"/>
    <col min="6398" max="6398" width="19.140625" style="31" bestFit="1" customWidth="1"/>
    <col min="6399" max="6399" width="9.140625" style="31"/>
    <col min="6400" max="6400" width="9.5703125" style="31" customWidth="1"/>
    <col min="6401" max="6401" width="9.140625" style="31"/>
    <col min="6402" max="6402" width="10.42578125" style="31" bestFit="1" customWidth="1"/>
    <col min="6403" max="6643" width="9.140625" style="31"/>
    <col min="6644" max="6644" width="18.7109375" style="31" bestFit="1" customWidth="1"/>
    <col min="6645" max="6645" width="9.140625" style="31"/>
    <col min="6646" max="6646" width="10.28515625" style="31" customWidth="1"/>
    <col min="6647" max="6647" width="12.7109375" style="31" bestFit="1" customWidth="1"/>
    <col min="6648" max="6648" width="10.85546875" style="31" customWidth="1"/>
    <col min="6649" max="6649" width="19.140625" style="31" bestFit="1" customWidth="1"/>
    <col min="6650" max="6650" width="9.140625" style="31"/>
    <col min="6651" max="6651" width="9.42578125" style="31" customWidth="1"/>
    <col min="6652" max="6652" width="11.140625" style="31" customWidth="1"/>
    <col min="6653" max="6653" width="10.42578125" style="31" bestFit="1" customWidth="1"/>
    <col min="6654" max="6654" width="19.140625" style="31" bestFit="1" customWidth="1"/>
    <col min="6655" max="6655" width="9.140625" style="31"/>
    <col min="6656" max="6656" width="9.5703125" style="31" customWidth="1"/>
    <col min="6657" max="6657" width="9.140625" style="31"/>
    <col min="6658" max="6658" width="10.42578125" style="31" bestFit="1" customWidth="1"/>
    <col min="6659" max="6899" width="9.140625" style="31"/>
    <col min="6900" max="6900" width="18.7109375" style="31" bestFit="1" customWidth="1"/>
    <col min="6901" max="6901" width="9.140625" style="31"/>
    <col min="6902" max="6902" width="10.28515625" style="31" customWidth="1"/>
    <col min="6903" max="6903" width="12.7109375" style="31" bestFit="1" customWidth="1"/>
    <col min="6904" max="6904" width="10.85546875" style="31" customWidth="1"/>
    <col min="6905" max="6905" width="19.140625" style="31" bestFit="1" customWidth="1"/>
    <col min="6906" max="6906" width="9.140625" style="31"/>
    <col min="6907" max="6907" width="9.42578125" style="31" customWidth="1"/>
    <col min="6908" max="6908" width="11.140625" style="31" customWidth="1"/>
    <col min="6909" max="6909" width="10.42578125" style="31" bestFit="1" customWidth="1"/>
    <col min="6910" max="6910" width="19.140625" style="31" bestFit="1" customWidth="1"/>
    <col min="6911" max="6911" width="9.140625" style="31"/>
    <col min="6912" max="6912" width="9.5703125" style="31" customWidth="1"/>
    <col min="6913" max="6913" width="9.140625" style="31"/>
    <col min="6914" max="6914" width="10.42578125" style="31" bestFit="1" customWidth="1"/>
    <col min="6915" max="7155" width="9.140625" style="31"/>
    <col min="7156" max="7156" width="18.7109375" style="31" bestFit="1" customWidth="1"/>
    <col min="7157" max="7157" width="9.140625" style="31"/>
    <col min="7158" max="7158" width="10.28515625" style="31" customWidth="1"/>
    <col min="7159" max="7159" width="12.7109375" style="31" bestFit="1" customWidth="1"/>
    <col min="7160" max="7160" width="10.85546875" style="31" customWidth="1"/>
    <col min="7161" max="7161" width="19.140625" style="31" bestFit="1" customWidth="1"/>
    <col min="7162" max="7162" width="9.140625" style="31"/>
    <col min="7163" max="7163" width="9.42578125" style="31" customWidth="1"/>
    <col min="7164" max="7164" width="11.140625" style="31" customWidth="1"/>
    <col min="7165" max="7165" width="10.42578125" style="31" bestFit="1" customWidth="1"/>
    <col min="7166" max="7166" width="19.140625" style="31" bestFit="1" customWidth="1"/>
    <col min="7167" max="7167" width="9.140625" style="31"/>
    <col min="7168" max="7168" width="9.5703125" style="31" customWidth="1"/>
    <col min="7169" max="7169" width="9.140625" style="31"/>
    <col min="7170" max="7170" width="10.42578125" style="31" bestFit="1" customWidth="1"/>
    <col min="7171" max="7411" width="9.140625" style="31"/>
    <col min="7412" max="7412" width="18.7109375" style="31" bestFit="1" customWidth="1"/>
    <col min="7413" max="7413" width="9.140625" style="31"/>
    <col min="7414" max="7414" width="10.28515625" style="31" customWidth="1"/>
    <col min="7415" max="7415" width="12.7109375" style="31" bestFit="1" customWidth="1"/>
    <col min="7416" max="7416" width="10.85546875" style="31" customWidth="1"/>
    <col min="7417" max="7417" width="19.140625" style="31" bestFit="1" customWidth="1"/>
    <col min="7418" max="7418" width="9.140625" style="31"/>
    <col min="7419" max="7419" width="9.42578125" style="31" customWidth="1"/>
    <col min="7420" max="7420" width="11.140625" style="31" customWidth="1"/>
    <col min="7421" max="7421" width="10.42578125" style="31" bestFit="1" customWidth="1"/>
    <col min="7422" max="7422" width="19.140625" style="31" bestFit="1" customWidth="1"/>
    <col min="7423" max="7423" width="9.140625" style="31"/>
    <col min="7424" max="7424" width="9.5703125" style="31" customWidth="1"/>
    <col min="7425" max="7425" width="9.140625" style="31"/>
    <col min="7426" max="7426" width="10.42578125" style="31" bestFit="1" customWidth="1"/>
    <col min="7427" max="7667" width="9.140625" style="31"/>
    <col min="7668" max="7668" width="18.7109375" style="31" bestFit="1" customWidth="1"/>
    <col min="7669" max="7669" width="9.140625" style="31"/>
    <col min="7670" max="7670" width="10.28515625" style="31" customWidth="1"/>
    <col min="7671" max="7671" width="12.7109375" style="31" bestFit="1" customWidth="1"/>
    <col min="7672" max="7672" width="10.85546875" style="31" customWidth="1"/>
    <col min="7673" max="7673" width="19.140625" style="31" bestFit="1" customWidth="1"/>
    <col min="7674" max="7674" width="9.140625" style="31"/>
    <col min="7675" max="7675" width="9.42578125" style="31" customWidth="1"/>
    <col min="7676" max="7676" width="11.140625" style="31" customWidth="1"/>
    <col min="7677" max="7677" width="10.42578125" style="31" bestFit="1" customWidth="1"/>
    <col min="7678" max="7678" width="19.140625" style="31" bestFit="1" customWidth="1"/>
    <col min="7679" max="7679" width="9.140625" style="31"/>
    <col min="7680" max="7680" width="9.5703125" style="31" customWidth="1"/>
    <col min="7681" max="7681" width="9.140625" style="31"/>
    <col min="7682" max="7682" width="10.42578125" style="31" bestFit="1" customWidth="1"/>
    <col min="7683" max="7923" width="9.140625" style="31"/>
    <col min="7924" max="7924" width="18.7109375" style="31" bestFit="1" customWidth="1"/>
    <col min="7925" max="7925" width="9.140625" style="31"/>
    <col min="7926" max="7926" width="10.28515625" style="31" customWidth="1"/>
    <col min="7927" max="7927" width="12.7109375" style="31" bestFit="1" customWidth="1"/>
    <col min="7928" max="7928" width="10.85546875" style="31" customWidth="1"/>
    <col min="7929" max="7929" width="19.140625" style="31" bestFit="1" customWidth="1"/>
    <col min="7930" max="7930" width="9.140625" style="31"/>
    <col min="7931" max="7931" width="9.42578125" style="31" customWidth="1"/>
    <col min="7932" max="7932" width="11.140625" style="31" customWidth="1"/>
    <col min="7933" max="7933" width="10.42578125" style="31" bestFit="1" customWidth="1"/>
    <col min="7934" max="7934" width="19.140625" style="31" bestFit="1" customWidth="1"/>
    <col min="7935" max="7935" width="9.140625" style="31"/>
    <col min="7936" max="7936" width="9.5703125" style="31" customWidth="1"/>
    <col min="7937" max="7937" width="9.140625" style="31"/>
    <col min="7938" max="7938" width="10.42578125" style="31" bestFit="1" customWidth="1"/>
    <col min="7939" max="8179" width="9.140625" style="31"/>
    <col min="8180" max="8180" width="18.7109375" style="31" bestFit="1" customWidth="1"/>
    <col min="8181" max="8181" width="9.140625" style="31"/>
    <col min="8182" max="8182" width="10.28515625" style="31" customWidth="1"/>
    <col min="8183" max="8183" width="12.7109375" style="31" bestFit="1" customWidth="1"/>
    <col min="8184" max="8184" width="10.85546875" style="31" customWidth="1"/>
    <col min="8185" max="8185" width="19.140625" style="31" bestFit="1" customWidth="1"/>
    <col min="8186" max="8186" width="9.140625" style="31"/>
    <col min="8187" max="8187" width="9.42578125" style="31" customWidth="1"/>
    <col min="8188" max="8188" width="11.140625" style="31" customWidth="1"/>
    <col min="8189" max="8189" width="10.42578125" style="31" bestFit="1" customWidth="1"/>
    <col min="8190" max="8190" width="19.140625" style="31" bestFit="1" customWidth="1"/>
    <col min="8191" max="8191" width="9.140625" style="31"/>
    <col min="8192" max="8192" width="9.5703125" style="31" customWidth="1"/>
    <col min="8193" max="8193" width="9.140625" style="31"/>
    <col min="8194" max="8194" width="10.42578125" style="31" bestFit="1" customWidth="1"/>
    <col min="8195" max="8435" width="9.140625" style="31"/>
    <col min="8436" max="8436" width="18.7109375" style="31" bestFit="1" customWidth="1"/>
    <col min="8437" max="8437" width="9.140625" style="31"/>
    <col min="8438" max="8438" width="10.28515625" style="31" customWidth="1"/>
    <col min="8439" max="8439" width="12.7109375" style="31" bestFit="1" customWidth="1"/>
    <col min="8440" max="8440" width="10.85546875" style="31" customWidth="1"/>
    <col min="8441" max="8441" width="19.140625" style="31" bestFit="1" customWidth="1"/>
    <col min="8442" max="8442" width="9.140625" style="31"/>
    <col min="8443" max="8443" width="9.42578125" style="31" customWidth="1"/>
    <col min="8444" max="8444" width="11.140625" style="31" customWidth="1"/>
    <col min="8445" max="8445" width="10.42578125" style="31" bestFit="1" customWidth="1"/>
    <col min="8446" max="8446" width="19.140625" style="31" bestFit="1" customWidth="1"/>
    <col min="8447" max="8447" width="9.140625" style="31"/>
    <col min="8448" max="8448" width="9.5703125" style="31" customWidth="1"/>
    <col min="8449" max="8449" width="9.140625" style="31"/>
    <col min="8450" max="8450" width="10.42578125" style="31" bestFit="1" customWidth="1"/>
    <col min="8451" max="8691" width="9.140625" style="31"/>
    <col min="8692" max="8692" width="18.7109375" style="31" bestFit="1" customWidth="1"/>
    <col min="8693" max="8693" width="9.140625" style="31"/>
    <col min="8694" max="8694" width="10.28515625" style="31" customWidth="1"/>
    <col min="8695" max="8695" width="12.7109375" style="31" bestFit="1" customWidth="1"/>
    <col min="8696" max="8696" width="10.85546875" style="31" customWidth="1"/>
    <col min="8697" max="8697" width="19.140625" style="31" bestFit="1" customWidth="1"/>
    <col min="8698" max="8698" width="9.140625" style="31"/>
    <col min="8699" max="8699" width="9.42578125" style="31" customWidth="1"/>
    <col min="8700" max="8700" width="11.140625" style="31" customWidth="1"/>
    <col min="8701" max="8701" width="10.42578125" style="31" bestFit="1" customWidth="1"/>
    <col min="8702" max="8702" width="19.140625" style="31" bestFit="1" customWidth="1"/>
    <col min="8703" max="8703" width="9.140625" style="31"/>
    <col min="8704" max="8704" width="9.5703125" style="31" customWidth="1"/>
    <col min="8705" max="8705" width="9.140625" style="31"/>
    <col min="8706" max="8706" width="10.42578125" style="31" bestFit="1" customWidth="1"/>
    <col min="8707" max="8947" width="9.140625" style="31"/>
    <col min="8948" max="8948" width="18.7109375" style="31" bestFit="1" customWidth="1"/>
    <col min="8949" max="8949" width="9.140625" style="31"/>
    <col min="8950" max="8950" width="10.28515625" style="31" customWidth="1"/>
    <col min="8951" max="8951" width="12.7109375" style="31" bestFit="1" customWidth="1"/>
    <col min="8952" max="8952" width="10.85546875" style="31" customWidth="1"/>
    <col min="8953" max="8953" width="19.140625" style="31" bestFit="1" customWidth="1"/>
    <col min="8954" max="8954" width="9.140625" style="31"/>
    <col min="8955" max="8955" width="9.42578125" style="31" customWidth="1"/>
    <col min="8956" max="8956" width="11.140625" style="31" customWidth="1"/>
    <col min="8957" max="8957" width="10.42578125" style="31" bestFit="1" customWidth="1"/>
    <col min="8958" max="8958" width="19.140625" style="31" bestFit="1" customWidth="1"/>
    <col min="8959" max="8959" width="9.140625" style="31"/>
    <col min="8960" max="8960" width="9.5703125" style="31" customWidth="1"/>
    <col min="8961" max="8961" width="9.140625" style="31"/>
    <col min="8962" max="8962" width="10.42578125" style="31" bestFit="1" customWidth="1"/>
    <col min="8963" max="9203" width="9.140625" style="31"/>
    <col min="9204" max="9204" width="18.7109375" style="31" bestFit="1" customWidth="1"/>
    <col min="9205" max="9205" width="9.140625" style="31"/>
    <col min="9206" max="9206" width="10.28515625" style="31" customWidth="1"/>
    <col min="9207" max="9207" width="12.7109375" style="31" bestFit="1" customWidth="1"/>
    <col min="9208" max="9208" width="10.85546875" style="31" customWidth="1"/>
    <col min="9209" max="9209" width="19.140625" style="31" bestFit="1" customWidth="1"/>
    <col min="9210" max="9210" width="9.140625" style="31"/>
    <col min="9211" max="9211" width="9.42578125" style="31" customWidth="1"/>
    <col min="9212" max="9212" width="11.140625" style="31" customWidth="1"/>
    <col min="9213" max="9213" width="10.42578125" style="31" bestFit="1" customWidth="1"/>
    <col min="9214" max="9214" width="19.140625" style="31" bestFit="1" customWidth="1"/>
    <col min="9215" max="9215" width="9.140625" style="31"/>
    <col min="9216" max="9216" width="9.5703125" style="31" customWidth="1"/>
    <col min="9217" max="9217" width="9.140625" style="31"/>
    <col min="9218" max="9218" width="10.42578125" style="31" bestFit="1" customWidth="1"/>
    <col min="9219" max="9459" width="9.140625" style="31"/>
    <col min="9460" max="9460" width="18.7109375" style="31" bestFit="1" customWidth="1"/>
    <col min="9461" max="9461" width="9.140625" style="31"/>
    <col min="9462" max="9462" width="10.28515625" style="31" customWidth="1"/>
    <col min="9463" max="9463" width="12.7109375" style="31" bestFit="1" customWidth="1"/>
    <col min="9464" max="9464" width="10.85546875" style="31" customWidth="1"/>
    <col min="9465" max="9465" width="19.140625" style="31" bestFit="1" customWidth="1"/>
    <col min="9466" max="9466" width="9.140625" style="31"/>
    <col min="9467" max="9467" width="9.42578125" style="31" customWidth="1"/>
    <col min="9468" max="9468" width="11.140625" style="31" customWidth="1"/>
    <col min="9469" max="9469" width="10.42578125" style="31" bestFit="1" customWidth="1"/>
    <col min="9470" max="9470" width="19.140625" style="31" bestFit="1" customWidth="1"/>
    <col min="9471" max="9471" width="9.140625" style="31"/>
    <col min="9472" max="9472" width="9.5703125" style="31" customWidth="1"/>
    <col min="9473" max="9473" width="9.140625" style="31"/>
    <col min="9474" max="9474" width="10.42578125" style="31" bestFit="1" customWidth="1"/>
    <col min="9475" max="9715" width="9.140625" style="31"/>
    <col min="9716" max="9716" width="18.7109375" style="31" bestFit="1" customWidth="1"/>
    <col min="9717" max="9717" width="9.140625" style="31"/>
    <col min="9718" max="9718" width="10.28515625" style="31" customWidth="1"/>
    <col min="9719" max="9719" width="12.7109375" style="31" bestFit="1" customWidth="1"/>
    <col min="9720" max="9720" width="10.85546875" style="31" customWidth="1"/>
    <col min="9721" max="9721" width="19.140625" style="31" bestFit="1" customWidth="1"/>
    <col min="9722" max="9722" width="9.140625" style="31"/>
    <col min="9723" max="9723" width="9.42578125" style="31" customWidth="1"/>
    <col min="9724" max="9724" width="11.140625" style="31" customWidth="1"/>
    <col min="9725" max="9725" width="10.42578125" style="31" bestFit="1" customWidth="1"/>
    <col min="9726" max="9726" width="19.140625" style="31" bestFit="1" customWidth="1"/>
    <col min="9727" max="9727" width="9.140625" style="31"/>
    <col min="9728" max="9728" width="9.5703125" style="31" customWidth="1"/>
    <col min="9729" max="9729" width="9.140625" style="31"/>
    <col min="9730" max="9730" width="10.42578125" style="31" bestFit="1" customWidth="1"/>
    <col min="9731" max="9971" width="9.140625" style="31"/>
    <col min="9972" max="9972" width="18.7109375" style="31" bestFit="1" customWidth="1"/>
    <col min="9973" max="9973" width="9.140625" style="31"/>
    <col min="9974" max="9974" width="10.28515625" style="31" customWidth="1"/>
    <col min="9975" max="9975" width="12.7109375" style="31" bestFit="1" customWidth="1"/>
    <col min="9976" max="9976" width="10.85546875" style="31" customWidth="1"/>
    <col min="9977" max="9977" width="19.140625" style="31" bestFit="1" customWidth="1"/>
    <col min="9978" max="9978" width="9.140625" style="31"/>
    <col min="9979" max="9979" width="9.42578125" style="31" customWidth="1"/>
    <col min="9980" max="9980" width="11.140625" style="31" customWidth="1"/>
    <col min="9981" max="9981" width="10.42578125" style="31" bestFit="1" customWidth="1"/>
    <col min="9982" max="9982" width="19.140625" style="31" bestFit="1" customWidth="1"/>
    <col min="9983" max="9983" width="9.140625" style="31"/>
    <col min="9984" max="9984" width="9.5703125" style="31" customWidth="1"/>
    <col min="9985" max="9985" width="9.140625" style="31"/>
    <col min="9986" max="9986" width="10.42578125" style="31" bestFit="1" customWidth="1"/>
    <col min="9987" max="10227" width="9.140625" style="31"/>
    <col min="10228" max="10228" width="18.7109375" style="31" bestFit="1" customWidth="1"/>
    <col min="10229" max="10229" width="9.140625" style="31"/>
    <col min="10230" max="10230" width="10.28515625" style="31" customWidth="1"/>
    <col min="10231" max="10231" width="12.7109375" style="31" bestFit="1" customWidth="1"/>
    <col min="10232" max="10232" width="10.85546875" style="31" customWidth="1"/>
    <col min="10233" max="10233" width="19.140625" style="31" bestFit="1" customWidth="1"/>
    <col min="10234" max="10234" width="9.140625" style="31"/>
    <col min="10235" max="10235" width="9.42578125" style="31" customWidth="1"/>
    <col min="10236" max="10236" width="11.140625" style="31" customWidth="1"/>
    <col min="10237" max="10237" width="10.42578125" style="31" bestFit="1" customWidth="1"/>
    <col min="10238" max="10238" width="19.140625" style="31" bestFit="1" customWidth="1"/>
    <col min="10239" max="10239" width="9.140625" style="31"/>
    <col min="10240" max="10240" width="9.5703125" style="31" customWidth="1"/>
    <col min="10241" max="10241" width="9.140625" style="31"/>
    <col min="10242" max="10242" width="10.42578125" style="31" bestFit="1" customWidth="1"/>
    <col min="10243" max="10483" width="9.140625" style="31"/>
    <col min="10484" max="10484" width="18.7109375" style="31" bestFit="1" customWidth="1"/>
    <col min="10485" max="10485" width="9.140625" style="31"/>
    <col min="10486" max="10486" width="10.28515625" style="31" customWidth="1"/>
    <col min="10487" max="10487" width="12.7109375" style="31" bestFit="1" customWidth="1"/>
    <col min="10488" max="10488" width="10.85546875" style="31" customWidth="1"/>
    <col min="10489" max="10489" width="19.140625" style="31" bestFit="1" customWidth="1"/>
    <col min="10490" max="10490" width="9.140625" style="31"/>
    <col min="10491" max="10491" width="9.42578125" style="31" customWidth="1"/>
    <col min="10492" max="10492" width="11.140625" style="31" customWidth="1"/>
    <col min="10493" max="10493" width="10.42578125" style="31" bestFit="1" customWidth="1"/>
    <col min="10494" max="10494" width="19.140625" style="31" bestFit="1" customWidth="1"/>
    <col min="10495" max="10495" width="9.140625" style="31"/>
    <col min="10496" max="10496" width="9.5703125" style="31" customWidth="1"/>
    <col min="10497" max="10497" width="9.140625" style="31"/>
    <col min="10498" max="10498" width="10.42578125" style="31" bestFit="1" customWidth="1"/>
    <col min="10499" max="10739" width="9.140625" style="31"/>
    <col min="10740" max="10740" width="18.7109375" style="31" bestFit="1" customWidth="1"/>
    <col min="10741" max="10741" width="9.140625" style="31"/>
    <col min="10742" max="10742" width="10.28515625" style="31" customWidth="1"/>
    <col min="10743" max="10743" width="12.7109375" style="31" bestFit="1" customWidth="1"/>
    <col min="10744" max="10744" width="10.85546875" style="31" customWidth="1"/>
    <col min="10745" max="10745" width="19.140625" style="31" bestFit="1" customWidth="1"/>
    <col min="10746" max="10746" width="9.140625" style="31"/>
    <col min="10747" max="10747" width="9.42578125" style="31" customWidth="1"/>
    <col min="10748" max="10748" width="11.140625" style="31" customWidth="1"/>
    <col min="10749" max="10749" width="10.42578125" style="31" bestFit="1" customWidth="1"/>
    <col min="10750" max="10750" width="19.140625" style="31" bestFit="1" customWidth="1"/>
    <col min="10751" max="10751" width="9.140625" style="31"/>
    <col min="10752" max="10752" width="9.5703125" style="31" customWidth="1"/>
    <col min="10753" max="10753" width="9.140625" style="31"/>
    <col min="10754" max="10754" width="10.42578125" style="31" bestFit="1" customWidth="1"/>
    <col min="10755" max="10995" width="9.140625" style="31"/>
    <col min="10996" max="10996" width="18.7109375" style="31" bestFit="1" customWidth="1"/>
    <col min="10997" max="10997" width="9.140625" style="31"/>
    <col min="10998" max="10998" width="10.28515625" style="31" customWidth="1"/>
    <col min="10999" max="10999" width="12.7109375" style="31" bestFit="1" customWidth="1"/>
    <col min="11000" max="11000" width="10.85546875" style="31" customWidth="1"/>
    <col min="11001" max="11001" width="19.140625" style="31" bestFit="1" customWidth="1"/>
    <col min="11002" max="11002" width="9.140625" style="31"/>
    <col min="11003" max="11003" width="9.42578125" style="31" customWidth="1"/>
    <col min="11004" max="11004" width="11.140625" style="31" customWidth="1"/>
    <col min="11005" max="11005" width="10.42578125" style="31" bestFit="1" customWidth="1"/>
    <col min="11006" max="11006" width="19.140625" style="31" bestFit="1" customWidth="1"/>
    <col min="11007" max="11007" width="9.140625" style="31"/>
    <col min="11008" max="11008" width="9.5703125" style="31" customWidth="1"/>
    <col min="11009" max="11009" width="9.140625" style="31"/>
    <col min="11010" max="11010" width="10.42578125" style="31" bestFit="1" customWidth="1"/>
    <col min="11011" max="11251" width="9.140625" style="31"/>
    <col min="11252" max="11252" width="18.7109375" style="31" bestFit="1" customWidth="1"/>
    <col min="11253" max="11253" width="9.140625" style="31"/>
    <col min="11254" max="11254" width="10.28515625" style="31" customWidth="1"/>
    <col min="11255" max="11255" width="12.7109375" style="31" bestFit="1" customWidth="1"/>
    <col min="11256" max="11256" width="10.85546875" style="31" customWidth="1"/>
    <col min="11257" max="11257" width="19.140625" style="31" bestFit="1" customWidth="1"/>
    <col min="11258" max="11258" width="9.140625" style="31"/>
    <col min="11259" max="11259" width="9.42578125" style="31" customWidth="1"/>
    <col min="11260" max="11260" width="11.140625" style="31" customWidth="1"/>
    <col min="11261" max="11261" width="10.42578125" style="31" bestFit="1" customWidth="1"/>
    <col min="11262" max="11262" width="19.140625" style="31" bestFit="1" customWidth="1"/>
    <col min="11263" max="11263" width="9.140625" style="31"/>
    <col min="11264" max="11264" width="9.5703125" style="31" customWidth="1"/>
    <col min="11265" max="11265" width="9.140625" style="31"/>
    <col min="11266" max="11266" width="10.42578125" style="31" bestFit="1" customWidth="1"/>
    <col min="11267" max="11507" width="9.140625" style="31"/>
    <col min="11508" max="11508" width="18.7109375" style="31" bestFit="1" customWidth="1"/>
    <col min="11509" max="11509" width="9.140625" style="31"/>
    <col min="11510" max="11510" width="10.28515625" style="31" customWidth="1"/>
    <col min="11511" max="11511" width="12.7109375" style="31" bestFit="1" customWidth="1"/>
    <col min="11512" max="11512" width="10.85546875" style="31" customWidth="1"/>
    <col min="11513" max="11513" width="19.140625" style="31" bestFit="1" customWidth="1"/>
    <col min="11514" max="11514" width="9.140625" style="31"/>
    <col min="11515" max="11515" width="9.42578125" style="31" customWidth="1"/>
    <col min="11516" max="11516" width="11.140625" style="31" customWidth="1"/>
    <col min="11517" max="11517" width="10.42578125" style="31" bestFit="1" customWidth="1"/>
    <col min="11518" max="11518" width="19.140625" style="31" bestFit="1" customWidth="1"/>
    <col min="11519" max="11519" width="9.140625" style="31"/>
    <col min="11520" max="11520" width="9.5703125" style="31" customWidth="1"/>
    <col min="11521" max="11521" width="9.140625" style="31"/>
    <col min="11522" max="11522" width="10.42578125" style="31" bestFit="1" customWidth="1"/>
    <col min="11523" max="11763" width="9.140625" style="31"/>
    <col min="11764" max="11764" width="18.7109375" style="31" bestFit="1" customWidth="1"/>
    <col min="11765" max="11765" width="9.140625" style="31"/>
    <col min="11766" max="11766" width="10.28515625" style="31" customWidth="1"/>
    <col min="11767" max="11767" width="12.7109375" style="31" bestFit="1" customWidth="1"/>
    <col min="11768" max="11768" width="10.85546875" style="31" customWidth="1"/>
    <col min="11769" max="11769" width="19.140625" style="31" bestFit="1" customWidth="1"/>
    <col min="11770" max="11770" width="9.140625" style="31"/>
    <col min="11771" max="11771" width="9.42578125" style="31" customWidth="1"/>
    <col min="11772" max="11772" width="11.140625" style="31" customWidth="1"/>
    <col min="11773" max="11773" width="10.42578125" style="31" bestFit="1" customWidth="1"/>
    <col min="11774" max="11774" width="19.140625" style="31" bestFit="1" customWidth="1"/>
    <col min="11775" max="11775" width="9.140625" style="31"/>
    <col min="11776" max="11776" width="9.5703125" style="31" customWidth="1"/>
    <col min="11777" max="11777" width="9.140625" style="31"/>
    <col min="11778" max="11778" width="10.42578125" style="31" bestFit="1" customWidth="1"/>
    <col min="11779" max="12019" width="9.140625" style="31"/>
    <col min="12020" max="12020" width="18.7109375" style="31" bestFit="1" customWidth="1"/>
    <col min="12021" max="12021" width="9.140625" style="31"/>
    <col min="12022" max="12022" width="10.28515625" style="31" customWidth="1"/>
    <col min="12023" max="12023" width="12.7109375" style="31" bestFit="1" customWidth="1"/>
    <col min="12024" max="12024" width="10.85546875" style="31" customWidth="1"/>
    <col min="12025" max="12025" width="19.140625" style="31" bestFit="1" customWidth="1"/>
    <col min="12026" max="12026" width="9.140625" style="31"/>
    <col min="12027" max="12027" width="9.42578125" style="31" customWidth="1"/>
    <col min="12028" max="12028" width="11.140625" style="31" customWidth="1"/>
    <col min="12029" max="12029" width="10.42578125" style="31" bestFit="1" customWidth="1"/>
    <col min="12030" max="12030" width="19.140625" style="31" bestFit="1" customWidth="1"/>
    <col min="12031" max="12031" width="9.140625" style="31"/>
    <col min="12032" max="12032" width="9.5703125" style="31" customWidth="1"/>
    <col min="12033" max="12033" width="9.140625" style="31"/>
    <col min="12034" max="12034" width="10.42578125" style="31" bestFit="1" customWidth="1"/>
    <col min="12035" max="12275" width="9.140625" style="31"/>
    <col min="12276" max="12276" width="18.7109375" style="31" bestFit="1" customWidth="1"/>
    <col min="12277" max="12277" width="9.140625" style="31"/>
    <col min="12278" max="12278" width="10.28515625" style="31" customWidth="1"/>
    <col min="12279" max="12279" width="12.7109375" style="31" bestFit="1" customWidth="1"/>
    <col min="12280" max="12280" width="10.85546875" style="31" customWidth="1"/>
    <col min="12281" max="12281" width="19.140625" style="31" bestFit="1" customWidth="1"/>
    <col min="12282" max="12282" width="9.140625" style="31"/>
    <col min="12283" max="12283" width="9.42578125" style="31" customWidth="1"/>
    <col min="12284" max="12284" width="11.140625" style="31" customWidth="1"/>
    <col min="12285" max="12285" width="10.42578125" style="31" bestFit="1" customWidth="1"/>
    <col min="12286" max="12286" width="19.140625" style="31" bestFit="1" customWidth="1"/>
    <col min="12287" max="12287" width="9.140625" style="31"/>
    <col min="12288" max="12288" width="9.5703125" style="31" customWidth="1"/>
    <col min="12289" max="12289" width="9.140625" style="31"/>
    <col min="12290" max="12290" width="10.42578125" style="31" bestFit="1" customWidth="1"/>
    <col min="12291" max="12531" width="9.140625" style="31"/>
    <col min="12532" max="12532" width="18.7109375" style="31" bestFit="1" customWidth="1"/>
    <col min="12533" max="12533" width="9.140625" style="31"/>
    <col min="12534" max="12534" width="10.28515625" style="31" customWidth="1"/>
    <col min="12535" max="12535" width="12.7109375" style="31" bestFit="1" customWidth="1"/>
    <col min="12536" max="12536" width="10.85546875" style="31" customWidth="1"/>
    <col min="12537" max="12537" width="19.140625" style="31" bestFit="1" customWidth="1"/>
    <col min="12538" max="12538" width="9.140625" style="31"/>
    <col min="12539" max="12539" width="9.42578125" style="31" customWidth="1"/>
    <col min="12540" max="12540" width="11.140625" style="31" customWidth="1"/>
    <col min="12541" max="12541" width="10.42578125" style="31" bestFit="1" customWidth="1"/>
    <col min="12542" max="12542" width="19.140625" style="31" bestFit="1" customWidth="1"/>
    <col min="12543" max="12543" width="9.140625" style="31"/>
    <col min="12544" max="12544" width="9.5703125" style="31" customWidth="1"/>
    <col min="12545" max="12545" width="9.140625" style="31"/>
    <col min="12546" max="12546" width="10.42578125" style="31" bestFit="1" customWidth="1"/>
    <col min="12547" max="12787" width="9.140625" style="31"/>
    <col min="12788" max="12788" width="18.7109375" style="31" bestFit="1" customWidth="1"/>
    <col min="12789" max="12789" width="9.140625" style="31"/>
    <col min="12790" max="12790" width="10.28515625" style="31" customWidth="1"/>
    <col min="12791" max="12791" width="12.7109375" style="31" bestFit="1" customWidth="1"/>
    <col min="12792" max="12792" width="10.85546875" style="31" customWidth="1"/>
    <col min="12793" max="12793" width="19.140625" style="31" bestFit="1" customWidth="1"/>
    <col min="12794" max="12794" width="9.140625" style="31"/>
    <col min="12795" max="12795" width="9.42578125" style="31" customWidth="1"/>
    <col min="12796" max="12796" width="11.140625" style="31" customWidth="1"/>
    <col min="12797" max="12797" width="10.42578125" style="31" bestFit="1" customWidth="1"/>
    <col min="12798" max="12798" width="19.140625" style="31" bestFit="1" customWidth="1"/>
    <col min="12799" max="12799" width="9.140625" style="31"/>
    <col min="12800" max="12800" width="9.5703125" style="31" customWidth="1"/>
    <col min="12801" max="12801" width="9.140625" style="31"/>
    <col min="12802" max="12802" width="10.42578125" style="31" bestFit="1" customWidth="1"/>
    <col min="12803" max="13043" width="9.140625" style="31"/>
    <col min="13044" max="13044" width="18.7109375" style="31" bestFit="1" customWidth="1"/>
    <col min="13045" max="13045" width="9.140625" style="31"/>
    <col min="13046" max="13046" width="10.28515625" style="31" customWidth="1"/>
    <col min="13047" max="13047" width="12.7109375" style="31" bestFit="1" customWidth="1"/>
    <col min="13048" max="13048" width="10.85546875" style="31" customWidth="1"/>
    <col min="13049" max="13049" width="19.140625" style="31" bestFit="1" customWidth="1"/>
    <col min="13050" max="13050" width="9.140625" style="31"/>
    <col min="13051" max="13051" width="9.42578125" style="31" customWidth="1"/>
    <col min="13052" max="13052" width="11.140625" style="31" customWidth="1"/>
    <col min="13053" max="13053" width="10.42578125" style="31" bestFit="1" customWidth="1"/>
    <col min="13054" max="13054" width="19.140625" style="31" bestFit="1" customWidth="1"/>
    <col min="13055" max="13055" width="9.140625" style="31"/>
    <col min="13056" max="13056" width="9.5703125" style="31" customWidth="1"/>
    <col min="13057" max="13057" width="9.140625" style="31"/>
    <col min="13058" max="13058" width="10.42578125" style="31" bestFit="1" customWidth="1"/>
    <col min="13059" max="13299" width="9.140625" style="31"/>
    <col min="13300" max="13300" width="18.7109375" style="31" bestFit="1" customWidth="1"/>
    <col min="13301" max="13301" width="9.140625" style="31"/>
    <col min="13302" max="13302" width="10.28515625" style="31" customWidth="1"/>
    <col min="13303" max="13303" width="12.7109375" style="31" bestFit="1" customWidth="1"/>
    <col min="13304" max="13304" width="10.85546875" style="31" customWidth="1"/>
    <col min="13305" max="13305" width="19.140625" style="31" bestFit="1" customWidth="1"/>
    <col min="13306" max="13306" width="9.140625" style="31"/>
    <col min="13307" max="13307" width="9.42578125" style="31" customWidth="1"/>
    <col min="13308" max="13308" width="11.140625" style="31" customWidth="1"/>
    <col min="13309" max="13309" width="10.42578125" style="31" bestFit="1" customWidth="1"/>
    <col min="13310" max="13310" width="19.140625" style="31" bestFit="1" customWidth="1"/>
    <col min="13311" max="13311" width="9.140625" style="31"/>
    <col min="13312" max="13312" width="9.5703125" style="31" customWidth="1"/>
    <col min="13313" max="13313" width="9.140625" style="31"/>
    <col min="13314" max="13314" width="10.42578125" style="31" bestFit="1" customWidth="1"/>
    <col min="13315" max="13555" width="9.140625" style="31"/>
    <col min="13556" max="13556" width="18.7109375" style="31" bestFit="1" customWidth="1"/>
    <col min="13557" max="13557" width="9.140625" style="31"/>
    <col min="13558" max="13558" width="10.28515625" style="31" customWidth="1"/>
    <col min="13559" max="13559" width="12.7109375" style="31" bestFit="1" customWidth="1"/>
    <col min="13560" max="13560" width="10.85546875" style="31" customWidth="1"/>
    <col min="13561" max="13561" width="19.140625" style="31" bestFit="1" customWidth="1"/>
    <col min="13562" max="13562" width="9.140625" style="31"/>
    <col min="13563" max="13563" width="9.42578125" style="31" customWidth="1"/>
    <col min="13564" max="13564" width="11.140625" style="31" customWidth="1"/>
    <col min="13565" max="13565" width="10.42578125" style="31" bestFit="1" customWidth="1"/>
    <col min="13566" max="13566" width="19.140625" style="31" bestFit="1" customWidth="1"/>
    <col min="13567" max="13567" width="9.140625" style="31"/>
    <col min="13568" max="13568" width="9.5703125" style="31" customWidth="1"/>
    <col min="13569" max="13569" width="9.140625" style="31"/>
    <col min="13570" max="13570" width="10.42578125" style="31" bestFit="1" customWidth="1"/>
    <col min="13571" max="13811" width="9.140625" style="31"/>
    <col min="13812" max="13812" width="18.7109375" style="31" bestFit="1" customWidth="1"/>
    <col min="13813" max="13813" width="9.140625" style="31"/>
    <col min="13814" max="13814" width="10.28515625" style="31" customWidth="1"/>
    <col min="13815" max="13815" width="12.7109375" style="31" bestFit="1" customWidth="1"/>
    <col min="13816" max="13816" width="10.85546875" style="31" customWidth="1"/>
    <col min="13817" max="13817" width="19.140625" style="31" bestFit="1" customWidth="1"/>
    <col min="13818" max="13818" width="9.140625" style="31"/>
    <col min="13819" max="13819" width="9.42578125" style="31" customWidth="1"/>
    <col min="13820" max="13820" width="11.140625" style="31" customWidth="1"/>
    <col min="13821" max="13821" width="10.42578125" style="31" bestFit="1" customWidth="1"/>
    <col min="13822" max="13822" width="19.140625" style="31" bestFit="1" customWidth="1"/>
    <col min="13823" max="13823" width="9.140625" style="31"/>
    <col min="13824" max="13824" width="9.5703125" style="31" customWidth="1"/>
    <col min="13825" max="13825" width="9.140625" style="31"/>
    <col min="13826" max="13826" width="10.42578125" style="31" bestFit="1" customWidth="1"/>
    <col min="13827" max="14067" width="9.140625" style="31"/>
    <col min="14068" max="14068" width="18.7109375" style="31" bestFit="1" customWidth="1"/>
    <col min="14069" max="14069" width="9.140625" style="31"/>
    <col min="14070" max="14070" width="10.28515625" style="31" customWidth="1"/>
    <col min="14071" max="14071" width="12.7109375" style="31" bestFit="1" customWidth="1"/>
    <col min="14072" max="14072" width="10.85546875" style="31" customWidth="1"/>
    <col min="14073" max="14073" width="19.140625" style="31" bestFit="1" customWidth="1"/>
    <col min="14074" max="14074" width="9.140625" style="31"/>
    <col min="14075" max="14075" width="9.42578125" style="31" customWidth="1"/>
    <col min="14076" max="14076" width="11.140625" style="31" customWidth="1"/>
    <col min="14077" max="14077" width="10.42578125" style="31" bestFit="1" customWidth="1"/>
    <col min="14078" max="14078" width="19.140625" style="31" bestFit="1" customWidth="1"/>
    <col min="14079" max="14079" width="9.140625" style="31"/>
    <col min="14080" max="14080" width="9.5703125" style="31" customWidth="1"/>
    <col min="14081" max="14081" width="9.140625" style="31"/>
    <col min="14082" max="14082" width="10.42578125" style="31" bestFit="1" customWidth="1"/>
    <col min="14083" max="14323" width="9.140625" style="31"/>
    <col min="14324" max="14324" width="18.7109375" style="31" bestFit="1" customWidth="1"/>
    <col min="14325" max="14325" width="9.140625" style="31"/>
    <col min="14326" max="14326" width="10.28515625" style="31" customWidth="1"/>
    <col min="14327" max="14327" width="12.7109375" style="31" bestFit="1" customWidth="1"/>
    <col min="14328" max="14328" width="10.85546875" style="31" customWidth="1"/>
    <col min="14329" max="14329" width="19.140625" style="31" bestFit="1" customWidth="1"/>
    <col min="14330" max="14330" width="9.140625" style="31"/>
    <col min="14331" max="14331" width="9.42578125" style="31" customWidth="1"/>
    <col min="14332" max="14332" width="11.140625" style="31" customWidth="1"/>
    <col min="14333" max="14333" width="10.42578125" style="31" bestFit="1" customWidth="1"/>
    <col min="14334" max="14334" width="19.140625" style="31" bestFit="1" customWidth="1"/>
    <col min="14335" max="14335" width="9.140625" style="31"/>
    <col min="14336" max="14336" width="9.5703125" style="31" customWidth="1"/>
    <col min="14337" max="14337" width="9.140625" style="31"/>
    <col min="14338" max="14338" width="10.42578125" style="31" bestFit="1" customWidth="1"/>
    <col min="14339" max="14579" width="9.140625" style="31"/>
    <col min="14580" max="14580" width="18.7109375" style="31" bestFit="1" customWidth="1"/>
    <col min="14581" max="14581" width="9.140625" style="31"/>
    <col min="14582" max="14582" width="10.28515625" style="31" customWidth="1"/>
    <col min="14583" max="14583" width="12.7109375" style="31" bestFit="1" customWidth="1"/>
    <col min="14584" max="14584" width="10.85546875" style="31" customWidth="1"/>
    <col min="14585" max="14585" width="19.140625" style="31" bestFit="1" customWidth="1"/>
    <col min="14586" max="14586" width="9.140625" style="31"/>
    <col min="14587" max="14587" width="9.42578125" style="31" customWidth="1"/>
    <col min="14588" max="14588" width="11.140625" style="31" customWidth="1"/>
    <col min="14589" max="14589" width="10.42578125" style="31" bestFit="1" customWidth="1"/>
    <col min="14590" max="14590" width="19.140625" style="31" bestFit="1" customWidth="1"/>
    <col min="14591" max="14591" width="9.140625" style="31"/>
    <col min="14592" max="14592" width="9.5703125" style="31" customWidth="1"/>
    <col min="14593" max="14593" width="9.140625" style="31"/>
    <col min="14594" max="14594" width="10.42578125" style="31" bestFit="1" customWidth="1"/>
    <col min="14595" max="14835" width="9.140625" style="31"/>
    <col min="14836" max="14836" width="18.7109375" style="31" bestFit="1" customWidth="1"/>
    <col min="14837" max="14837" width="9.140625" style="31"/>
    <col min="14838" max="14838" width="10.28515625" style="31" customWidth="1"/>
    <col min="14839" max="14839" width="12.7109375" style="31" bestFit="1" customWidth="1"/>
    <col min="14840" max="14840" width="10.85546875" style="31" customWidth="1"/>
    <col min="14841" max="14841" width="19.140625" style="31" bestFit="1" customWidth="1"/>
    <col min="14842" max="14842" width="9.140625" style="31"/>
    <col min="14843" max="14843" width="9.42578125" style="31" customWidth="1"/>
    <col min="14844" max="14844" width="11.140625" style="31" customWidth="1"/>
    <col min="14845" max="14845" width="10.42578125" style="31" bestFit="1" customWidth="1"/>
    <col min="14846" max="14846" width="19.140625" style="31" bestFit="1" customWidth="1"/>
    <col min="14847" max="14847" width="9.140625" style="31"/>
    <col min="14848" max="14848" width="9.5703125" style="31" customWidth="1"/>
    <col min="14849" max="14849" width="9.140625" style="31"/>
    <col min="14850" max="14850" width="10.42578125" style="31" bestFit="1" customWidth="1"/>
    <col min="14851" max="15091" width="9.140625" style="31"/>
    <col min="15092" max="15092" width="18.7109375" style="31" bestFit="1" customWidth="1"/>
    <col min="15093" max="15093" width="9.140625" style="31"/>
    <col min="15094" max="15094" width="10.28515625" style="31" customWidth="1"/>
    <col min="15095" max="15095" width="12.7109375" style="31" bestFit="1" customWidth="1"/>
    <col min="15096" max="15096" width="10.85546875" style="31" customWidth="1"/>
    <col min="15097" max="15097" width="19.140625" style="31" bestFit="1" customWidth="1"/>
    <col min="15098" max="15098" width="9.140625" style="31"/>
    <col min="15099" max="15099" width="9.42578125" style="31" customWidth="1"/>
    <col min="15100" max="15100" width="11.140625" style="31" customWidth="1"/>
    <col min="15101" max="15101" width="10.42578125" style="31" bestFit="1" customWidth="1"/>
    <col min="15102" max="15102" width="19.140625" style="31" bestFit="1" customWidth="1"/>
    <col min="15103" max="15103" width="9.140625" style="31"/>
    <col min="15104" max="15104" width="9.5703125" style="31" customWidth="1"/>
    <col min="15105" max="15105" width="9.140625" style="31"/>
    <col min="15106" max="15106" width="10.42578125" style="31" bestFit="1" customWidth="1"/>
    <col min="15107" max="15347" width="9.140625" style="31"/>
    <col min="15348" max="15348" width="18.7109375" style="31" bestFit="1" customWidth="1"/>
    <col min="15349" max="15349" width="9.140625" style="31"/>
    <col min="15350" max="15350" width="10.28515625" style="31" customWidth="1"/>
    <col min="15351" max="15351" width="12.7109375" style="31" bestFit="1" customWidth="1"/>
    <col min="15352" max="15352" width="10.85546875" style="31" customWidth="1"/>
    <col min="15353" max="15353" width="19.140625" style="31" bestFit="1" customWidth="1"/>
    <col min="15354" max="15354" width="9.140625" style="31"/>
    <col min="15355" max="15355" width="9.42578125" style="31" customWidth="1"/>
    <col min="15356" max="15356" width="11.140625" style="31" customWidth="1"/>
    <col min="15357" max="15357" width="10.42578125" style="31" bestFit="1" customWidth="1"/>
    <col min="15358" max="15358" width="19.140625" style="31" bestFit="1" customWidth="1"/>
    <col min="15359" max="15359" width="9.140625" style="31"/>
    <col min="15360" max="15360" width="9.5703125" style="31" customWidth="1"/>
    <col min="15361" max="15361" width="9.140625" style="31"/>
    <col min="15362" max="15362" width="10.42578125" style="31" bestFit="1" customWidth="1"/>
    <col min="15363" max="15603" width="9.140625" style="31"/>
    <col min="15604" max="15604" width="18.7109375" style="31" bestFit="1" customWidth="1"/>
    <col min="15605" max="15605" width="9.140625" style="31"/>
    <col min="15606" max="15606" width="10.28515625" style="31" customWidth="1"/>
    <col min="15607" max="15607" width="12.7109375" style="31" bestFit="1" customWidth="1"/>
    <col min="15608" max="15608" width="10.85546875" style="31" customWidth="1"/>
    <col min="15609" max="15609" width="19.140625" style="31" bestFit="1" customWidth="1"/>
    <col min="15610" max="15610" width="9.140625" style="31"/>
    <col min="15611" max="15611" width="9.42578125" style="31" customWidth="1"/>
    <col min="15612" max="15612" width="11.140625" style="31" customWidth="1"/>
    <col min="15613" max="15613" width="10.42578125" style="31" bestFit="1" customWidth="1"/>
    <col min="15614" max="15614" width="19.140625" style="31" bestFit="1" customWidth="1"/>
    <col min="15615" max="15615" width="9.140625" style="31"/>
    <col min="15616" max="15616" width="9.5703125" style="31" customWidth="1"/>
    <col min="15617" max="15617" width="9.140625" style="31"/>
    <col min="15618" max="15618" width="10.42578125" style="31" bestFit="1" customWidth="1"/>
    <col min="15619" max="15859" width="9.140625" style="31"/>
    <col min="15860" max="15860" width="18.7109375" style="31" bestFit="1" customWidth="1"/>
    <col min="15861" max="15861" width="9.140625" style="31"/>
    <col min="15862" max="15862" width="10.28515625" style="31" customWidth="1"/>
    <col min="15863" max="15863" width="12.7109375" style="31" bestFit="1" customWidth="1"/>
    <col min="15864" max="15864" width="10.85546875" style="31" customWidth="1"/>
    <col min="15865" max="15865" width="19.140625" style="31" bestFit="1" customWidth="1"/>
    <col min="15866" max="15866" width="9.140625" style="31"/>
    <col min="15867" max="15867" width="9.42578125" style="31" customWidth="1"/>
    <col min="15868" max="15868" width="11.140625" style="31" customWidth="1"/>
    <col min="15869" max="15869" width="10.42578125" style="31" bestFit="1" customWidth="1"/>
    <col min="15870" max="15870" width="19.140625" style="31" bestFit="1" customWidth="1"/>
    <col min="15871" max="15871" width="9.140625" style="31"/>
    <col min="15872" max="15872" width="9.5703125" style="31" customWidth="1"/>
    <col min="15873" max="15873" width="9.140625" style="31"/>
    <col min="15874" max="15874" width="10.42578125" style="31" bestFit="1" customWidth="1"/>
    <col min="15875" max="16115" width="9.140625" style="31"/>
    <col min="16116" max="16116" width="18.7109375" style="31" bestFit="1" customWidth="1"/>
    <col min="16117" max="16117" width="9.140625" style="31"/>
    <col min="16118" max="16118" width="10.28515625" style="31" customWidth="1"/>
    <col min="16119" max="16119" width="12.7109375" style="31" bestFit="1" customWidth="1"/>
    <col min="16120" max="16120" width="10.85546875" style="31" customWidth="1"/>
    <col min="16121" max="16121" width="19.140625" style="31" bestFit="1" customWidth="1"/>
    <col min="16122" max="16122" width="9.140625" style="31"/>
    <col min="16123" max="16123" width="9.42578125" style="31" customWidth="1"/>
    <col min="16124" max="16124" width="11.140625" style="31" customWidth="1"/>
    <col min="16125" max="16125" width="10.42578125" style="31" bestFit="1" customWidth="1"/>
    <col min="16126" max="16126" width="19.140625" style="31" bestFit="1" customWidth="1"/>
    <col min="16127" max="16127" width="9.140625" style="31"/>
    <col min="16128" max="16128" width="9.5703125" style="31" customWidth="1"/>
    <col min="16129" max="16129" width="9.140625" style="31"/>
    <col min="16130" max="16130" width="10.42578125" style="31" bestFit="1" customWidth="1"/>
    <col min="16131" max="16384" width="9.140625" style="31"/>
  </cols>
  <sheetData>
    <row r="1" spans="1:5" ht="18" x14ac:dyDescent="0.25">
      <c r="D1" s="228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118</v>
      </c>
      <c r="D3" s="231"/>
      <c r="E3" s="33"/>
    </row>
    <row r="4" spans="1:5" ht="18" x14ac:dyDescent="0.25">
      <c r="C4" s="229" t="s">
        <v>135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48" customHeight="1" thickBot="1" x14ac:dyDescent="0.25">
      <c r="A6" s="36"/>
      <c r="B6" s="37" t="s">
        <v>2</v>
      </c>
      <c r="C6" s="38" t="s">
        <v>3</v>
      </c>
      <c r="D6" s="39" t="s">
        <v>4</v>
      </c>
      <c r="E6" s="40" t="s">
        <v>5</v>
      </c>
    </row>
    <row r="7" spans="1:5" ht="24" customHeight="1" thickBot="1" x14ac:dyDescent="0.3">
      <c r="A7" s="42" t="s">
        <v>7</v>
      </c>
      <c r="B7" s="43"/>
      <c r="C7" s="43"/>
      <c r="D7" s="43"/>
      <c r="E7" s="45"/>
    </row>
    <row r="8" spans="1:5" ht="18" x14ac:dyDescent="0.25">
      <c r="A8" s="46" t="s">
        <v>8</v>
      </c>
      <c r="B8" s="47">
        <v>8063</v>
      </c>
      <c r="C8" s="48">
        <v>16919</v>
      </c>
      <c r="D8" s="49">
        <v>1915797</v>
      </c>
      <c r="E8" s="50">
        <f>D8/B8</f>
        <v>237.60349745752202</v>
      </c>
    </row>
    <row r="9" spans="1:5" ht="18" x14ac:dyDescent="0.25">
      <c r="A9" s="54" t="s">
        <v>9</v>
      </c>
      <c r="B9" s="55">
        <v>5849</v>
      </c>
      <c r="C9" s="56">
        <v>11661</v>
      </c>
      <c r="D9" s="57">
        <v>1359002</v>
      </c>
      <c r="E9" s="58">
        <f>D9/B9</f>
        <v>232.34775175243632</v>
      </c>
    </row>
    <row r="10" spans="1:5" ht="18" x14ac:dyDescent="0.25">
      <c r="A10" s="54" t="s">
        <v>10</v>
      </c>
      <c r="B10" s="55">
        <v>6523</v>
      </c>
      <c r="C10" s="56">
        <v>12507</v>
      </c>
      <c r="D10" s="57">
        <v>1466455</v>
      </c>
      <c r="E10" s="58">
        <f>D10/B10</f>
        <v>224.81296949256478</v>
      </c>
    </row>
    <row r="11" spans="1:5" ht="18" x14ac:dyDescent="0.25">
      <c r="A11" s="54" t="s">
        <v>11</v>
      </c>
      <c r="B11" s="55">
        <v>8476</v>
      </c>
      <c r="C11" s="56">
        <v>17079</v>
      </c>
      <c r="D11" s="57">
        <v>1942378</v>
      </c>
      <c r="E11" s="58">
        <f>D11/B11</f>
        <v>229.16210476639924</v>
      </c>
    </row>
    <row r="12" spans="1:5" ht="18" x14ac:dyDescent="0.25">
      <c r="A12" s="54" t="s">
        <v>12</v>
      </c>
      <c r="B12" s="55">
        <v>2154</v>
      </c>
      <c r="C12" s="56">
        <v>4634</v>
      </c>
      <c r="D12" s="57">
        <v>530262</v>
      </c>
      <c r="E12" s="58">
        <f>D12/B12</f>
        <v>246.17548746518105</v>
      </c>
    </row>
    <row r="13" spans="1:5" ht="18" x14ac:dyDescent="0.25">
      <c r="A13" s="54" t="s">
        <v>13</v>
      </c>
      <c r="B13" s="55">
        <v>8544</v>
      </c>
      <c r="C13" s="56">
        <v>17898</v>
      </c>
      <c r="D13" s="57">
        <v>2047259</v>
      </c>
      <c r="E13" s="58">
        <f>D13/B13</f>
        <v>239.61364700374531</v>
      </c>
    </row>
    <row r="14" spans="1:5" ht="18" x14ac:dyDescent="0.25">
      <c r="A14" s="54" t="s">
        <v>14</v>
      </c>
      <c r="B14" s="55">
        <v>3084</v>
      </c>
      <c r="C14" s="56">
        <v>5876</v>
      </c>
      <c r="D14" s="57">
        <v>670384</v>
      </c>
      <c r="E14" s="58">
        <f>D14/B14</f>
        <v>217.37483787289236</v>
      </c>
    </row>
    <row r="15" spans="1:5" ht="18.75" thickBot="1" x14ac:dyDescent="0.3">
      <c r="A15" s="59" t="s">
        <v>15</v>
      </c>
      <c r="B15" s="60">
        <v>10159</v>
      </c>
      <c r="C15" s="61">
        <v>20088</v>
      </c>
      <c r="D15" s="62">
        <v>2337082</v>
      </c>
      <c r="E15" s="63">
        <f>D15/B15</f>
        <v>230.05039866128556</v>
      </c>
    </row>
    <row r="16" spans="1:5" ht="18.75" thickBot="1" x14ac:dyDescent="0.3">
      <c r="A16" s="67" t="s">
        <v>16</v>
      </c>
      <c r="B16" s="68">
        <f>SUM(B8:B15)</f>
        <v>52852</v>
      </c>
      <c r="C16" s="68">
        <f>SUM(C8:C15)</f>
        <v>106662</v>
      </c>
      <c r="D16" s="68">
        <f>SUM(D8:D15)</f>
        <v>12268619</v>
      </c>
      <c r="E16" s="70">
        <f>D16/B16</f>
        <v>232.13159388481043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7"/>
    </row>
    <row r="19" spans="1:5" ht="18" x14ac:dyDescent="0.25">
      <c r="A19" s="79" t="s">
        <v>18</v>
      </c>
      <c r="B19" s="47">
        <v>14840</v>
      </c>
      <c r="C19" s="48">
        <v>27725</v>
      </c>
      <c r="D19" s="49">
        <v>3245207</v>
      </c>
      <c r="E19" s="51">
        <f>D19/B19</f>
        <v>218.67971698113209</v>
      </c>
    </row>
    <row r="20" spans="1:5" ht="18" x14ac:dyDescent="0.25">
      <c r="A20" s="79" t="s">
        <v>19</v>
      </c>
      <c r="B20" s="53">
        <v>7334</v>
      </c>
      <c r="C20" s="48">
        <v>13192</v>
      </c>
      <c r="D20" s="49">
        <v>1552984</v>
      </c>
      <c r="E20" s="81">
        <f>D20/B20</f>
        <v>211.75129533678756</v>
      </c>
    </row>
    <row r="21" spans="1:5" ht="18" x14ac:dyDescent="0.25">
      <c r="A21" s="46" t="s">
        <v>20</v>
      </c>
      <c r="B21" s="83">
        <v>6040</v>
      </c>
      <c r="C21" s="84">
        <v>11595</v>
      </c>
      <c r="D21" s="85">
        <v>1341014</v>
      </c>
      <c r="E21" s="81">
        <f>D21/B21</f>
        <v>222.02218543046357</v>
      </c>
    </row>
    <row r="22" spans="1:5" ht="18" x14ac:dyDescent="0.25">
      <c r="A22" s="54" t="s">
        <v>21</v>
      </c>
      <c r="B22" s="87">
        <v>7641</v>
      </c>
      <c r="C22" s="88">
        <v>15121</v>
      </c>
      <c r="D22" s="89">
        <v>1719595</v>
      </c>
      <c r="E22" s="81">
        <f>D22/B22</f>
        <v>225.04842298128517</v>
      </c>
    </row>
    <row r="23" spans="1:5" ht="18" x14ac:dyDescent="0.25">
      <c r="A23" s="54" t="s">
        <v>22</v>
      </c>
      <c r="B23" s="87">
        <v>4973</v>
      </c>
      <c r="C23" s="88">
        <v>10082</v>
      </c>
      <c r="D23" s="89">
        <v>1150184</v>
      </c>
      <c r="E23" s="81">
        <f>D23/B23</f>
        <v>231.28574301226624</v>
      </c>
    </row>
    <row r="24" spans="1:5" ht="18" x14ac:dyDescent="0.25">
      <c r="A24" s="54" t="s">
        <v>23</v>
      </c>
      <c r="B24" s="87">
        <v>3337</v>
      </c>
      <c r="C24" s="88">
        <v>6829</v>
      </c>
      <c r="D24" s="89">
        <v>784584</v>
      </c>
      <c r="E24" s="81">
        <f>D24/B24</f>
        <v>235.11657177105184</v>
      </c>
    </row>
    <row r="25" spans="1:5" ht="18" x14ac:dyDescent="0.25">
      <c r="A25" s="54" t="s">
        <v>24</v>
      </c>
      <c r="B25" s="87">
        <v>8528</v>
      </c>
      <c r="C25" s="88">
        <v>16626</v>
      </c>
      <c r="D25" s="89">
        <v>1916606</v>
      </c>
      <c r="E25" s="81">
        <f>D25/B25</f>
        <v>224.74272983114446</v>
      </c>
    </row>
    <row r="26" spans="1:5" ht="18" x14ac:dyDescent="0.25">
      <c r="A26" s="54" t="s">
        <v>25</v>
      </c>
      <c r="B26" s="87">
        <v>7698</v>
      </c>
      <c r="C26" s="88">
        <v>15942</v>
      </c>
      <c r="D26" s="89">
        <v>1839323</v>
      </c>
      <c r="E26" s="81">
        <f>D26/B26</f>
        <v>238.93517796830346</v>
      </c>
    </row>
    <row r="27" spans="1:5" ht="18" x14ac:dyDescent="0.25">
      <c r="A27" s="54" t="s">
        <v>26</v>
      </c>
      <c r="B27" s="87">
        <v>9688</v>
      </c>
      <c r="C27" s="88">
        <v>18657</v>
      </c>
      <c r="D27" s="89">
        <v>2146223</v>
      </c>
      <c r="E27" s="81">
        <f>D27/B27</f>
        <v>221.53416597853015</v>
      </c>
    </row>
    <row r="28" spans="1:5" ht="18" x14ac:dyDescent="0.25">
      <c r="A28" s="54" t="s">
        <v>27</v>
      </c>
      <c r="B28" s="87">
        <v>6883</v>
      </c>
      <c r="C28" s="88">
        <v>14766</v>
      </c>
      <c r="D28" s="89">
        <v>1678436</v>
      </c>
      <c r="E28" s="81">
        <f>D28/B28</f>
        <v>243.85238994624436</v>
      </c>
    </row>
    <row r="29" spans="1:5" ht="18" x14ac:dyDescent="0.25">
      <c r="A29" s="54" t="s">
        <v>28</v>
      </c>
      <c r="B29" s="87">
        <v>5695</v>
      </c>
      <c r="C29" s="88">
        <v>11554</v>
      </c>
      <c r="D29" s="89">
        <v>1316447</v>
      </c>
      <c r="E29" s="81">
        <f>D29/B29</f>
        <v>231.15838454784898</v>
      </c>
    </row>
    <row r="30" spans="1:5" ht="18" x14ac:dyDescent="0.25">
      <c r="A30" s="66" t="s">
        <v>29</v>
      </c>
      <c r="B30" s="87">
        <v>5484</v>
      </c>
      <c r="C30" s="92">
        <v>11336</v>
      </c>
      <c r="D30" s="93">
        <v>1311901</v>
      </c>
      <c r="E30" s="81">
        <f>D30/B30</f>
        <v>239.22337709700949</v>
      </c>
    </row>
    <row r="31" spans="1:5" ht="18.75" thickBot="1" x14ac:dyDescent="0.3">
      <c r="A31" s="66" t="s">
        <v>30</v>
      </c>
      <c r="B31" s="95">
        <v>2003</v>
      </c>
      <c r="C31" s="92">
        <v>4112</v>
      </c>
      <c r="D31" s="93">
        <v>477219</v>
      </c>
      <c r="E31" s="96">
        <f>D31/B31</f>
        <v>238.25212181727409</v>
      </c>
    </row>
    <row r="32" spans="1:5" ht="18.75" thickBot="1" x14ac:dyDescent="0.3">
      <c r="A32" s="67" t="s">
        <v>31</v>
      </c>
      <c r="B32" s="98">
        <f>SUM(B19:B31)</f>
        <v>90144</v>
      </c>
      <c r="C32" s="98">
        <f>SUM(C19:C31)</f>
        <v>177537</v>
      </c>
      <c r="D32" s="98">
        <f>SUM(D19:D31)</f>
        <v>20479723</v>
      </c>
      <c r="E32" s="101">
        <f>D32/B32</f>
        <v>227.18897541711041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11631</v>
      </c>
      <c r="C35" s="88">
        <v>22460</v>
      </c>
      <c r="D35" s="91">
        <v>2576067</v>
      </c>
      <c r="E35" s="58">
        <f>D35/B35</f>
        <v>221.48284756254836</v>
      </c>
    </row>
    <row r="36" spans="1:5" ht="18" x14ac:dyDescent="0.25">
      <c r="A36" s="54" t="s">
        <v>35</v>
      </c>
      <c r="B36" s="90">
        <v>15873</v>
      </c>
      <c r="C36" s="88">
        <v>32131</v>
      </c>
      <c r="D36" s="91">
        <v>3615821</v>
      </c>
      <c r="E36" s="107">
        <f>D36/B36</f>
        <v>227.7969507969508</v>
      </c>
    </row>
    <row r="37" spans="1:5" ht="18" x14ac:dyDescent="0.25">
      <c r="A37" s="54" t="s">
        <v>36</v>
      </c>
      <c r="B37" s="90">
        <v>5432</v>
      </c>
      <c r="C37" s="88">
        <v>11035</v>
      </c>
      <c r="D37" s="91">
        <v>1275976</v>
      </c>
      <c r="E37" s="107">
        <f>D37/B37</f>
        <v>234.89985272459498</v>
      </c>
    </row>
    <row r="38" spans="1:5" ht="18" x14ac:dyDescent="0.25">
      <c r="A38" s="54" t="s">
        <v>37</v>
      </c>
      <c r="B38" s="90">
        <v>8380</v>
      </c>
      <c r="C38" s="88">
        <v>17411</v>
      </c>
      <c r="D38" s="91">
        <v>1982904</v>
      </c>
      <c r="E38" s="107">
        <f>D38/B38</f>
        <v>236.62338902147971</v>
      </c>
    </row>
    <row r="39" spans="1:5" ht="18" x14ac:dyDescent="0.25">
      <c r="A39" s="54" t="s">
        <v>38</v>
      </c>
      <c r="B39" s="90">
        <v>5733</v>
      </c>
      <c r="C39" s="88">
        <v>11323</v>
      </c>
      <c r="D39" s="91">
        <v>1288299</v>
      </c>
      <c r="E39" s="107">
        <f>D39/B39</f>
        <v>224.71637885923602</v>
      </c>
    </row>
    <row r="40" spans="1:5" ht="18" x14ac:dyDescent="0.25">
      <c r="A40" s="54" t="s">
        <v>39</v>
      </c>
      <c r="B40" s="90">
        <v>7406</v>
      </c>
      <c r="C40" s="88">
        <v>15481</v>
      </c>
      <c r="D40" s="91">
        <v>1753129</v>
      </c>
      <c r="E40" s="107">
        <f>D40/B40</f>
        <v>236.71739130434781</v>
      </c>
    </row>
    <row r="41" spans="1:5" ht="18" x14ac:dyDescent="0.25">
      <c r="A41" s="54" t="s">
        <v>40</v>
      </c>
      <c r="B41" s="90">
        <v>9987</v>
      </c>
      <c r="C41" s="88">
        <v>20845</v>
      </c>
      <c r="D41" s="91">
        <v>2364232</v>
      </c>
      <c r="E41" s="107">
        <f>D41/B41</f>
        <v>236.7309502353059</v>
      </c>
    </row>
    <row r="42" spans="1:5" ht="18" x14ac:dyDescent="0.25">
      <c r="A42" s="54" t="s">
        <v>41</v>
      </c>
      <c r="B42" s="90">
        <v>6921</v>
      </c>
      <c r="C42" s="88">
        <v>13704</v>
      </c>
      <c r="D42" s="91">
        <v>1554244</v>
      </c>
      <c r="E42" s="107">
        <f>D42/B42</f>
        <v>224.56928189567981</v>
      </c>
    </row>
    <row r="43" spans="1:5" ht="18" x14ac:dyDescent="0.25">
      <c r="A43" s="54" t="s">
        <v>42</v>
      </c>
      <c r="B43" s="90">
        <v>5365</v>
      </c>
      <c r="C43" s="88">
        <v>10524</v>
      </c>
      <c r="D43" s="91">
        <v>1191258</v>
      </c>
      <c r="E43" s="107">
        <f>D43/B43</f>
        <v>222.04249767008389</v>
      </c>
    </row>
    <row r="44" spans="1:5" ht="18" x14ac:dyDescent="0.25">
      <c r="A44" s="54" t="s">
        <v>43</v>
      </c>
      <c r="B44" s="90">
        <v>7846</v>
      </c>
      <c r="C44" s="88">
        <v>16066</v>
      </c>
      <c r="D44" s="91">
        <v>1831816</v>
      </c>
      <c r="E44" s="107">
        <f>D44/B44</f>
        <v>233.471322967117</v>
      </c>
    </row>
    <row r="45" spans="1:5" ht="18" x14ac:dyDescent="0.25">
      <c r="A45" s="66" t="s">
        <v>44</v>
      </c>
      <c r="B45" s="90">
        <v>6824</v>
      </c>
      <c r="C45" s="88">
        <v>13632</v>
      </c>
      <c r="D45" s="91">
        <v>1565499</v>
      </c>
      <c r="E45" s="107">
        <f>D45/B45</f>
        <v>229.41075615474796</v>
      </c>
    </row>
    <row r="46" spans="1:5" ht="18.75" thickBot="1" x14ac:dyDescent="0.3">
      <c r="A46" s="66" t="s">
        <v>45</v>
      </c>
      <c r="B46" s="108">
        <v>4681</v>
      </c>
      <c r="C46" s="109">
        <v>9170</v>
      </c>
      <c r="D46" s="110">
        <v>1035985</v>
      </c>
      <c r="E46" s="111">
        <f>D46/B46</f>
        <v>221.31702627643665</v>
      </c>
    </row>
    <row r="47" spans="1:5" ht="18.75" thickBot="1" x14ac:dyDescent="0.3">
      <c r="A47" s="67" t="s">
        <v>46</v>
      </c>
      <c r="B47" s="98">
        <f>SUM(B35:B46)</f>
        <v>96079</v>
      </c>
      <c r="C47" s="98">
        <f>SUM(C35:C46)</f>
        <v>193782</v>
      </c>
      <c r="D47" s="98">
        <f>SUM(D35:D46)</f>
        <v>22035230</v>
      </c>
      <c r="E47" s="101">
        <f>D47/B47</f>
        <v>229.34491408112075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5508</v>
      </c>
      <c r="C50" s="118">
        <v>10858</v>
      </c>
      <c r="D50" s="117">
        <v>1206733</v>
      </c>
      <c r="E50" s="119">
        <f>D50/B50</f>
        <v>219.08732752360203</v>
      </c>
    </row>
    <row r="51" spans="1:5" ht="18" x14ac:dyDescent="0.25">
      <c r="A51" s="54" t="s">
        <v>49</v>
      </c>
      <c r="B51" s="90">
        <v>8103</v>
      </c>
      <c r="C51" s="120">
        <v>17191</v>
      </c>
      <c r="D51" s="90">
        <v>1915521</v>
      </c>
      <c r="E51" s="121">
        <f>D51/B51</f>
        <v>236.39651980747871</v>
      </c>
    </row>
    <row r="52" spans="1:5" ht="18" x14ac:dyDescent="0.25">
      <c r="A52" s="54" t="s">
        <v>120</v>
      </c>
      <c r="B52" s="90">
        <v>22790</v>
      </c>
      <c r="C52" s="120">
        <v>43893</v>
      </c>
      <c r="D52" s="90">
        <v>4867633</v>
      </c>
      <c r="E52" s="121">
        <f>D52/B52</f>
        <v>213.58635366388768</v>
      </c>
    </row>
    <row r="53" spans="1:5" ht="18" x14ac:dyDescent="0.25">
      <c r="A53" s="54" t="s">
        <v>51</v>
      </c>
      <c r="B53" s="90">
        <v>7787</v>
      </c>
      <c r="C53" s="120">
        <v>15736</v>
      </c>
      <c r="D53" s="90">
        <v>1732308</v>
      </c>
      <c r="E53" s="121">
        <f>D53/B53</f>
        <v>222.46153846153845</v>
      </c>
    </row>
    <row r="54" spans="1:5" ht="18" x14ac:dyDescent="0.25">
      <c r="A54" s="54" t="s">
        <v>52</v>
      </c>
      <c r="B54" s="90">
        <v>5901</v>
      </c>
      <c r="C54" s="120">
        <v>11421</v>
      </c>
      <c r="D54" s="90">
        <v>1298303</v>
      </c>
      <c r="E54" s="121">
        <f>D54/B54</f>
        <v>220.01406541264191</v>
      </c>
    </row>
    <row r="55" spans="1:5" ht="18" x14ac:dyDescent="0.25">
      <c r="A55" s="54" t="s">
        <v>53</v>
      </c>
      <c r="B55" s="90">
        <v>5776</v>
      </c>
      <c r="C55" s="120">
        <v>11529</v>
      </c>
      <c r="D55" s="90">
        <v>1279342</v>
      </c>
      <c r="E55" s="121">
        <f>D55/B55</f>
        <v>221.49272853185596</v>
      </c>
    </row>
    <row r="56" spans="1:5" ht="18.75" thickBot="1" x14ac:dyDescent="0.3">
      <c r="A56" s="54" t="s">
        <v>54</v>
      </c>
      <c r="B56" s="122">
        <v>8221</v>
      </c>
      <c r="C56" s="123">
        <v>15919</v>
      </c>
      <c r="D56" s="122">
        <v>1763012</v>
      </c>
      <c r="E56" s="121">
        <f>D56/B56</f>
        <v>214.45225641649435</v>
      </c>
    </row>
    <row r="57" spans="1:5" ht="18.75" thickBot="1" x14ac:dyDescent="0.3">
      <c r="A57" s="67" t="s">
        <v>46</v>
      </c>
      <c r="B57" s="98">
        <f>SUM(B50:B56)</f>
        <v>64086</v>
      </c>
      <c r="C57" s="98">
        <f>SUM(C50:C56)</f>
        <v>126547</v>
      </c>
      <c r="D57" s="98">
        <f>SUM(D50:D56)</f>
        <v>14062852</v>
      </c>
      <c r="E57" s="72">
        <f>D57/B57</f>
        <v>219.43719377087038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9138</v>
      </c>
      <c r="C60" s="125">
        <v>18841</v>
      </c>
      <c r="D60" s="117">
        <v>2078128</v>
      </c>
      <c r="E60" s="58">
        <f>D60/B60</f>
        <v>227.41606478441673</v>
      </c>
    </row>
    <row r="61" spans="1:5" ht="18" x14ac:dyDescent="0.25">
      <c r="A61" s="54" t="s">
        <v>57</v>
      </c>
      <c r="B61" s="90">
        <v>9720</v>
      </c>
      <c r="C61" s="127">
        <v>19387</v>
      </c>
      <c r="D61" s="90">
        <v>2209623</v>
      </c>
      <c r="E61" s="107">
        <f>D61/B61</f>
        <v>227.32746913580246</v>
      </c>
    </row>
    <row r="62" spans="1:5" ht="18" x14ac:dyDescent="0.25">
      <c r="A62" s="54" t="s">
        <v>58</v>
      </c>
      <c r="B62" s="90">
        <v>11742</v>
      </c>
      <c r="C62" s="127">
        <v>22976</v>
      </c>
      <c r="D62" s="90">
        <v>2599296</v>
      </c>
      <c r="E62" s="107">
        <f>D62/B62</f>
        <v>221.36739908022483</v>
      </c>
    </row>
    <row r="63" spans="1:5" ht="18" x14ac:dyDescent="0.25">
      <c r="A63" s="54" t="s">
        <v>59</v>
      </c>
      <c r="B63" s="90">
        <v>5375</v>
      </c>
      <c r="C63" s="127">
        <v>11445</v>
      </c>
      <c r="D63" s="90">
        <v>1287182</v>
      </c>
      <c r="E63" s="107">
        <f>D63/B63</f>
        <v>239.47572093023257</v>
      </c>
    </row>
    <row r="64" spans="1:5" ht="18" x14ac:dyDescent="0.25">
      <c r="A64" s="54" t="s">
        <v>60</v>
      </c>
      <c r="B64" s="90">
        <v>3969</v>
      </c>
      <c r="C64" s="127">
        <v>7773</v>
      </c>
      <c r="D64" s="90">
        <v>862721</v>
      </c>
      <c r="E64" s="107">
        <f>D64/B64</f>
        <v>217.36482741244646</v>
      </c>
    </row>
    <row r="65" spans="1:5" ht="18" x14ac:dyDescent="0.25">
      <c r="A65" s="54" t="s">
        <v>61</v>
      </c>
      <c r="B65" s="90">
        <v>9785</v>
      </c>
      <c r="C65" s="127">
        <v>19637</v>
      </c>
      <c r="D65" s="90">
        <v>2166788</v>
      </c>
      <c r="E65" s="107">
        <f>D65/B65</f>
        <v>221.43975472662237</v>
      </c>
    </row>
    <row r="66" spans="1:5" ht="18.75" thickBot="1" x14ac:dyDescent="0.3">
      <c r="A66" s="54" t="s">
        <v>62</v>
      </c>
      <c r="B66" s="122">
        <v>9064</v>
      </c>
      <c r="C66" s="128">
        <v>17724</v>
      </c>
      <c r="D66" s="122">
        <v>1978995</v>
      </c>
      <c r="E66" s="111">
        <f>D66/B66</f>
        <v>218.33572374227714</v>
      </c>
    </row>
    <row r="67" spans="1:5" ht="18.75" thickBot="1" x14ac:dyDescent="0.3">
      <c r="A67" s="67" t="s">
        <v>46</v>
      </c>
      <c r="B67" s="98">
        <f>SUM(B60:B66)</f>
        <v>58793</v>
      </c>
      <c r="C67" s="98">
        <f>SUM(C60:C66)</f>
        <v>117783</v>
      </c>
      <c r="D67" s="98">
        <f>SUM(D60:D66)</f>
        <v>13182733</v>
      </c>
      <c r="E67" s="70">
        <f>D67/B67</f>
        <v>224.22283265014542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4066</v>
      </c>
      <c r="C70" s="125">
        <v>8342</v>
      </c>
      <c r="D70" s="117">
        <v>923043</v>
      </c>
      <c r="E70" s="119">
        <f>D70/B70</f>
        <v>227.01500245941958</v>
      </c>
    </row>
    <row r="71" spans="1:5" ht="18" x14ac:dyDescent="0.25">
      <c r="A71" s="54" t="s">
        <v>65</v>
      </c>
      <c r="B71" s="90">
        <v>7566</v>
      </c>
      <c r="C71" s="127">
        <v>14273</v>
      </c>
      <c r="D71" s="90">
        <v>1573864</v>
      </c>
      <c r="E71" s="121">
        <f>D71/B71</f>
        <v>208.01797515199578</v>
      </c>
    </row>
    <row r="72" spans="1:5" ht="18" x14ac:dyDescent="0.25">
      <c r="A72" s="54" t="s">
        <v>63</v>
      </c>
      <c r="B72" s="90">
        <v>8145</v>
      </c>
      <c r="C72" s="127">
        <v>16277</v>
      </c>
      <c r="D72" s="90">
        <v>1807480</v>
      </c>
      <c r="E72" s="121">
        <f>D72/B72</f>
        <v>221.91282995702886</v>
      </c>
    </row>
    <row r="73" spans="1:5" ht="18" x14ac:dyDescent="0.25">
      <c r="A73" s="54" t="s">
        <v>66</v>
      </c>
      <c r="B73" s="90">
        <v>4365</v>
      </c>
      <c r="C73" s="127">
        <v>8526</v>
      </c>
      <c r="D73" s="90">
        <v>950129</v>
      </c>
      <c r="E73" s="121">
        <f>D73/B73</f>
        <v>217.66987399770906</v>
      </c>
    </row>
    <row r="74" spans="1:5" ht="18" x14ac:dyDescent="0.25">
      <c r="A74" s="54" t="s">
        <v>67</v>
      </c>
      <c r="B74" s="90">
        <v>6538</v>
      </c>
      <c r="C74" s="127">
        <v>13072</v>
      </c>
      <c r="D74" s="90">
        <v>1439268</v>
      </c>
      <c r="E74" s="121">
        <f>D74/B74</f>
        <v>220.13888039155705</v>
      </c>
    </row>
    <row r="75" spans="1:5" ht="18.75" thickBot="1" x14ac:dyDescent="0.3">
      <c r="A75" s="59" t="s">
        <v>68</v>
      </c>
      <c r="B75" s="122">
        <v>4344</v>
      </c>
      <c r="C75" s="128">
        <v>8868</v>
      </c>
      <c r="D75" s="122">
        <v>977401</v>
      </c>
      <c r="E75" s="121">
        <f>D75/B75</f>
        <v>225.00023020257828</v>
      </c>
    </row>
    <row r="76" spans="1:5" ht="18.75" thickBot="1" x14ac:dyDescent="0.3">
      <c r="A76" s="67" t="s">
        <v>46</v>
      </c>
      <c r="B76" s="98">
        <f>SUM(B70:B75)</f>
        <v>35024</v>
      </c>
      <c r="C76" s="98">
        <f>SUM(C70:C75)</f>
        <v>69358</v>
      </c>
      <c r="D76" s="98">
        <f>SUM(D70:D75)</f>
        <v>7671185</v>
      </c>
      <c r="E76" s="72">
        <f>D76/B76</f>
        <v>219.02652466879854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2542</v>
      </c>
      <c r="C79" s="125">
        <v>5031</v>
      </c>
      <c r="D79" s="117">
        <v>550685</v>
      </c>
      <c r="E79" s="119">
        <f>D79/B79</f>
        <v>216.63453973249409</v>
      </c>
    </row>
    <row r="80" spans="1:5" ht="18" x14ac:dyDescent="0.25">
      <c r="A80" s="54" t="s">
        <v>116</v>
      </c>
      <c r="B80" s="90">
        <v>251</v>
      </c>
      <c r="C80" s="127">
        <v>537</v>
      </c>
      <c r="D80" s="90">
        <v>57905</v>
      </c>
      <c r="E80" s="121">
        <f>D80/B80</f>
        <v>230.69721115537848</v>
      </c>
    </row>
    <row r="81" spans="1:5" ht="18" x14ac:dyDescent="0.25">
      <c r="A81" s="54" t="s">
        <v>71</v>
      </c>
      <c r="B81" s="90">
        <v>6722</v>
      </c>
      <c r="C81" s="127">
        <v>13201</v>
      </c>
      <c r="D81" s="90">
        <v>1473533</v>
      </c>
      <c r="E81" s="121">
        <f>D81/B81</f>
        <v>219.21050282653971</v>
      </c>
    </row>
    <row r="82" spans="1:5" ht="18" x14ac:dyDescent="0.25">
      <c r="A82" s="54" t="s">
        <v>69</v>
      </c>
      <c r="B82" s="90">
        <v>11157</v>
      </c>
      <c r="C82" s="127">
        <v>21275</v>
      </c>
      <c r="D82" s="90">
        <v>2372659</v>
      </c>
      <c r="E82" s="121">
        <f>D82/B82</f>
        <v>212.66101998745182</v>
      </c>
    </row>
    <row r="83" spans="1:5" ht="18" x14ac:dyDescent="0.25">
      <c r="A83" s="54" t="s">
        <v>72</v>
      </c>
      <c r="B83" s="90">
        <v>8324</v>
      </c>
      <c r="C83" s="127">
        <v>16890</v>
      </c>
      <c r="D83" s="90">
        <v>1886072</v>
      </c>
      <c r="E83" s="121">
        <f>D83/B83</f>
        <v>226.58241230177799</v>
      </c>
    </row>
    <row r="84" spans="1:5" ht="18" x14ac:dyDescent="0.25">
      <c r="A84" s="54" t="s">
        <v>73</v>
      </c>
      <c r="B84" s="90">
        <v>7935</v>
      </c>
      <c r="C84" s="127">
        <v>15136</v>
      </c>
      <c r="D84" s="90">
        <v>1695261</v>
      </c>
      <c r="E84" s="121">
        <f>D84/B84</f>
        <v>213.64347826086956</v>
      </c>
    </row>
    <row r="85" spans="1:5" ht="18" x14ac:dyDescent="0.25">
      <c r="A85" s="54" t="s">
        <v>74</v>
      </c>
      <c r="B85" s="90">
        <v>2897</v>
      </c>
      <c r="C85" s="127">
        <v>5636</v>
      </c>
      <c r="D85" s="90">
        <v>619934</v>
      </c>
      <c r="E85" s="121">
        <f>D85/B85</f>
        <v>213.99171556782878</v>
      </c>
    </row>
    <row r="86" spans="1:5" ht="18" x14ac:dyDescent="0.25">
      <c r="A86" s="54" t="s">
        <v>75</v>
      </c>
      <c r="B86" s="90">
        <v>5806</v>
      </c>
      <c r="C86" s="127">
        <v>11679</v>
      </c>
      <c r="D86" s="90">
        <v>1306112</v>
      </c>
      <c r="E86" s="121">
        <f>D86/B86</f>
        <v>224.95900792283845</v>
      </c>
    </row>
    <row r="87" spans="1:5" ht="18" x14ac:dyDescent="0.25">
      <c r="A87" s="54" t="s">
        <v>76</v>
      </c>
      <c r="B87" s="90">
        <v>2001</v>
      </c>
      <c r="C87" s="127">
        <v>3924</v>
      </c>
      <c r="D87" s="90">
        <v>445296</v>
      </c>
      <c r="E87" s="121">
        <f>D87/B87</f>
        <v>222.5367316341829</v>
      </c>
    </row>
    <row r="88" spans="1:5" ht="18.75" thickBot="1" x14ac:dyDescent="0.3">
      <c r="A88" s="59" t="s">
        <v>77</v>
      </c>
      <c r="B88" s="122">
        <v>9427</v>
      </c>
      <c r="C88" s="128">
        <v>17705</v>
      </c>
      <c r="D88" s="122">
        <v>1967906</v>
      </c>
      <c r="E88" s="129">
        <f>D88/B88</f>
        <v>208.75209504614406</v>
      </c>
    </row>
    <row r="89" spans="1:5" ht="18.75" thickBot="1" x14ac:dyDescent="0.3">
      <c r="A89" s="67" t="s">
        <v>46</v>
      </c>
      <c r="B89" s="98">
        <f>SUM(B79:B88)</f>
        <v>57062</v>
      </c>
      <c r="C89" s="98">
        <f>SUM(C79:C88)</f>
        <v>111014</v>
      </c>
      <c r="D89" s="98">
        <f>SUM(D79:D88)</f>
        <v>12375363</v>
      </c>
      <c r="E89" s="71">
        <f>D89/B89</f>
        <v>216.87573166029932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5746</v>
      </c>
      <c r="C92" s="125">
        <v>11298</v>
      </c>
      <c r="D92" s="117">
        <v>1245432</v>
      </c>
      <c r="E92" s="119">
        <f>D92/B92</f>
        <v>216.74765053950574</v>
      </c>
    </row>
    <row r="93" spans="1:5" ht="18" x14ac:dyDescent="0.25">
      <c r="A93" s="54" t="s">
        <v>80</v>
      </c>
      <c r="B93" s="90">
        <v>8062</v>
      </c>
      <c r="C93" s="127">
        <v>16321</v>
      </c>
      <c r="D93" s="90">
        <v>1825057</v>
      </c>
      <c r="E93" s="121">
        <f>D93/B93</f>
        <v>226.37769784172662</v>
      </c>
    </row>
    <row r="94" spans="1:5" ht="18" x14ac:dyDescent="0.25">
      <c r="A94" s="54" t="s">
        <v>81</v>
      </c>
      <c r="B94" s="90">
        <v>4252</v>
      </c>
      <c r="C94" s="127">
        <v>8681</v>
      </c>
      <c r="D94" s="90">
        <v>971924</v>
      </c>
      <c r="E94" s="121">
        <f>D94/B94</f>
        <v>228.58043273753529</v>
      </c>
    </row>
    <row r="95" spans="1:5" ht="18" x14ac:dyDescent="0.25">
      <c r="A95" s="54" t="s">
        <v>82</v>
      </c>
      <c r="B95" s="90">
        <v>2771</v>
      </c>
      <c r="C95" s="127">
        <v>5197</v>
      </c>
      <c r="D95" s="90">
        <v>579404</v>
      </c>
      <c r="E95" s="121">
        <f>D95/B95</f>
        <v>209.09563334536267</v>
      </c>
    </row>
    <row r="96" spans="1:5" ht="18" x14ac:dyDescent="0.25">
      <c r="A96" s="54" t="s">
        <v>83</v>
      </c>
      <c r="B96" s="90">
        <v>5489</v>
      </c>
      <c r="C96" s="127">
        <v>11302</v>
      </c>
      <c r="D96" s="90">
        <v>1265731</v>
      </c>
      <c r="E96" s="121">
        <f>D96/B96</f>
        <v>230.59409728548005</v>
      </c>
    </row>
    <row r="97" spans="1:5" ht="18" x14ac:dyDescent="0.25">
      <c r="A97" s="54" t="s">
        <v>84</v>
      </c>
      <c r="B97" s="90">
        <v>1176</v>
      </c>
      <c r="C97" s="127">
        <v>2701</v>
      </c>
      <c r="D97" s="90">
        <v>300748</v>
      </c>
      <c r="E97" s="121">
        <f>D97/B97</f>
        <v>255.73809523809524</v>
      </c>
    </row>
    <row r="98" spans="1:5" ht="18" x14ac:dyDescent="0.25">
      <c r="A98" s="54" t="s">
        <v>85</v>
      </c>
      <c r="B98" s="90">
        <v>16311</v>
      </c>
      <c r="C98" s="127">
        <v>31290</v>
      </c>
      <c r="D98" s="90">
        <v>3540614</v>
      </c>
      <c r="E98" s="121">
        <f>D98/B98</f>
        <v>217.0690944761204</v>
      </c>
    </row>
    <row r="99" spans="1:5" ht="21" customHeight="1" x14ac:dyDescent="0.25">
      <c r="A99" s="130" t="s">
        <v>86</v>
      </c>
      <c r="B99" s="90">
        <v>4643</v>
      </c>
      <c r="C99" s="127">
        <v>9621</v>
      </c>
      <c r="D99" s="90">
        <v>1058714</v>
      </c>
      <c r="E99" s="121">
        <f>D99/B99</f>
        <v>228.02369157872064</v>
      </c>
    </row>
    <row r="100" spans="1:5" ht="18.75" thickBot="1" x14ac:dyDescent="0.3">
      <c r="A100" s="54" t="s">
        <v>87</v>
      </c>
      <c r="B100" s="122">
        <v>6902</v>
      </c>
      <c r="C100" s="128">
        <v>13888</v>
      </c>
      <c r="D100" s="122">
        <v>1548289</v>
      </c>
      <c r="E100" s="121">
        <f>D100/B100</f>
        <v>224.3246884960881</v>
      </c>
    </row>
    <row r="101" spans="1:5" ht="18.75" thickBot="1" x14ac:dyDescent="0.3">
      <c r="A101" s="67" t="s">
        <v>46</v>
      </c>
      <c r="B101" s="98">
        <f>SUM(B92:B100)</f>
        <v>55352</v>
      </c>
      <c r="C101" s="98">
        <f>SUM(C92:C100)</f>
        <v>110299</v>
      </c>
      <c r="D101" s="98">
        <f>SUM(D92:D100)</f>
        <v>12335913</v>
      </c>
      <c r="E101" s="72">
        <f>D101/B101</f>
        <v>222.86300404682757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4009</v>
      </c>
      <c r="C104" s="133">
        <v>9117</v>
      </c>
      <c r="D104" s="132">
        <v>1049760</v>
      </c>
      <c r="E104" s="119">
        <f>D104/B104</f>
        <v>261.85083561985533</v>
      </c>
    </row>
    <row r="105" spans="1:5" ht="18" x14ac:dyDescent="0.25">
      <c r="A105" s="134" t="s">
        <v>90</v>
      </c>
      <c r="B105" s="90">
        <v>5664</v>
      </c>
      <c r="C105" s="91">
        <v>11002</v>
      </c>
      <c r="D105" s="90">
        <v>1255142</v>
      </c>
      <c r="E105" s="121">
        <f>D105/B105</f>
        <v>221.59992937853107</v>
      </c>
    </row>
    <row r="106" spans="1:5" ht="18" x14ac:dyDescent="0.25">
      <c r="A106" s="134" t="s">
        <v>91</v>
      </c>
      <c r="B106" s="86">
        <v>887</v>
      </c>
      <c r="C106" s="126">
        <v>1894</v>
      </c>
      <c r="D106" s="86">
        <v>225501</v>
      </c>
      <c r="E106" s="121">
        <f>D106/B106</f>
        <v>254.22886133032694</v>
      </c>
    </row>
    <row r="107" spans="1:5" ht="18" x14ac:dyDescent="0.25">
      <c r="A107" s="134" t="s">
        <v>92</v>
      </c>
      <c r="B107" s="90">
        <v>7767</v>
      </c>
      <c r="C107" s="127">
        <v>15964</v>
      </c>
      <c r="D107" s="90">
        <v>1817427</v>
      </c>
      <c r="E107" s="121">
        <f>D107/B107</f>
        <v>233.9934337582078</v>
      </c>
    </row>
    <row r="108" spans="1:5" ht="18" x14ac:dyDescent="0.25">
      <c r="A108" s="54" t="s">
        <v>93</v>
      </c>
      <c r="B108" s="90">
        <v>5012</v>
      </c>
      <c r="C108" s="127">
        <v>10490</v>
      </c>
      <c r="D108" s="90">
        <v>1207228</v>
      </c>
      <c r="E108" s="121">
        <f>D108/B108</f>
        <v>240.86751795690344</v>
      </c>
    </row>
    <row r="109" spans="1:5" ht="18" x14ac:dyDescent="0.25">
      <c r="A109" s="54" t="s">
        <v>94</v>
      </c>
      <c r="B109" s="90">
        <v>3773</v>
      </c>
      <c r="C109" s="127">
        <v>8258</v>
      </c>
      <c r="D109" s="90">
        <v>951215</v>
      </c>
      <c r="E109" s="121">
        <f>D109/B109</f>
        <v>252.11105221309302</v>
      </c>
    </row>
    <row r="110" spans="1:5" ht="18" x14ac:dyDescent="0.25">
      <c r="A110" s="54" t="s">
        <v>95</v>
      </c>
      <c r="B110" s="90">
        <v>9016</v>
      </c>
      <c r="C110" s="127">
        <v>19257</v>
      </c>
      <c r="D110" s="90">
        <v>2176080</v>
      </c>
      <c r="E110" s="121">
        <f>D110/B110</f>
        <v>241.35758651286602</v>
      </c>
    </row>
    <row r="111" spans="1:5" ht="18" x14ac:dyDescent="0.25">
      <c r="A111" s="54" t="s">
        <v>96</v>
      </c>
      <c r="B111" s="90">
        <v>5894</v>
      </c>
      <c r="C111" s="127">
        <v>12743</v>
      </c>
      <c r="D111" s="90">
        <v>1440929</v>
      </c>
      <c r="E111" s="121">
        <f>D111/B111</f>
        <v>244.47387173396675</v>
      </c>
    </row>
    <row r="112" spans="1:5" ht="18" x14ac:dyDescent="0.25">
      <c r="A112" s="54" t="s">
        <v>97</v>
      </c>
      <c r="B112" s="90">
        <v>5417</v>
      </c>
      <c r="C112" s="127">
        <v>11852</v>
      </c>
      <c r="D112" s="90">
        <v>1342703</v>
      </c>
      <c r="E112" s="121">
        <f>D112/B112</f>
        <v>247.8683773306258</v>
      </c>
    </row>
    <row r="113" spans="1:5" ht="18" x14ac:dyDescent="0.25">
      <c r="A113" s="54" t="s">
        <v>98</v>
      </c>
      <c r="B113" s="90">
        <v>7870</v>
      </c>
      <c r="C113" s="127">
        <v>15319</v>
      </c>
      <c r="D113" s="90">
        <v>1770666</v>
      </c>
      <c r="E113" s="121">
        <f>D113/B113</f>
        <v>224.98932655654383</v>
      </c>
    </row>
    <row r="114" spans="1:5" ht="18" x14ac:dyDescent="0.25">
      <c r="A114" s="54" t="s">
        <v>99</v>
      </c>
      <c r="B114" s="90">
        <v>8903</v>
      </c>
      <c r="C114" s="127">
        <v>19372</v>
      </c>
      <c r="D114" s="90">
        <v>2210028</v>
      </c>
      <c r="E114" s="121">
        <f>D114/B114</f>
        <v>248.23407840053915</v>
      </c>
    </row>
    <row r="115" spans="1:5" ht="18" x14ac:dyDescent="0.25">
      <c r="A115" s="54" t="s">
        <v>100</v>
      </c>
      <c r="B115" s="90">
        <v>16892</v>
      </c>
      <c r="C115" s="127">
        <v>34817</v>
      </c>
      <c r="D115" s="90">
        <v>4038359</v>
      </c>
      <c r="E115" s="121">
        <f>D115/B115</f>
        <v>239.06932275633437</v>
      </c>
    </row>
    <row r="116" spans="1:5" ht="18" x14ac:dyDescent="0.25">
      <c r="A116" s="54" t="s">
        <v>101</v>
      </c>
      <c r="B116" s="90">
        <v>5754</v>
      </c>
      <c r="C116" s="127">
        <v>12494</v>
      </c>
      <c r="D116" s="90">
        <v>1434878</v>
      </c>
      <c r="E116" s="121">
        <f>D116/B116</f>
        <v>249.37052485227667</v>
      </c>
    </row>
    <row r="117" spans="1:5" ht="18.75" thickBot="1" x14ac:dyDescent="0.3">
      <c r="A117" s="54" t="s">
        <v>102</v>
      </c>
      <c r="B117" s="122">
        <v>8704</v>
      </c>
      <c r="C117" s="128">
        <v>17612</v>
      </c>
      <c r="D117" s="122">
        <v>2019204</v>
      </c>
      <c r="E117" s="121">
        <f>D117/B117</f>
        <v>231.98575367647058</v>
      </c>
    </row>
    <row r="118" spans="1:5" ht="18.75" thickBot="1" x14ac:dyDescent="0.3">
      <c r="A118" s="67" t="s">
        <v>46</v>
      </c>
      <c r="B118" s="98">
        <f>SUM(B104:B117)</f>
        <v>95562</v>
      </c>
      <c r="C118" s="98">
        <f>SUM(C104:C117)</f>
        <v>200191</v>
      </c>
      <c r="D118" s="98">
        <f>SUM(D104:D117)</f>
        <v>22939120</v>
      </c>
      <c r="E118" s="72">
        <f>D118/B118</f>
        <v>240.04436910068856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1725</v>
      </c>
      <c r="C121" s="135">
        <v>3640</v>
      </c>
      <c r="D121" s="135">
        <v>422377</v>
      </c>
      <c r="E121" s="119">
        <f>D121/B121</f>
        <v>244.85623188405796</v>
      </c>
    </row>
    <row r="122" spans="1:5" ht="18" x14ac:dyDescent="0.25">
      <c r="A122" s="54" t="s">
        <v>105</v>
      </c>
      <c r="B122" s="86">
        <v>9644</v>
      </c>
      <c r="C122" s="126">
        <v>18545</v>
      </c>
      <c r="D122" s="86">
        <v>2137887</v>
      </c>
      <c r="E122" s="121">
        <f>D122/B122</f>
        <v>221.68052675238491</v>
      </c>
    </row>
    <row r="123" spans="1:5" ht="18" x14ac:dyDescent="0.25">
      <c r="A123" s="54" t="s">
        <v>106</v>
      </c>
      <c r="B123" s="90">
        <v>1610</v>
      </c>
      <c r="C123" s="127">
        <v>3174</v>
      </c>
      <c r="D123" s="90">
        <v>361389</v>
      </c>
      <c r="E123" s="121">
        <f>D123/B123</f>
        <v>224.46521739130435</v>
      </c>
    </row>
    <row r="124" spans="1:5" ht="18" x14ac:dyDescent="0.25">
      <c r="A124" s="54" t="s">
        <v>107</v>
      </c>
      <c r="B124" s="90">
        <v>8259</v>
      </c>
      <c r="C124" s="127">
        <v>14094</v>
      </c>
      <c r="D124" s="90">
        <v>1637822</v>
      </c>
      <c r="E124" s="121">
        <f>D124/B124</f>
        <v>198.30754328611212</v>
      </c>
    </row>
    <row r="125" spans="1:5" ht="18" x14ac:dyDescent="0.25">
      <c r="A125" s="54" t="s">
        <v>108</v>
      </c>
      <c r="B125" s="90">
        <v>11188</v>
      </c>
      <c r="C125" s="127">
        <v>23056</v>
      </c>
      <c r="D125" s="90">
        <v>2649070</v>
      </c>
      <c r="E125" s="121">
        <f>D125/B125</f>
        <v>236.77779764032891</v>
      </c>
    </row>
    <row r="126" spans="1:5" ht="18" x14ac:dyDescent="0.25">
      <c r="A126" s="54" t="s">
        <v>109</v>
      </c>
      <c r="B126" s="90">
        <v>9685</v>
      </c>
      <c r="C126" s="127">
        <v>19338</v>
      </c>
      <c r="D126" s="90">
        <v>2203518</v>
      </c>
      <c r="E126" s="121">
        <f>D126/B126</f>
        <v>227.51863706763035</v>
      </c>
    </row>
    <row r="127" spans="1:5" ht="18" x14ac:dyDescent="0.25">
      <c r="A127" s="54" t="s">
        <v>110</v>
      </c>
      <c r="B127" s="90">
        <v>7564</v>
      </c>
      <c r="C127" s="127">
        <v>15680</v>
      </c>
      <c r="D127" s="90">
        <v>1810221</v>
      </c>
      <c r="E127" s="121">
        <f>D127/B127</f>
        <v>239.32059756742464</v>
      </c>
    </row>
    <row r="128" spans="1:5" ht="18" x14ac:dyDescent="0.25">
      <c r="A128" s="54" t="s">
        <v>111</v>
      </c>
      <c r="B128" s="90"/>
      <c r="C128" s="127"/>
      <c r="D128" s="90"/>
      <c r="E128" s="121" t="e">
        <f>D128/B128</f>
        <v>#DIV/0!</v>
      </c>
    </row>
    <row r="129" spans="1:5" ht="18.75" customHeight="1" thickBot="1" x14ac:dyDescent="0.3">
      <c r="A129" s="130" t="s">
        <v>112</v>
      </c>
      <c r="B129" s="122">
        <v>14592</v>
      </c>
      <c r="C129" s="128">
        <v>27757</v>
      </c>
      <c r="D129" s="122">
        <v>3187913</v>
      </c>
      <c r="E129" s="121">
        <f>D129/B129</f>
        <v>218.46991502192984</v>
      </c>
    </row>
    <row r="130" spans="1:5" ht="18.75" thickBot="1" x14ac:dyDescent="0.3">
      <c r="A130" s="67" t="s">
        <v>46</v>
      </c>
      <c r="B130" s="98">
        <f>SUM(B121:B129)</f>
        <v>64267</v>
      </c>
      <c r="C130" s="98">
        <f>SUM(C121:C129)</f>
        <v>125284</v>
      </c>
      <c r="D130" s="98">
        <f>SUM(D121:D129)</f>
        <v>14410197</v>
      </c>
      <c r="E130" s="72">
        <f>D130/B130</f>
        <v>224.22389406693949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f>SUM(B130+B118+B101+B89+B76+B67+B57+B47+B32+B16)</f>
        <v>669221</v>
      </c>
      <c r="C132" s="100">
        <f t="shared" ref="C132:D132" si="0">SUM(C130+C118+C101+C89+C76+C67+C57+C47+C32+C16)</f>
        <v>1338457</v>
      </c>
      <c r="D132" s="100">
        <f t="shared" si="0"/>
        <v>151760935</v>
      </c>
      <c r="E132" s="100">
        <f>D132/B132</f>
        <v>226.77252357591885</v>
      </c>
    </row>
    <row r="135" spans="1:5" x14ac:dyDescent="0.2">
      <c r="B135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31" workbookViewId="0">
      <selection activeCell="F1" sqref="F1:U1048576"/>
    </sheetView>
  </sheetViews>
  <sheetFormatPr defaultRowHeight="14.25" x14ac:dyDescent="0.2"/>
  <cols>
    <col min="1" max="1" width="18.7109375" style="31" bestFit="1" customWidth="1"/>
    <col min="2" max="2" width="11.28515625" style="31" bestFit="1" customWidth="1"/>
    <col min="3" max="4" width="16.7109375" style="31" bestFit="1" customWidth="1"/>
    <col min="5" max="5" width="12.42578125" style="31" customWidth="1"/>
    <col min="6" max="241" width="9.140625" style="31"/>
    <col min="242" max="242" width="18.7109375" style="31" bestFit="1" customWidth="1"/>
    <col min="243" max="243" width="9.140625" style="31"/>
    <col min="244" max="244" width="10.28515625" style="31" customWidth="1"/>
    <col min="245" max="245" width="12.7109375" style="31" bestFit="1" customWidth="1"/>
    <col min="246" max="246" width="10.85546875" style="31" customWidth="1"/>
    <col min="247" max="247" width="19.140625" style="31" bestFit="1" customWidth="1"/>
    <col min="248" max="248" width="9.140625" style="31"/>
    <col min="249" max="249" width="9.42578125" style="31" customWidth="1"/>
    <col min="250" max="250" width="11.140625" style="31" customWidth="1"/>
    <col min="251" max="251" width="10.42578125" style="31" bestFit="1" customWidth="1"/>
    <col min="252" max="252" width="19.140625" style="31" bestFit="1" customWidth="1"/>
    <col min="253" max="253" width="9.140625" style="31"/>
    <col min="254" max="254" width="9.5703125" style="31" customWidth="1"/>
    <col min="255" max="255" width="9.140625" style="31"/>
    <col min="256" max="256" width="10.42578125" style="31" bestFit="1" customWidth="1"/>
    <col min="257" max="497" width="9.140625" style="31"/>
    <col min="498" max="498" width="18.7109375" style="31" bestFit="1" customWidth="1"/>
    <col min="499" max="499" width="9.140625" style="31"/>
    <col min="500" max="500" width="10.28515625" style="31" customWidth="1"/>
    <col min="501" max="501" width="12.7109375" style="31" bestFit="1" customWidth="1"/>
    <col min="502" max="502" width="10.85546875" style="31" customWidth="1"/>
    <col min="503" max="503" width="19.140625" style="31" bestFit="1" customWidth="1"/>
    <col min="504" max="504" width="9.140625" style="31"/>
    <col min="505" max="505" width="9.42578125" style="31" customWidth="1"/>
    <col min="506" max="506" width="11.140625" style="31" customWidth="1"/>
    <col min="507" max="507" width="10.42578125" style="31" bestFit="1" customWidth="1"/>
    <col min="508" max="508" width="19.140625" style="31" bestFit="1" customWidth="1"/>
    <col min="509" max="509" width="9.140625" style="31"/>
    <col min="510" max="510" width="9.5703125" style="31" customWidth="1"/>
    <col min="511" max="511" width="9.140625" style="31"/>
    <col min="512" max="512" width="10.42578125" style="31" bestFit="1" customWidth="1"/>
    <col min="513" max="753" width="9.140625" style="31"/>
    <col min="754" max="754" width="18.7109375" style="31" bestFit="1" customWidth="1"/>
    <col min="755" max="755" width="9.140625" style="31"/>
    <col min="756" max="756" width="10.28515625" style="31" customWidth="1"/>
    <col min="757" max="757" width="12.7109375" style="31" bestFit="1" customWidth="1"/>
    <col min="758" max="758" width="10.85546875" style="31" customWidth="1"/>
    <col min="759" max="759" width="19.140625" style="31" bestFit="1" customWidth="1"/>
    <col min="760" max="760" width="9.140625" style="31"/>
    <col min="761" max="761" width="9.42578125" style="31" customWidth="1"/>
    <col min="762" max="762" width="11.140625" style="31" customWidth="1"/>
    <col min="763" max="763" width="10.42578125" style="31" bestFit="1" customWidth="1"/>
    <col min="764" max="764" width="19.140625" style="31" bestFit="1" customWidth="1"/>
    <col min="765" max="765" width="9.140625" style="31"/>
    <col min="766" max="766" width="9.5703125" style="31" customWidth="1"/>
    <col min="767" max="767" width="9.140625" style="31"/>
    <col min="768" max="768" width="10.42578125" style="31" bestFit="1" customWidth="1"/>
    <col min="769" max="1009" width="9.140625" style="31"/>
    <col min="1010" max="1010" width="18.7109375" style="31" bestFit="1" customWidth="1"/>
    <col min="1011" max="1011" width="9.140625" style="31"/>
    <col min="1012" max="1012" width="10.28515625" style="31" customWidth="1"/>
    <col min="1013" max="1013" width="12.7109375" style="31" bestFit="1" customWidth="1"/>
    <col min="1014" max="1014" width="10.85546875" style="31" customWidth="1"/>
    <col min="1015" max="1015" width="19.140625" style="31" bestFit="1" customWidth="1"/>
    <col min="1016" max="1016" width="9.140625" style="31"/>
    <col min="1017" max="1017" width="9.42578125" style="31" customWidth="1"/>
    <col min="1018" max="1018" width="11.140625" style="31" customWidth="1"/>
    <col min="1019" max="1019" width="10.42578125" style="31" bestFit="1" customWidth="1"/>
    <col min="1020" max="1020" width="19.140625" style="31" bestFit="1" customWidth="1"/>
    <col min="1021" max="1021" width="9.140625" style="31"/>
    <col min="1022" max="1022" width="9.5703125" style="31" customWidth="1"/>
    <col min="1023" max="1023" width="9.140625" style="31"/>
    <col min="1024" max="1024" width="10.42578125" style="31" bestFit="1" customWidth="1"/>
    <col min="1025" max="1265" width="9.140625" style="31"/>
    <col min="1266" max="1266" width="18.7109375" style="31" bestFit="1" customWidth="1"/>
    <col min="1267" max="1267" width="9.140625" style="31"/>
    <col min="1268" max="1268" width="10.28515625" style="31" customWidth="1"/>
    <col min="1269" max="1269" width="12.7109375" style="31" bestFit="1" customWidth="1"/>
    <col min="1270" max="1270" width="10.85546875" style="31" customWidth="1"/>
    <col min="1271" max="1271" width="19.140625" style="31" bestFit="1" customWidth="1"/>
    <col min="1272" max="1272" width="9.140625" style="31"/>
    <col min="1273" max="1273" width="9.42578125" style="31" customWidth="1"/>
    <col min="1274" max="1274" width="11.140625" style="31" customWidth="1"/>
    <col min="1275" max="1275" width="10.42578125" style="31" bestFit="1" customWidth="1"/>
    <col min="1276" max="1276" width="19.140625" style="31" bestFit="1" customWidth="1"/>
    <col min="1277" max="1277" width="9.140625" style="31"/>
    <col min="1278" max="1278" width="9.5703125" style="31" customWidth="1"/>
    <col min="1279" max="1279" width="9.140625" style="31"/>
    <col min="1280" max="1280" width="10.42578125" style="31" bestFit="1" customWidth="1"/>
    <col min="1281" max="1521" width="9.140625" style="31"/>
    <col min="1522" max="1522" width="18.7109375" style="31" bestFit="1" customWidth="1"/>
    <col min="1523" max="1523" width="9.140625" style="31"/>
    <col min="1524" max="1524" width="10.28515625" style="31" customWidth="1"/>
    <col min="1525" max="1525" width="12.7109375" style="31" bestFit="1" customWidth="1"/>
    <col min="1526" max="1526" width="10.85546875" style="31" customWidth="1"/>
    <col min="1527" max="1527" width="19.140625" style="31" bestFit="1" customWidth="1"/>
    <col min="1528" max="1528" width="9.140625" style="31"/>
    <col min="1529" max="1529" width="9.42578125" style="31" customWidth="1"/>
    <col min="1530" max="1530" width="11.140625" style="31" customWidth="1"/>
    <col min="1531" max="1531" width="10.42578125" style="31" bestFit="1" customWidth="1"/>
    <col min="1532" max="1532" width="19.140625" style="31" bestFit="1" customWidth="1"/>
    <col min="1533" max="1533" width="9.140625" style="31"/>
    <col min="1534" max="1534" width="9.5703125" style="31" customWidth="1"/>
    <col min="1535" max="1535" width="9.140625" style="31"/>
    <col min="1536" max="1536" width="10.42578125" style="31" bestFit="1" customWidth="1"/>
    <col min="1537" max="1777" width="9.140625" style="31"/>
    <col min="1778" max="1778" width="18.7109375" style="31" bestFit="1" customWidth="1"/>
    <col min="1779" max="1779" width="9.140625" style="31"/>
    <col min="1780" max="1780" width="10.28515625" style="31" customWidth="1"/>
    <col min="1781" max="1781" width="12.7109375" style="31" bestFit="1" customWidth="1"/>
    <col min="1782" max="1782" width="10.85546875" style="31" customWidth="1"/>
    <col min="1783" max="1783" width="19.140625" style="31" bestFit="1" customWidth="1"/>
    <col min="1784" max="1784" width="9.140625" style="31"/>
    <col min="1785" max="1785" width="9.42578125" style="31" customWidth="1"/>
    <col min="1786" max="1786" width="11.140625" style="31" customWidth="1"/>
    <col min="1787" max="1787" width="10.42578125" style="31" bestFit="1" customWidth="1"/>
    <col min="1788" max="1788" width="19.140625" style="31" bestFit="1" customWidth="1"/>
    <col min="1789" max="1789" width="9.140625" style="31"/>
    <col min="1790" max="1790" width="9.5703125" style="31" customWidth="1"/>
    <col min="1791" max="1791" width="9.140625" style="31"/>
    <col min="1792" max="1792" width="10.42578125" style="31" bestFit="1" customWidth="1"/>
    <col min="1793" max="2033" width="9.140625" style="31"/>
    <col min="2034" max="2034" width="18.7109375" style="31" bestFit="1" customWidth="1"/>
    <col min="2035" max="2035" width="9.140625" style="31"/>
    <col min="2036" max="2036" width="10.28515625" style="31" customWidth="1"/>
    <col min="2037" max="2037" width="12.7109375" style="31" bestFit="1" customWidth="1"/>
    <col min="2038" max="2038" width="10.85546875" style="31" customWidth="1"/>
    <col min="2039" max="2039" width="19.140625" style="31" bestFit="1" customWidth="1"/>
    <col min="2040" max="2040" width="9.140625" style="31"/>
    <col min="2041" max="2041" width="9.42578125" style="31" customWidth="1"/>
    <col min="2042" max="2042" width="11.140625" style="31" customWidth="1"/>
    <col min="2043" max="2043" width="10.42578125" style="31" bestFit="1" customWidth="1"/>
    <col min="2044" max="2044" width="19.140625" style="31" bestFit="1" customWidth="1"/>
    <col min="2045" max="2045" width="9.140625" style="31"/>
    <col min="2046" max="2046" width="9.5703125" style="31" customWidth="1"/>
    <col min="2047" max="2047" width="9.140625" style="31"/>
    <col min="2048" max="2048" width="10.42578125" style="31" bestFit="1" customWidth="1"/>
    <col min="2049" max="2289" width="9.140625" style="31"/>
    <col min="2290" max="2290" width="18.7109375" style="31" bestFit="1" customWidth="1"/>
    <col min="2291" max="2291" width="9.140625" style="31"/>
    <col min="2292" max="2292" width="10.28515625" style="31" customWidth="1"/>
    <col min="2293" max="2293" width="12.7109375" style="31" bestFit="1" customWidth="1"/>
    <col min="2294" max="2294" width="10.85546875" style="31" customWidth="1"/>
    <col min="2295" max="2295" width="19.140625" style="31" bestFit="1" customWidth="1"/>
    <col min="2296" max="2296" width="9.140625" style="31"/>
    <col min="2297" max="2297" width="9.42578125" style="31" customWidth="1"/>
    <col min="2298" max="2298" width="11.140625" style="31" customWidth="1"/>
    <col min="2299" max="2299" width="10.42578125" style="31" bestFit="1" customWidth="1"/>
    <col min="2300" max="2300" width="19.140625" style="31" bestFit="1" customWidth="1"/>
    <col min="2301" max="2301" width="9.140625" style="31"/>
    <col min="2302" max="2302" width="9.5703125" style="31" customWidth="1"/>
    <col min="2303" max="2303" width="9.140625" style="31"/>
    <col min="2304" max="2304" width="10.42578125" style="31" bestFit="1" customWidth="1"/>
    <col min="2305" max="2545" width="9.140625" style="31"/>
    <col min="2546" max="2546" width="18.7109375" style="31" bestFit="1" customWidth="1"/>
    <col min="2547" max="2547" width="9.140625" style="31"/>
    <col min="2548" max="2548" width="10.28515625" style="31" customWidth="1"/>
    <col min="2549" max="2549" width="12.7109375" style="31" bestFit="1" customWidth="1"/>
    <col min="2550" max="2550" width="10.85546875" style="31" customWidth="1"/>
    <col min="2551" max="2551" width="19.140625" style="31" bestFit="1" customWidth="1"/>
    <col min="2552" max="2552" width="9.140625" style="31"/>
    <col min="2553" max="2553" width="9.42578125" style="31" customWidth="1"/>
    <col min="2554" max="2554" width="11.140625" style="31" customWidth="1"/>
    <col min="2555" max="2555" width="10.42578125" style="31" bestFit="1" customWidth="1"/>
    <col min="2556" max="2556" width="19.140625" style="31" bestFit="1" customWidth="1"/>
    <col min="2557" max="2557" width="9.140625" style="31"/>
    <col min="2558" max="2558" width="9.5703125" style="31" customWidth="1"/>
    <col min="2559" max="2559" width="9.140625" style="31"/>
    <col min="2560" max="2560" width="10.42578125" style="31" bestFit="1" customWidth="1"/>
    <col min="2561" max="2801" width="9.140625" style="31"/>
    <col min="2802" max="2802" width="18.7109375" style="31" bestFit="1" customWidth="1"/>
    <col min="2803" max="2803" width="9.140625" style="31"/>
    <col min="2804" max="2804" width="10.28515625" style="31" customWidth="1"/>
    <col min="2805" max="2805" width="12.7109375" style="31" bestFit="1" customWidth="1"/>
    <col min="2806" max="2806" width="10.85546875" style="31" customWidth="1"/>
    <col min="2807" max="2807" width="19.140625" style="31" bestFit="1" customWidth="1"/>
    <col min="2808" max="2808" width="9.140625" style="31"/>
    <col min="2809" max="2809" width="9.42578125" style="31" customWidth="1"/>
    <col min="2810" max="2810" width="11.140625" style="31" customWidth="1"/>
    <col min="2811" max="2811" width="10.42578125" style="31" bestFit="1" customWidth="1"/>
    <col min="2812" max="2812" width="19.140625" style="31" bestFit="1" customWidth="1"/>
    <col min="2813" max="2813" width="9.140625" style="31"/>
    <col min="2814" max="2814" width="9.5703125" style="31" customWidth="1"/>
    <col min="2815" max="2815" width="9.140625" style="31"/>
    <col min="2816" max="2816" width="10.42578125" style="31" bestFit="1" customWidth="1"/>
    <col min="2817" max="3057" width="9.140625" style="31"/>
    <col min="3058" max="3058" width="18.7109375" style="31" bestFit="1" customWidth="1"/>
    <col min="3059" max="3059" width="9.140625" style="31"/>
    <col min="3060" max="3060" width="10.28515625" style="31" customWidth="1"/>
    <col min="3061" max="3061" width="12.7109375" style="31" bestFit="1" customWidth="1"/>
    <col min="3062" max="3062" width="10.85546875" style="31" customWidth="1"/>
    <col min="3063" max="3063" width="19.140625" style="31" bestFit="1" customWidth="1"/>
    <col min="3064" max="3064" width="9.140625" style="31"/>
    <col min="3065" max="3065" width="9.42578125" style="31" customWidth="1"/>
    <col min="3066" max="3066" width="11.140625" style="31" customWidth="1"/>
    <col min="3067" max="3067" width="10.42578125" style="31" bestFit="1" customWidth="1"/>
    <col min="3068" max="3068" width="19.140625" style="31" bestFit="1" customWidth="1"/>
    <col min="3069" max="3069" width="9.140625" style="31"/>
    <col min="3070" max="3070" width="9.5703125" style="31" customWidth="1"/>
    <col min="3071" max="3071" width="9.140625" style="31"/>
    <col min="3072" max="3072" width="10.42578125" style="31" bestFit="1" customWidth="1"/>
    <col min="3073" max="3313" width="9.140625" style="31"/>
    <col min="3314" max="3314" width="18.7109375" style="31" bestFit="1" customWidth="1"/>
    <col min="3315" max="3315" width="9.140625" style="31"/>
    <col min="3316" max="3316" width="10.28515625" style="31" customWidth="1"/>
    <col min="3317" max="3317" width="12.7109375" style="31" bestFit="1" customWidth="1"/>
    <col min="3318" max="3318" width="10.85546875" style="31" customWidth="1"/>
    <col min="3319" max="3319" width="19.140625" style="31" bestFit="1" customWidth="1"/>
    <col min="3320" max="3320" width="9.140625" style="31"/>
    <col min="3321" max="3321" width="9.42578125" style="31" customWidth="1"/>
    <col min="3322" max="3322" width="11.140625" style="31" customWidth="1"/>
    <col min="3323" max="3323" width="10.42578125" style="31" bestFit="1" customWidth="1"/>
    <col min="3324" max="3324" width="19.140625" style="31" bestFit="1" customWidth="1"/>
    <col min="3325" max="3325" width="9.140625" style="31"/>
    <col min="3326" max="3326" width="9.5703125" style="31" customWidth="1"/>
    <col min="3327" max="3327" width="9.140625" style="31"/>
    <col min="3328" max="3328" width="10.42578125" style="31" bestFit="1" customWidth="1"/>
    <col min="3329" max="3569" width="9.140625" style="31"/>
    <col min="3570" max="3570" width="18.7109375" style="31" bestFit="1" customWidth="1"/>
    <col min="3571" max="3571" width="9.140625" style="31"/>
    <col min="3572" max="3572" width="10.28515625" style="31" customWidth="1"/>
    <col min="3573" max="3573" width="12.7109375" style="31" bestFit="1" customWidth="1"/>
    <col min="3574" max="3574" width="10.85546875" style="31" customWidth="1"/>
    <col min="3575" max="3575" width="19.140625" style="31" bestFit="1" customWidth="1"/>
    <col min="3576" max="3576" width="9.140625" style="31"/>
    <col min="3577" max="3577" width="9.42578125" style="31" customWidth="1"/>
    <col min="3578" max="3578" width="11.140625" style="31" customWidth="1"/>
    <col min="3579" max="3579" width="10.42578125" style="31" bestFit="1" customWidth="1"/>
    <col min="3580" max="3580" width="19.140625" style="31" bestFit="1" customWidth="1"/>
    <col min="3581" max="3581" width="9.140625" style="31"/>
    <col min="3582" max="3582" width="9.5703125" style="31" customWidth="1"/>
    <col min="3583" max="3583" width="9.140625" style="31"/>
    <col min="3584" max="3584" width="10.42578125" style="31" bestFit="1" customWidth="1"/>
    <col min="3585" max="3825" width="9.140625" style="31"/>
    <col min="3826" max="3826" width="18.7109375" style="31" bestFit="1" customWidth="1"/>
    <col min="3827" max="3827" width="9.140625" style="31"/>
    <col min="3828" max="3828" width="10.28515625" style="31" customWidth="1"/>
    <col min="3829" max="3829" width="12.7109375" style="31" bestFit="1" customWidth="1"/>
    <col min="3830" max="3830" width="10.85546875" style="31" customWidth="1"/>
    <col min="3831" max="3831" width="19.140625" style="31" bestFit="1" customWidth="1"/>
    <col min="3832" max="3832" width="9.140625" style="31"/>
    <col min="3833" max="3833" width="9.42578125" style="31" customWidth="1"/>
    <col min="3834" max="3834" width="11.140625" style="31" customWidth="1"/>
    <col min="3835" max="3835" width="10.42578125" style="31" bestFit="1" customWidth="1"/>
    <col min="3836" max="3836" width="19.140625" style="31" bestFit="1" customWidth="1"/>
    <col min="3837" max="3837" width="9.140625" style="31"/>
    <col min="3838" max="3838" width="9.5703125" style="31" customWidth="1"/>
    <col min="3839" max="3839" width="9.140625" style="31"/>
    <col min="3840" max="3840" width="10.42578125" style="31" bestFit="1" customWidth="1"/>
    <col min="3841" max="4081" width="9.140625" style="31"/>
    <col min="4082" max="4082" width="18.7109375" style="31" bestFit="1" customWidth="1"/>
    <col min="4083" max="4083" width="9.140625" style="31"/>
    <col min="4084" max="4084" width="10.28515625" style="31" customWidth="1"/>
    <col min="4085" max="4085" width="12.7109375" style="31" bestFit="1" customWidth="1"/>
    <col min="4086" max="4086" width="10.85546875" style="31" customWidth="1"/>
    <col min="4087" max="4087" width="19.140625" style="31" bestFit="1" customWidth="1"/>
    <col min="4088" max="4088" width="9.140625" style="31"/>
    <col min="4089" max="4089" width="9.42578125" style="31" customWidth="1"/>
    <col min="4090" max="4090" width="11.140625" style="31" customWidth="1"/>
    <col min="4091" max="4091" width="10.42578125" style="31" bestFit="1" customWidth="1"/>
    <col min="4092" max="4092" width="19.140625" style="31" bestFit="1" customWidth="1"/>
    <col min="4093" max="4093" width="9.140625" style="31"/>
    <col min="4094" max="4094" width="9.5703125" style="31" customWidth="1"/>
    <col min="4095" max="4095" width="9.140625" style="31"/>
    <col min="4096" max="4096" width="10.42578125" style="31" bestFit="1" customWidth="1"/>
    <col min="4097" max="4337" width="9.140625" style="31"/>
    <col min="4338" max="4338" width="18.7109375" style="31" bestFit="1" customWidth="1"/>
    <col min="4339" max="4339" width="9.140625" style="31"/>
    <col min="4340" max="4340" width="10.28515625" style="31" customWidth="1"/>
    <col min="4341" max="4341" width="12.7109375" style="31" bestFit="1" customWidth="1"/>
    <col min="4342" max="4342" width="10.85546875" style="31" customWidth="1"/>
    <col min="4343" max="4343" width="19.140625" style="31" bestFit="1" customWidth="1"/>
    <col min="4344" max="4344" width="9.140625" style="31"/>
    <col min="4345" max="4345" width="9.42578125" style="31" customWidth="1"/>
    <col min="4346" max="4346" width="11.140625" style="31" customWidth="1"/>
    <col min="4347" max="4347" width="10.42578125" style="31" bestFit="1" customWidth="1"/>
    <col min="4348" max="4348" width="19.140625" style="31" bestFit="1" customWidth="1"/>
    <col min="4349" max="4349" width="9.140625" style="31"/>
    <col min="4350" max="4350" width="9.5703125" style="31" customWidth="1"/>
    <col min="4351" max="4351" width="9.140625" style="31"/>
    <col min="4352" max="4352" width="10.42578125" style="31" bestFit="1" customWidth="1"/>
    <col min="4353" max="4593" width="9.140625" style="31"/>
    <col min="4594" max="4594" width="18.7109375" style="31" bestFit="1" customWidth="1"/>
    <col min="4595" max="4595" width="9.140625" style="31"/>
    <col min="4596" max="4596" width="10.28515625" style="31" customWidth="1"/>
    <col min="4597" max="4597" width="12.7109375" style="31" bestFit="1" customWidth="1"/>
    <col min="4598" max="4598" width="10.85546875" style="31" customWidth="1"/>
    <col min="4599" max="4599" width="19.140625" style="31" bestFit="1" customWidth="1"/>
    <col min="4600" max="4600" width="9.140625" style="31"/>
    <col min="4601" max="4601" width="9.42578125" style="31" customWidth="1"/>
    <col min="4602" max="4602" width="11.140625" style="31" customWidth="1"/>
    <col min="4603" max="4603" width="10.42578125" style="31" bestFit="1" customWidth="1"/>
    <col min="4604" max="4604" width="19.140625" style="31" bestFit="1" customWidth="1"/>
    <col min="4605" max="4605" width="9.140625" style="31"/>
    <col min="4606" max="4606" width="9.5703125" style="31" customWidth="1"/>
    <col min="4607" max="4607" width="9.140625" style="31"/>
    <col min="4608" max="4608" width="10.42578125" style="31" bestFit="1" customWidth="1"/>
    <col min="4609" max="4849" width="9.140625" style="31"/>
    <col min="4850" max="4850" width="18.7109375" style="31" bestFit="1" customWidth="1"/>
    <col min="4851" max="4851" width="9.140625" style="31"/>
    <col min="4852" max="4852" width="10.28515625" style="31" customWidth="1"/>
    <col min="4853" max="4853" width="12.7109375" style="31" bestFit="1" customWidth="1"/>
    <col min="4854" max="4854" width="10.85546875" style="31" customWidth="1"/>
    <col min="4855" max="4855" width="19.140625" style="31" bestFit="1" customWidth="1"/>
    <col min="4856" max="4856" width="9.140625" style="31"/>
    <col min="4857" max="4857" width="9.42578125" style="31" customWidth="1"/>
    <col min="4858" max="4858" width="11.140625" style="31" customWidth="1"/>
    <col min="4859" max="4859" width="10.42578125" style="31" bestFit="1" customWidth="1"/>
    <col min="4860" max="4860" width="19.140625" style="31" bestFit="1" customWidth="1"/>
    <col min="4861" max="4861" width="9.140625" style="31"/>
    <col min="4862" max="4862" width="9.5703125" style="31" customWidth="1"/>
    <col min="4863" max="4863" width="9.140625" style="31"/>
    <col min="4864" max="4864" width="10.42578125" style="31" bestFit="1" customWidth="1"/>
    <col min="4865" max="5105" width="9.140625" style="31"/>
    <col min="5106" max="5106" width="18.7109375" style="31" bestFit="1" customWidth="1"/>
    <col min="5107" max="5107" width="9.140625" style="31"/>
    <col min="5108" max="5108" width="10.28515625" style="31" customWidth="1"/>
    <col min="5109" max="5109" width="12.7109375" style="31" bestFit="1" customWidth="1"/>
    <col min="5110" max="5110" width="10.85546875" style="31" customWidth="1"/>
    <col min="5111" max="5111" width="19.140625" style="31" bestFit="1" customWidth="1"/>
    <col min="5112" max="5112" width="9.140625" style="31"/>
    <col min="5113" max="5113" width="9.42578125" style="31" customWidth="1"/>
    <col min="5114" max="5114" width="11.140625" style="31" customWidth="1"/>
    <col min="5115" max="5115" width="10.42578125" style="31" bestFit="1" customWidth="1"/>
    <col min="5116" max="5116" width="19.140625" style="31" bestFit="1" customWidth="1"/>
    <col min="5117" max="5117" width="9.140625" style="31"/>
    <col min="5118" max="5118" width="9.5703125" style="31" customWidth="1"/>
    <col min="5119" max="5119" width="9.140625" style="31"/>
    <col min="5120" max="5120" width="10.42578125" style="31" bestFit="1" customWidth="1"/>
    <col min="5121" max="5361" width="9.140625" style="31"/>
    <col min="5362" max="5362" width="18.7109375" style="31" bestFit="1" customWidth="1"/>
    <col min="5363" max="5363" width="9.140625" style="31"/>
    <col min="5364" max="5364" width="10.28515625" style="31" customWidth="1"/>
    <col min="5365" max="5365" width="12.7109375" style="31" bestFit="1" customWidth="1"/>
    <col min="5366" max="5366" width="10.85546875" style="31" customWidth="1"/>
    <col min="5367" max="5367" width="19.140625" style="31" bestFit="1" customWidth="1"/>
    <col min="5368" max="5368" width="9.140625" style="31"/>
    <col min="5369" max="5369" width="9.42578125" style="31" customWidth="1"/>
    <col min="5370" max="5370" width="11.140625" style="31" customWidth="1"/>
    <col min="5371" max="5371" width="10.42578125" style="31" bestFit="1" customWidth="1"/>
    <col min="5372" max="5372" width="19.140625" style="31" bestFit="1" customWidth="1"/>
    <col min="5373" max="5373" width="9.140625" style="31"/>
    <col min="5374" max="5374" width="9.5703125" style="31" customWidth="1"/>
    <col min="5375" max="5375" width="9.140625" style="31"/>
    <col min="5376" max="5376" width="10.42578125" style="31" bestFit="1" customWidth="1"/>
    <col min="5377" max="5617" width="9.140625" style="31"/>
    <col min="5618" max="5618" width="18.7109375" style="31" bestFit="1" customWidth="1"/>
    <col min="5619" max="5619" width="9.140625" style="31"/>
    <col min="5620" max="5620" width="10.28515625" style="31" customWidth="1"/>
    <col min="5621" max="5621" width="12.7109375" style="31" bestFit="1" customWidth="1"/>
    <col min="5622" max="5622" width="10.85546875" style="31" customWidth="1"/>
    <col min="5623" max="5623" width="19.140625" style="31" bestFit="1" customWidth="1"/>
    <col min="5624" max="5624" width="9.140625" style="31"/>
    <col min="5625" max="5625" width="9.42578125" style="31" customWidth="1"/>
    <col min="5626" max="5626" width="11.140625" style="31" customWidth="1"/>
    <col min="5627" max="5627" width="10.42578125" style="31" bestFit="1" customWidth="1"/>
    <col min="5628" max="5628" width="19.140625" style="31" bestFit="1" customWidth="1"/>
    <col min="5629" max="5629" width="9.140625" style="31"/>
    <col min="5630" max="5630" width="9.5703125" style="31" customWidth="1"/>
    <col min="5631" max="5631" width="9.140625" style="31"/>
    <col min="5632" max="5632" width="10.42578125" style="31" bestFit="1" customWidth="1"/>
    <col min="5633" max="5873" width="9.140625" style="31"/>
    <col min="5874" max="5874" width="18.7109375" style="31" bestFit="1" customWidth="1"/>
    <col min="5875" max="5875" width="9.140625" style="31"/>
    <col min="5876" max="5876" width="10.28515625" style="31" customWidth="1"/>
    <col min="5877" max="5877" width="12.7109375" style="31" bestFit="1" customWidth="1"/>
    <col min="5878" max="5878" width="10.85546875" style="31" customWidth="1"/>
    <col min="5879" max="5879" width="19.140625" style="31" bestFit="1" customWidth="1"/>
    <col min="5880" max="5880" width="9.140625" style="31"/>
    <col min="5881" max="5881" width="9.42578125" style="31" customWidth="1"/>
    <col min="5882" max="5882" width="11.140625" style="31" customWidth="1"/>
    <col min="5883" max="5883" width="10.42578125" style="31" bestFit="1" customWidth="1"/>
    <col min="5884" max="5884" width="19.140625" style="31" bestFit="1" customWidth="1"/>
    <col min="5885" max="5885" width="9.140625" style="31"/>
    <col min="5886" max="5886" width="9.5703125" style="31" customWidth="1"/>
    <col min="5887" max="5887" width="9.140625" style="31"/>
    <col min="5888" max="5888" width="10.42578125" style="31" bestFit="1" customWidth="1"/>
    <col min="5889" max="6129" width="9.140625" style="31"/>
    <col min="6130" max="6130" width="18.7109375" style="31" bestFit="1" customWidth="1"/>
    <col min="6131" max="6131" width="9.140625" style="31"/>
    <col min="6132" max="6132" width="10.28515625" style="31" customWidth="1"/>
    <col min="6133" max="6133" width="12.7109375" style="31" bestFit="1" customWidth="1"/>
    <col min="6134" max="6134" width="10.85546875" style="31" customWidth="1"/>
    <col min="6135" max="6135" width="19.140625" style="31" bestFit="1" customWidth="1"/>
    <col min="6136" max="6136" width="9.140625" style="31"/>
    <col min="6137" max="6137" width="9.42578125" style="31" customWidth="1"/>
    <col min="6138" max="6138" width="11.140625" style="31" customWidth="1"/>
    <col min="6139" max="6139" width="10.42578125" style="31" bestFit="1" customWidth="1"/>
    <col min="6140" max="6140" width="19.140625" style="31" bestFit="1" customWidth="1"/>
    <col min="6141" max="6141" width="9.140625" style="31"/>
    <col min="6142" max="6142" width="9.5703125" style="31" customWidth="1"/>
    <col min="6143" max="6143" width="9.140625" style="31"/>
    <col min="6144" max="6144" width="10.42578125" style="31" bestFit="1" customWidth="1"/>
    <col min="6145" max="6385" width="9.140625" style="31"/>
    <col min="6386" max="6386" width="18.7109375" style="31" bestFit="1" customWidth="1"/>
    <col min="6387" max="6387" width="9.140625" style="31"/>
    <col min="6388" max="6388" width="10.28515625" style="31" customWidth="1"/>
    <col min="6389" max="6389" width="12.7109375" style="31" bestFit="1" customWidth="1"/>
    <col min="6390" max="6390" width="10.85546875" style="31" customWidth="1"/>
    <col min="6391" max="6391" width="19.140625" style="31" bestFit="1" customWidth="1"/>
    <col min="6392" max="6392" width="9.140625" style="31"/>
    <col min="6393" max="6393" width="9.42578125" style="31" customWidth="1"/>
    <col min="6394" max="6394" width="11.140625" style="31" customWidth="1"/>
    <col min="6395" max="6395" width="10.42578125" style="31" bestFit="1" customWidth="1"/>
    <col min="6396" max="6396" width="19.140625" style="31" bestFit="1" customWidth="1"/>
    <col min="6397" max="6397" width="9.140625" style="31"/>
    <col min="6398" max="6398" width="9.5703125" style="31" customWidth="1"/>
    <col min="6399" max="6399" width="9.140625" style="31"/>
    <col min="6400" max="6400" width="10.42578125" style="31" bestFit="1" customWidth="1"/>
    <col min="6401" max="6641" width="9.140625" style="31"/>
    <col min="6642" max="6642" width="18.7109375" style="31" bestFit="1" customWidth="1"/>
    <col min="6643" max="6643" width="9.140625" style="31"/>
    <col min="6644" max="6644" width="10.28515625" style="31" customWidth="1"/>
    <col min="6645" max="6645" width="12.7109375" style="31" bestFit="1" customWidth="1"/>
    <col min="6646" max="6646" width="10.85546875" style="31" customWidth="1"/>
    <col min="6647" max="6647" width="19.140625" style="31" bestFit="1" customWidth="1"/>
    <col min="6648" max="6648" width="9.140625" style="31"/>
    <col min="6649" max="6649" width="9.42578125" style="31" customWidth="1"/>
    <col min="6650" max="6650" width="11.140625" style="31" customWidth="1"/>
    <col min="6651" max="6651" width="10.42578125" style="31" bestFit="1" customWidth="1"/>
    <col min="6652" max="6652" width="19.140625" style="31" bestFit="1" customWidth="1"/>
    <col min="6653" max="6653" width="9.140625" style="31"/>
    <col min="6654" max="6654" width="9.5703125" style="31" customWidth="1"/>
    <col min="6655" max="6655" width="9.140625" style="31"/>
    <col min="6656" max="6656" width="10.42578125" style="31" bestFit="1" customWidth="1"/>
    <col min="6657" max="6897" width="9.140625" style="31"/>
    <col min="6898" max="6898" width="18.7109375" style="31" bestFit="1" customWidth="1"/>
    <col min="6899" max="6899" width="9.140625" style="31"/>
    <col min="6900" max="6900" width="10.28515625" style="31" customWidth="1"/>
    <col min="6901" max="6901" width="12.7109375" style="31" bestFit="1" customWidth="1"/>
    <col min="6902" max="6902" width="10.85546875" style="31" customWidth="1"/>
    <col min="6903" max="6903" width="19.140625" style="31" bestFit="1" customWidth="1"/>
    <col min="6904" max="6904" width="9.140625" style="31"/>
    <col min="6905" max="6905" width="9.42578125" style="31" customWidth="1"/>
    <col min="6906" max="6906" width="11.140625" style="31" customWidth="1"/>
    <col min="6907" max="6907" width="10.42578125" style="31" bestFit="1" customWidth="1"/>
    <col min="6908" max="6908" width="19.140625" style="31" bestFit="1" customWidth="1"/>
    <col min="6909" max="6909" width="9.140625" style="31"/>
    <col min="6910" max="6910" width="9.5703125" style="31" customWidth="1"/>
    <col min="6911" max="6911" width="9.140625" style="31"/>
    <col min="6912" max="6912" width="10.42578125" style="31" bestFit="1" customWidth="1"/>
    <col min="6913" max="7153" width="9.140625" style="31"/>
    <col min="7154" max="7154" width="18.7109375" style="31" bestFit="1" customWidth="1"/>
    <col min="7155" max="7155" width="9.140625" style="31"/>
    <col min="7156" max="7156" width="10.28515625" style="31" customWidth="1"/>
    <col min="7157" max="7157" width="12.7109375" style="31" bestFit="1" customWidth="1"/>
    <col min="7158" max="7158" width="10.85546875" style="31" customWidth="1"/>
    <col min="7159" max="7159" width="19.140625" style="31" bestFit="1" customWidth="1"/>
    <col min="7160" max="7160" width="9.140625" style="31"/>
    <col min="7161" max="7161" width="9.42578125" style="31" customWidth="1"/>
    <col min="7162" max="7162" width="11.140625" style="31" customWidth="1"/>
    <col min="7163" max="7163" width="10.42578125" style="31" bestFit="1" customWidth="1"/>
    <col min="7164" max="7164" width="19.140625" style="31" bestFit="1" customWidth="1"/>
    <col min="7165" max="7165" width="9.140625" style="31"/>
    <col min="7166" max="7166" width="9.5703125" style="31" customWidth="1"/>
    <col min="7167" max="7167" width="9.140625" style="31"/>
    <col min="7168" max="7168" width="10.42578125" style="31" bestFit="1" customWidth="1"/>
    <col min="7169" max="7409" width="9.140625" style="31"/>
    <col min="7410" max="7410" width="18.7109375" style="31" bestFit="1" customWidth="1"/>
    <col min="7411" max="7411" width="9.140625" style="31"/>
    <col min="7412" max="7412" width="10.28515625" style="31" customWidth="1"/>
    <col min="7413" max="7413" width="12.7109375" style="31" bestFit="1" customWidth="1"/>
    <col min="7414" max="7414" width="10.85546875" style="31" customWidth="1"/>
    <col min="7415" max="7415" width="19.140625" style="31" bestFit="1" customWidth="1"/>
    <col min="7416" max="7416" width="9.140625" style="31"/>
    <col min="7417" max="7417" width="9.42578125" style="31" customWidth="1"/>
    <col min="7418" max="7418" width="11.140625" style="31" customWidth="1"/>
    <col min="7419" max="7419" width="10.42578125" style="31" bestFit="1" customWidth="1"/>
    <col min="7420" max="7420" width="19.140625" style="31" bestFit="1" customWidth="1"/>
    <col min="7421" max="7421" width="9.140625" style="31"/>
    <col min="7422" max="7422" width="9.5703125" style="31" customWidth="1"/>
    <col min="7423" max="7423" width="9.140625" style="31"/>
    <col min="7424" max="7424" width="10.42578125" style="31" bestFit="1" customWidth="1"/>
    <col min="7425" max="7665" width="9.140625" style="31"/>
    <col min="7666" max="7666" width="18.7109375" style="31" bestFit="1" customWidth="1"/>
    <col min="7667" max="7667" width="9.140625" style="31"/>
    <col min="7668" max="7668" width="10.28515625" style="31" customWidth="1"/>
    <col min="7669" max="7669" width="12.7109375" style="31" bestFit="1" customWidth="1"/>
    <col min="7670" max="7670" width="10.85546875" style="31" customWidth="1"/>
    <col min="7671" max="7671" width="19.140625" style="31" bestFit="1" customWidth="1"/>
    <col min="7672" max="7672" width="9.140625" style="31"/>
    <col min="7673" max="7673" width="9.42578125" style="31" customWidth="1"/>
    <col min="7674" max="7674" width="11.140625" style="31" customWidth="1"/>
    <col min="7675" max="7675" width="10.42578125" style="31" bestFit="1" customWidth="1"/>
    <col min="7676" max="7676" width="19.140625" style="31" bestFit="1" customWidth="1"/>
    <col min="7677" max="7677" width="9.140625" style="31"/>
    <col min="7678" max="7678" width="9.5703125" style="31" customWidth="1"/>
    <col min="7679" max="7679" width="9.140625" style="31"/>
    <col min="7680" max="7680" width="10.42578125" style="31" bestFit="1" customWidth="1"/>
    <col min="7681" max="7921" width="9.140625" style="31"/>
    <col min="7922" max="7922" width="18.7109375" style="31" bestFit="1" customWidth="1"/>
    <col min="7923" max="7923" width="9.140625" style="31"/>
    <col min="7924" max="7924" width="10.28515625" style="31" customWidth="1"/>
    <col min="7925" max="7925" width="12.7109375" style="31" bestFit="1" customWidth="1"/>
    <col min="7926" max="7926" width="10.85546875" style="31" customWidth="1"/>
    <col min="7927" max="7927" width="19.140625" style="31" bestFit="1" customWidth="1"/>
    <col min="7928" max="7928" width="9.140625" style="31"/>
    <col min="7929" max="7929" width="9.42578125" style="31" customWidth="1"/>
    <col min="7930" max="7930" width="11.140625" style="31" customWidth="1"/>
    <col min="7931" max="7931" width="10.42578125" style="31" bestFit="1" customWidth="1"/>
    <col min="7932" max="7932" width="19.140625" style="31" bestFit="1" customWidth="1"/>
    <col min="7933" max="7933" width="9.140625" style="31"/>
    <col min="7934" max="7934" width="9.5703125" style="31" customWidth="1"/>
    <col min="7935" max="7935" width="9.140625" style="31"/>
    <col min="7936" max="7936" width="10.42578125" style="31" bestFit="1" customWidth="1"/>
    <col min="7937" max="8177" width="9.140625" style="31"/>
    <col min="8178" max="8178" width="18.7109375" style="31" bestFit="1" customWidth="1"/>
    <col min="8179" max="8179" width="9.140625" style="31"/>
    <col min="8180" max="8180" width="10.28515625" style="31" customWidth="1"/>
    <col min="8181" max="8181" width="12.7109375" style="31" bestFit="1" customWidth="1"/>
    <col min="8182" max="8182" width="10.85546875" style="31" customWidth="1"/>
    <col min="8183" max="8183" width="19.140625" style="31" bestFit="1" customWidth="1"/>
    <col min="8184" max="8184" width="9.140625" style="31"/>
    <col min="8185" max="8185" width="9.42578125" style="31" customWidth="1"/>
    <col min="8186" max="8186" width="11.140625" style="31" customWidth="1"/>
    <col min="8187" max="8187" width="10.42578125" style="31" bestFit="1" customWidth="1"/>
    <col min="8188" max="8188" width="19.140625" style="31" bestFit="1" customWidth="1"/>
    <col min="8189" max="8189" width="9.140625" style="31"/>
    <col min="8190" max="8190" width="9.5703125" style="31" customWidth="1"/>
    <col min="8191" max="8191" width="9.140625" style="31"/>
    <col min="8192" max="8192" width="10.42578125" style="31" bestFit="1" customWidth="1"/>
    <col min="8193" max="8433" width="9.140625" style="31"/>
    <col min="8434" max="8434" width="18.7109375" style="31" bestFit="1" customWidth="1"/>
    <col min="8435" max="8435" width="9.140625" style="31"/>
    <col min="8436" max="8436" width="10.28515625" style="31" customWidth="1"/>
    <col min="8437" max="8437" width="12.7109375" style="31" bestFit="1" customWidth="1"/>
    <col min="8438" max="8438" width="10.85546875" style="31" customWidth="1"/>
    <col min="8439" max="8439" width="19.140625" style="31" bestFit="1" customWidth="1"/>
    <col min="8440" max="8440" width="9.140625" style="31"/>
    <col min="8441" max="8441" width="9.42578125" style="31" customWidth="1"/>
    <col min="8442" max="8442" width="11.140625" style="31" customWidth="1"/>
    <col min="8443" max="8443" width="10.42578125" style="31" bestFit="1" customWidth="1"/>
    <col min="8444" max="8444" width="19.140625" style="31" bestFit="1" customWidth="1"/>
    <col min="8445" max="8445" width="9.140625" style="31"/>
    <col min="8446" max="8446" width="9.5703125" style="31" customWidth="1"/>
    <col min="8447" max="8447" width="9.140625" style="31"/>
    <col min="8448" max="8448" width="10.42578125" style="31" bestFit="1" customWidth="1"/>
    <col min="8449" max="8689" width="9.140625" style="31"/>
    <col min="8690" max="8690" width="18.7109375" style="31" bestFit="1" customWidth="1"/>
    <col min="8691" max="8691" width="9.140625" style="31"/>
    <col min="8692" max="8692" width="10.28515625" style="31" customWidth="1"/>
    <col min="8693" max="8693" width="12.7109375" style="31" bestFit="1" customWidth="1"/>
    <col min="8694" max="8694" width="10.85546875" style="31" customWidth="1"/>
    <col min="8695" max="8695" width="19.140625" style="31" bestFit="1" customWidth="1"/>
    <col min="8696" max="8696" width="9.140625" style="31"/>
    <col min="8697" max="8697" width="9.42578125" style="31" customWidth="1"/>
    <col min="8698" max="8698" width="11.140625" style="31" customWidth="1"/>
    <col min="8699" max="8699" width="10.42578125" style="31" bestFit="1" customWidth="1"/>
    <col min="8700" max="8700" width="19.140625" style="31" bestFit="1" customWidth="1"/>
    <col min="8701" max="8701" width="9.140625" style="31"/>
    <col min="8702" max="8702" width="9.5703125" style="31" customWidth="1"/>
    <col min="8703" max="8703" width="9.140625" style="31"/>
    <col min="8704" max="8704" width="10.42578125" style="31" bestFit="1" customWidth="1"/>
    <col min="8705" max="8945" width="9.140625" style="31"/>
    <col min="8946" max="8946" width="18.7109375" style="31" bestFit="1" customWidth="1"/>
    <col min="8947" max="8947" width="9.140625" style="31"/>
    <col min="8948" max="8948" width="10.28515625" style="31" customWidth="1"/>
    <col min="8949" max="8949" width="12.7109375" style="31" bestFit="1" customWidth="1"/>
    <col min="8950" max="8950" width="10.85546875" style="31" customWidth="1"/>
    <col min="8951" max="8951" width="19.140625" style="31" bestFit="1" customWidth="1"/>
    <col min="8952" max="8952" width="9.140625" style="31"/>
    <col min="8953" max="8953" width="9.42578125" style="31" customWidth="1"/>
    <col min="8954" max="8954" width="11.140625" style="31" customWidth="1"/>
    <col min="8955" max="8955" width="10.42578125" style="31" bestFit="1" customWidth="1"/>
    <col min="8956" max="8956" width="19.140625" style="31" bestFit="1" customWidth="1"/>
    <col min="8957" max="8957" width="9.140625" style="31"/>
    <col min="8958" max="8958" width="9.5703125" style="31" customWidth="1"/>
    <col min="8959" max="8959" width="9.140625" style="31"/>
    <col min="8960" max="8960" width="10.42578125" style="31" bestFit="1" customWidth="1"/>
    <col min="8961" max="9201" width="9.140625" style="31"/>
    <col min="9202" max="9202" width="18.7109375" style="31" bestFit="1" customWidth="1"/>
    <col min="9203" max="9203" width="9.140625" style="31"/>
    <col min="9204" max="9204" width="10.28515625" style="31" customWidth="1"/>
    <col min="9205" max="9205" width="12.7109375" style="31" bestFit="1" customWidth="1"/>
    <col min="9206" max="9206" width="10.85546875" style="31" customWidth="1"/>
    <col min="9207" max="9207" width="19.140625" style="31" bestFit="1" customWidth="1"/>
    <col min="9208" max="9208" width="9.140625" style="31"/>
    <col min="9209" max="9209" width="9.42578125" style="31" customWidth="1"/>
    <col min="9210" max="9210" width="11.140625" style="31" customWidth="1"/>
    <col min="9211" max="9211" width="10.42578125" style="31" bestFit="1" customWidth="1"/>
    <col min="9212" max="9212" width="19.140625" style="31" bestFit="1" customWidth="1"/>
    <col min="9213" max="9213" width="9.140625" style="31"/>
    <col min="9214" max="9214" width="9.5703125" style="31" customWidth="1"/>
    <col min="9215" max="9215" width="9.140625" style="31"/>
    <col min="9216" max="9216" width="10.42578125" style="31" bestFit="1" customWidth="1"/>
    <col min="9217" max="9457" width="9.140625" style="31"/>
    <col min="9458" max="9458" width="18.7109375" style="31" bestFit="1" customWidth="1"/>
    <col min="9459" max="9459" width="9.140625" style="31"/>
    <col min="9460" max="9460" width="10.28515625" style="31" customWidth="1"/>
    <col min="9461" max="9461" width="12.7109375" style="31" bestFit="1" customWidth="1"/>
    <col min="9462" max="9462" width="10.85546875" style="31" customWidth="1"/>
    <col min="9463" max="9463" width="19.140625" style="31" bestFit="1" customWidth="1"/>
    <col min="9464" max="9464" width="9.140625" style="31"/>
    <col min="9465" max="9465" width="9.42578125" style="31" customWidth="1"/>
    <col min="9466" max="9466" width="11.140625" style="31" customWidth="1"/>
    <col min="9467" max="9467" width="10.42578125" style="31" bestFit="1" customWidth="1"/>
    <col min="9468" max="9468" width="19.140625" style="31" bestFit="1" customWidth="1"/>
    <col min="9469" max="9469" width="9.140625" style="31"/>
    <col min="9470" max="9470" width="9.5703125" style="31" customWidth="1"/>
    <col min="9471" max="9471" width="9.140625" style="31"/>
    <col min="9472" max="9472" width="10.42578125" style="31" bestFit="1" customWidth="1"/>
    <col min="9473" max="9713" width="9.140625" style="31"/>
    <col min="9714" max="9714" width="18.7109375" style="31" bestFit="1" customWidth="1"/>
    <col min="9715" max="9715" width="9.140625" style="31"/>
    <col min="9716" max="9716" width="10.28515625" style="31" customWidth="1"/>
    <col min="9717" max="9717" width="12.7109375" style="31" bestFit="1" customWidth="1"/>
    <col min="9718" max="9718" width="10.85546875" style="31" customWidth="1"/>
    <col min="9719" max="9719" width="19.140625" style="31" bestFit="1" customWidth="1"/>
    <col min="9720" max="9720" width="9.140625" style="31"/>
    <col min="9721" max="9721" width="9.42578125" style="31" customWidth="1"/>
    <col min="9722" max="9722" width="11.140625" style="31" customWidth="1"/>
    <col min="9723" max="9723" width="10.42578125" style="31" bestFit="1" customWidth="1"/>
    <col min="9724" max="9724" width="19.140625" style="31" bestFit="1" customWidth="1"/>
    <col min="9725" max="9725" width="9.140625" style="31"/>
    <col min="9726" max="9726" width="9.5703125" style="31" customWidth="1"/>
    <col min="9727" max="9727" width="9.140625" style="31"/>
    <col min="9728" max="9728" width="10.42578125" style="31" bestFit="1" customWidth="1"/>
    <col min="9729" max="9969" width="9.140625" style="31"/>
    <col min="9970" max="9970" width="18.7109375" style="31" bestFit="1" customWidth="1"/>
    <col min="9971" max="9971" width="9.140625" style="31"/>
    <col min="9972" max="9972" width="10.28515625" style="31" customWidth="1"/>
    <col min="9973" max="9973" width="12.7109375" style="31" bestFit="1" customWidth="1"/>
    <col min="9974" max="9974" width="10.85546875" style="31" customWidth="1"/>
    <col min="9975" max="9975" width="19.140625" style="31" bestFit="1" customWidth="1"/>
    <col min="9976" max="9976" width="9.140625" style="31"/>
    <col min="9977" max="9977" width="9.42578125" style="31" customWidth="1"/>
    <col min="9978" max="9978" width="11.140625" style="31" customWidth="1"/>
    <col min="9979" max="9979" width="10.42578125" style="31" bestFit="1" customWidth="1"/>
    <col min="9980" max="9980" width="19.140625" style="31" bestFit="1" customWidth="1"/>
    <col min="9981" max="9981" width="9.140625" style="31"/>
    <col min="9982" max="9982" width="9.5703125" style="31" customWidth="1"/>
    <col min="9983" max="9983" width="9.140625" style="31"/>
    <col min="9984" max="9984" width="10.42578125" style="31" bestFit="1" customWidth="1"/>
    <col min="9985" max="10225" width="9.140625" style="31"/>
    <col min="10226" max="10226" width="18.7109375" style="31" bestFit="1" customWidth="1"/>
    <col min="10227" max="10227" width="9.140625" style="31"/>
    <col min="10228" max="10228" width="10.28515625" style="31" customWidth="1"/>
    <col min="10229" max="10229" width="12.7109375" style="31" bestFit="1" customWidth="1"/>
    <col min="10230" max="10230" width="10.85546875" style="31" customWidth="1"/>
    <col min="10231" max="10231" width="19.140625" style="31" bestFit="1" customWidth="1"/>
    <col min="10232" max="10232" width="9.140625" style="31"/>
    <col min="10233" max="10233" width="9.42578125" style="31" customWidth="1"/>
    <col min="10234" max="10234" width="11.140625" style="31" customWidth="1"/>
    <col min="10235" max="10235" width="10.42578125" style="31" bestFit="1" customWidth="1"/>
    <col min="10236" max="10236" width="19.140625" style="31" bestFit="1" customWidth="1"/>
    <col min="10237" max="10237" width="9.140625" style="31"/>
    <col min="10238" max="10238" width="9.5703125" style="31" customWidth="1"/>
    <col min="10239" max="10239" width="9.140625" style="31"/>
    <col min="10240" max="10240" width="10.42578125" style="31" bestFit="1" customWidth="1"/>
    <col min="10241" max="10481" width="9.140625" style="31"/>
    <col min="10482" max="10482" width="18.7109375" style="31" bestFit="1" customWidth="1"/>
    <col min="10483" max="10483" width="9.140625" style="31"/>
    <col min="10484" max="10484" width="10.28515625" style="31" customWidth="1"/>
    <col min="10485" max="10485" width="12.7109375" style="31" bestFit="1" customWidth="1"/>
    <col min="10486" max="10486" width="10.85546875" style="31" customWidth="1"/>
    <col min="10487" max="10487" width="19.140625" style="31" bestFit="1" customWidth="1"/>
    <col min="10488" max="10488" width="9.140625" style="31"/>
    <col min="10489" max="10489" width="9.42578125" style="31" customWidth="1"/>
    <col min="10490" max="10490" width="11.140625" style="31" customWidth="1"/>
    <col min="10491" max="10491" width="10.42578125" style="31" bestFit="1" customWidth="1"/>
    <col min="10492" max="10492" width="19.140625" style="31" bestFit="1" customWidth="1"/>
    <col min="10493" max="10493" width="9.140625" style="31"/>
    <col min="10494" max="10494" width="9.5703125" style="31" customWidth="1"/>
    <col min="10495" max="10495" width="9.140625" style="31"/>
    <col min="10496" max="10496" width="10.42578125" style="31" bestFit="1" customWidth="1"/>
    <col min="10497" max="10737" width="9.140625" style="31"/>
    <col min="10738" max="10738" width="18.7109375" style="31" bestFit="1" customWidth="1"/>
    <col min="10739" max="10739" width="9.140625" style="31"/>
    <col min="10740" max="10740" width="10.28515625" style="31" customWidth="1"/>
    <col min="10741" max="10741" width="12.7109375" style="31" bestFit="1" customWidth="1"/>
    <col min="10742" max="10742" width="10.85546875" style="31" customWidth="1"/>
    <col min="10743" max="10743" width="19.140625" style="31" bestFit="1" customWidth="1"/>
    <col min="10744" max="10744" width="9.140625" style="31"/>
    <col min="10745" max="10745" width="9.42578125" style="31" customWidth="1"/>
    <col min="10746" max="10746" width="11.140625" style="31" customWidth="1"/>
    <col min="10747" max="10747" width="10.42578125" style="31" bestFit="1" customWidth="1"/>
    <col min="10748" max="10748" width="19.140625" style="31" bestFit="1" customWidth="1"/>
    <col min="10749" max="10749" width="9.140625" style="31"/>
    <col min="10750" max="10750" width="9.5703125" style="31" customWidth="1"/>
    <col min="10751" max="10751" width="9.140625" style="31"/>
    <col min="10752" max="10752" width="10.42578125" style="31" bestFit="1" customWidth="1"/>
    <col min="10753" max="10993" width="9.140625" style="31"/>
    <col min="10994" max="10994" width="18.7109375" style="31" bestFit="1" customWidth="1"/>
    <col min="10995" max="10995" width="9.140625" style="31"/>
    <col min="10996" max="10996" width="10.28515625" style="31" customWidth="1"/>
    <col min="10997" max="10997" width="12.7109375" style="31" bestFit="1" customWidth="1"/>
    <col min="10998" max="10998" width="10.85546875" style="31" customWidth="1"/>
    <col min="10999" max="10999" width="19.140625" style="31" bestFit="1" customWidth="1"/>
    <col min="11000" max="11000" width="9.140625" style="31"/>
    <col min="11001" max="11001" width="9.42578125" style="31" customWidth="1"/>
    <col min="11002" max="11002" width="11.140625" style="31" customWidth="1"/>
    <col min="11003" max="11003" width="10.42578125" style="31" bestFit="1" customWidth="1"/>
    <col min="11004" max="11004" width="19.140625" style="31" bestFit="1" customWidth="1"/>
    <col min="11005" max="11005" width="9.140625" style="31"/>
    <col min="11006" max="11006" width="9.5703125" style="31" customWidth="1"/>
    <col min="11007" max="11007" width="9.140625" style="31"/>
    <col min="11008" max="11008" width="10.42578125" style="31" bestFit="1" customWidth="1"/>
    <col min="11009" max="11249" width="9.140625" style="31"/>
    <col min="11250" max="11250" width="18.7109375" style="31" bestFit="1" customWidth="1"/>
    <col min="11251" max="11251" width="9.140625" style="31"/>
    <col min="11252" max="11252" width="10.28515625" style="31" customWidth="1"/>
    <col min="11253" max="11253" width="12.7109375" style="31" bestFit="1" customWidth="1"/>
    <col min="11254" max="11254" width="10.85546875" style="31" customWidth="1"/>
    <col min="11255" max="11255" width="19.140625" style="31" bestFit="1" customWidth="1"/>
    <col min="11256" max="11256" width="9.140625" style="31"/>
    <col min="11257" max="11257" width="9.42578125" style="31" customWidth="1"/>
    <col min="11258" max="11258" width="11.140625" style="31" customWidth="1"/>
    <col min="11259" max="11259" width="10.42578125" style="31" bestFit="1" customWidth="1"/>
    <col min="11260" max="11260" width="19.140625" style="31" bestFit="1" customWidth="1"/>
    <col min="11261" max="11261" width="9.140625" style="31"/>
    <col min="11262" max="11262" width="9.5703125" style="31" customWidth="1"/>
    <col min="11263" max="11263" width="9.140625" style="31"/>
    <col min="11264" max="11264" width="10.42578125" style="31" bestFit="1" customWidth="1"/>
    <col min="11265" max="11505" width="9.140625" style="31"/>
    <col min="11506" max="11506" width="18.7109375" style="31" bestFit="1" customWidth="1"/>
    <col min="11507" max="11507" width="9.140625" style="31"/>
    <col min="11508" max="11508" width="10.28515625" style="31" customWidth="1"/>
    <col min="11509" max="11509" width="12.7109375" style="31" bestFit="1" customWidth="1"/>
    <col min="11510" max="11510" width="10.85546875" style="31" customWidth="1"/>
    <col min="11511" max="11511" width="19.140625" style="31" bestFit="1" customWidth="1"/>
    <col min="11512" max="11512" width="9.140625" style="31"/>
    <col min="11513" max="11513" width="9.42578125" style="31" customWidth="1"/>
    <col min="11514" max="11514" width="11.140625" style="31" customWidth="1"/>
    <col min="11515" max="11515" width="10.42578125" style="31" bestFit="1" customWidth="1"/>
    <col min="11516" max="11516" width="19.140625" style="31" bestFit="1" customWidth="1"/>
    <col min="11517" max="11517" width="9.140625" style="31"/>
    <col min="11518" max="11518" width="9.5703125" style="31" customWidth="1"/>
    <col min="11519" max="11519" width="9.140625" style="31"/>
    <col min="11520" max="11520" width="10.42578125" style="31" bestFit="1" customWidth="1"/>
    <col min="11521" max="11761" width="9.140625" style="31"/>
    <col min="11762" max="11762" width="18.7109375" style="31" bestFit="1" customWidth="1"/>
    <col min="11763" max="11763" width="9.140625" style="31"/>
    <col min="11764" max="11764" width="10.28515625" style="31" customWidth="1"/>
    <col min="11765" max="11765" width="12.7109375" style="31" bestFit="1" customWidth="1"/>
    <col min="11766" max="11766" width="10.85546875" style="31" customWidth="1"/>
    <col min="11767" max="11767" width="19.140625" style="31" bestFit="1" customWidth="1"/>
    <col min="11768" max="11768" width="9.140625" style="31"/>
    <col min="11769" max="11769" width="9.42578125" style="31" customWidth="1"/>
    <col min="11770" max="11770" width="11.140625" style="31" customWidth="1"/>
    <col min="11771" max="11771" width="10.42578125" style="31" bestFit="1" customWidth="1"/>
    <col min="11772" max="11772" width="19.140625" style="31" bestFit="1" customWidth="1"/>
    <col min="11773" max="11773" width="9.140625" style="31"/>
    <col min="11774" max="11774" width="9.5703125" style="31" customWidth="1"/>
    <col min="11775" max="11775" width="9.140625" style="31"/>
    <col min="11776" max="11776" width="10.42578125" style="31" bestFit="1" customWidth="1"/>
    <col min="11777" max="12017" width="9.140625" style="31"/>
    <col min="12018" max="12018" width="18.7109375" style="31" bestFit="1" customWidth="1"/>
    <col min="12019" max="12019" width="9.140625" style="31"/>
    <col min="12020" max="12020" width="10.28515625" style="31" customWidth="1"/>
    <col min="12021" max="12021" width="12.7109375" style="31" bestFit="1" customWidth="1"/>
    <col min="12022" max="12022" width="10.85546875" style="31" customWidth="1"/>
    <col min="12023" max="12023" width="19.140625" style="31" bestFit="1" customWidth="1"/>
    <col min="12024" max="12024" width="9.140625" style="31"/>
    <col min="12025" max="12025" width="9.42578125" style="31" customWidth="1"/>
    <col min="12026" max="12026" width="11.140625" style="31" customWidth="1"/>
    <col min="12027" max="12027" width="10.42578125" style="31" bestFit="1" customWidth="1"/>
    <col min="12028" max="12028" width="19.140625" style="31" bestFit="1" customWidth="1"/>
    <col min="12029" max="12029" width="9.140625" style="31"/>
    <col min="12030" max="12030" width="9.5703125" style="31" customWidth="1"/>
    <col min="12031" max="12031" width="9.140625" style="31"/>
    <col min="12032" max="12032" width="10.42578125" style="31" bestFit="1" customWidth="1"/>
    <col min="12033" max="12273" width="9.140625" style="31"/>
    <col min="12274" max="12274" width="18.7109375" style="31" bestFit="1" customWidth="1"/>
    <col min="12275" max="12275" width="9.140625" style="31"/>
    <col min="12276" max="12276" width="10.28515625" style="31" customWidth="1"/>
    <col min="12277" max="12277" width="12.7109375" style="31" bestFit="1" customWidth="1"/>
    <col min="12278" max="12278" width="10.85546875" style="31" customWidth="1"/>
    <col min="12279" max="12279" width="19.140625" style="31" bestFit="1" customWidth="1"/>
    <col min="12280" max="12280" width="9.140625" style="31"/>
    <col min="12281" max="12281" width="9.42578125" style="31" customWidth="1"/>
    <col min="12282" max="12282" width="11.140625" style="31" customWidth="1"/>
    <col min="12283" max="12283" width="10.42578125" style="31" bestFit="1" customWidth="1"/>
    <col min="12284" max="12284" width="19.140625" style="31" bestFit="1" customWidth="1"/>
    <col min="12285" max="12285" width="9.140625" style="31"/>
    <col min="12286" max="12286" width="9.5703125" style="31" customWidth="1"/>
    <col min="12287" max="12287" width="9.140625" style="31"/>
    <col min="12288" max="12288" width="10.42578125" style="31" bestFit="1" customWidth="1"/>
    <col min="12289" max="12529" width="9.140625" style="31"/>
    <col min="12530" max="12530" width="18.7109375" style="31" bestFit="1" customWidth="1"/>
    <col min="12531" max="12531" width="9.140625" style="31"/>
    <col min="12532" max="12532" width="10.28515625" style="31" customWidth="1"/>
    <col min="12533" max="12533" width="12.7109375" style="31" bestFit="1" customWidth="1"/>
    <col min="12534" max="12534" width="10.85546875" style="31" customWidth="1"/>
    <col min="12535" max="12535" width="19.140625" style="31" bestFit="1" customWidth="1"/>
    <col min="12536" max="12536" width="9.140625" style="31"/>
    <col min="12537" max="12537" width="9.42578125" style="31" customWidth="1"/>
    <col min="12538" max="12538" width="11.140625" style="31" customWidth="1"/>
    <col min="12539" max="12539" width="10.42578125" style="31" bestFit="1" customWidth="1"/>
    <col min="12540" max="12540" width="19.140625" style="31" bestFit="1" customWidth="1"/>
    <col min="12541" max="12541" width="9.140625" style="31"/>
    <col min="12542" max="12542" width="9.5703125" style="31" customWidth="1"/>
    <col min="12543" max="12543" width="9.140625" style="31"/>
    <col min="12544" max="12544" width="10.42578125" style="31" bestFit="1" customWidth="1"/>
    <col min="12545" max="12785" width="9.140625" style="31"/>
    <col min="12786" max="12786" width="18.7109375" style="31" bestFit="1" customWidth="1"/>
    <col min="12787" max="12787" width="9.140625" style="31"/>
    <col min="12788" max="12788" width="10.28515625" style="31" customWidth="1"/>
    <col min="12789" max="12789" width="12.7109375" style="31" bestFit="1" customWidth="1"/>
    <col min="12790" max="12790" width="10.85546875" style="31" customWidth="1"/>
    <col min="12791" max="12791" width="19.140625" style="31" bestFit="1" customWidth="1"/>
    <col min="12792" max="12792" width="9.140625" style="31"/>
    <col min="12793" max="12793" width="9.42578125" style="31" customWidth="1"/>
    <col min="12794" max="12794" width="11.140625" style="31" customWidth="1"/>
    <col min="12795" max="12795" width="10.42578125" style="31" bestFit="1" customWidth="1"/>
    <col min="12796" max="12796" width="19.140625" style="31" bestFit="1" customWidth="1"/>
    <col min="12797" max="12797" width="9.140625" style="31"/>
    <col min="12798" max="12798" width="9.5703125" style="31" customWidth="1"/>
    <col min="12799" max="12799" width="9.140625" style="31"/>
    <col min="12800" max="12800" width="10.42578125" style="31" bestFit="1" customWidth="1"/>
    <col min="12801" max="13041" width="9.140625" style="31"/>
    <col min="13042" max="13042" width="18.7109375" style="31" bestFit="1" customWidth="1"/>
    <col min="13043" max="13043" width="9.140625" style="31"/>
    <col min="13044" max="13044" width="10.28515625" style="31" customWidth="1"/>
    <col min="13045" max="13045" width="12.7109375" style="31" bestFit="1" customWidth="1"/>
    <col min="13046" max="13046" width="10.85546875" style="31" customWidth="1"/>
    <col min="13047" max="13047" width="19.140625" style="31" bestFit="1" customWidth="1"/>
    <col min="13048" max="13048" width="9.140625" style="31"/>
    <col min="13049" max="13049" width="9.42578125" style="31" customWidth="1"/>
    <col min="13050" max="13050" width="11.140625" style="31" customWidth="1"/>
    <col min="13051" max="13051" width="10.42578125" style="31" bestFit="1" customWidth="1"/>
    <col min="13052" max="13052" width="19.140625" style="31" bestFit="1" customWidth="1"/>
    <col min="13053" max="13053" width="9.140625" style="31"/>
    <col min="13054" max="13054" width="9.5703125" style="31" customWidth="1"/>
    <col min="13055" max="13055" width="9.140625" style="31"/>
    <col min="13056" max="13056" width="10.42578125" style="31" bestFit="1" customWidth="1"/>
    <col min="13057" max="13297" width="9.140625" style="31"/>
    <col min="13298" max="13298" width="18.7109375" style="31" bestFit="1" customWidth="1"/>
    <col min="13299" max="13299" width="9.140625" style="31"/>
    <col min="13300" max="13300" width="10.28515625" style="31" customWidth="1"/>
    <col min="13301" max="13301" width="12.7109375" style="31" bestFit="1" customWidth="1"/>
    <col min="13302" max="13302" width="10.85546875" style="31" customWidth="1"/>
    <col min="13303" max="13303" width="19.140625" style="31" bestFit="1" customWidth="1"/>
    <col min="13304" max="13304" width="9.140625" style="31"/>
    <col min="13305" max="13305" width="9.42578125" style="31" customWidth="1"/>
    <col min="13306" max="13306" width="11.140625" style="31" customWidth="1"/>
    <col min="13307" max="13307" width="10.42578125" style="31" bestFit="1" customWidth="1"/>
    <col min="13308" max="13308" width="19.140625" style="31" bestFit="1" customWidth="1"/>
    <col min="13309" max="13309" width="9.140625" style="31"/>
    <col min="13310" max="13310" width="9.5703125" style="31" customWidth="1"/>
    <col min="13311" max="13311" width="9.140625" style="31"/>
    <col min="13312" max="13312" width="10.42578125" style="31" bestFit="1" customWidth="1"/>
    <col min="13313" max="13553" width="9.140625" style="31"/>
    <col min="13554" max="13554" width="18.7109375" style="31" bestFit="1" customWidth="1"/>
    <col min="13555" max="13555" width="9.140625" style="31"/>
    <col min="13556" max="13556" width="10.28515625" style="31" customWidth="1"/>
    <col min="13557" max="13557" width="12.7109375" style="31" bestFit="1" customWidth="1"/>
    <col min="13558" max="13558" width="10.85546875" style="31" customWidth="1"/>
    <col min="13559" max="13559" width="19.140625" style="31" bestFit="1" customWidth="1"/>
    <col min="13560" max="13560" width="9.140625" style="31"/>
    <col min="13561" max="13561" width="9.42578125" style="31" customWidth="1"/>
    <col min="13562" max="13562" width="11.140625" style="31" customWidth="1"/>
    <col min="13563" max="13563" width="10.42578125" style="31" bestFit="1" customWidth="1"/>
    <col min="13564" max="13564" width="19.140625" style="31" bestFit="1" customWidth="1"/>
    <col min="13565" max="13565" width="9.140625" style="31"/>
    <col min="13566" max="13566" width="9.5703125" style="31" customWidth="1"/>
    <col min="13567" max="13567" width="9.140625" style="31"/>
    <col min="13568" max="13568" width="10.42578125" style="31" bestFit="1" customWidth="1"/>
    <col min="13569" max="13809" width="9.140625" style="31"/>
    <col min="13810" max="13810" width="18.7109375" style="31" bestFit="1" customWidth="1"/>
    <col min="13811" max="13811" width="9.140625" style="31"/>
    <col min="13812" max="13812" width="10.28515625" style="31" customWidth="1"/>
    <col min="13813" max="13813" width="12.7109375" style="31" bestFit="1" customWidth="1"/>
    <col min="13814" max="13814" width="10.85546875" style="31" customWidth="1"/>
    <col min="13815" max="13815" width="19.140625" style="31" bestFit="1" customWidth="1"/>
    <col min="13816" max="13816" width="9.140625" style="31"/>
    <col min="13817" max="13817" width="9.42578125" style="31" customWidth="1"/>
    <col min="13818" max="13818" width="11.140625" style="31" customWidth="1"/>
    <col min="13819" max="13819" width="10.42578125" style="31" bestFit="1" customWidth="1"/>
    <col min="13820" max="13820" width="19.140625" style="31" bestFit="1" customWidth="1"/>
    <col min="13821" max="13821" width="9.140625" style="31"/>
    <col min="13822" max="13822" width="9.5703125" style="31" customWidth="1"/>
    <col min="13823" max="13823" width="9.140625" style="31"/>
    <col min="13824" max="13824" width="10.42578125" style="31" bestFit="1" customWidth="1"/>
    <col min="13825" max="14065" width="9.140625" style="31"/>
    <col min="14066" max="14066" width="18.7109375" style="31" bestFit="1" customWidth="1"/>
    <col min="14067" max="14067" width="9.140625" style="31"/>
    <col min="14068" max="14068" width="10.28515625" style="31" customWidth="1"/>
    <col min="14069" max="14069" width="12.7109375" style="31" bestFit="1" customWidth="1"/>
    <col min="14070" max="14070" width="10.85546875" style="31" customWidth="1"/>
    <col min="14071" max="14071" width="19.140625" style="31" bestFit="1" customWidth="1"/>
    <col min="14072" max="14072" width="9.140625" style="31"/>
    <col min="14073" max="14073" width="9.42578125" style="31" customWidth="1"/>
    <col min="14074" max="14074" width="11.140625" style="31" customWidth="1"/>
    <col min="14075" max="14075" width="10.42578125" style="31" bestFit="1" customWidth="1"/>
    <col min="14076" max="14076" width="19.140625" style="31" bestFit="1" customWidth="1"/>
    <col min="14077" max="14077" width="9.140625" style="31"/>
    <col min="14078" max="14078" width="9.5703125" style="31" customWidth="1"/>
    <col min="14079" max="14079" width="9.140625" style="31"/>
    <col min="14080" max="14080" width="10.42578125" style="31" bestFit="1" customWidth="1"/>
    <col min="14081" max="14321" width="9.140625" style="31"/>
    <col min="14322" max="14322" width="18.7109375" style="31" bestFit="1" customWidth="1"/>
    <col min="14323" max="14323" width="9.140625" style="31"/>
    <col min="14324" max="14324" width="10.28515625" style="31" customWidth="1"/>
    <col min="14325" max="14325" width="12.7109375" style="31" bestFit="1" customWidth="1"/>
    <col min="14326" max="14326" width="10.85546875" style="31" customWidth="1"/>
    <col min="14327" max="14327" width="19.140625" style="31" bestFit="1" customWidth="1"/>
    <col min="14328" max="14328" width="9.140625" style="31"/>
    <col min="14329" max="14329" width="9.42578125" style="31" customWidth="1"/>
    <col min="14330" max="14330" width="11.140625" style="31" customWidth="1"/>
    <col min="14331" max="14331" width="10.42578125" style="31" bestFit="1" customWidth="1"/>
    <col min="14332" max="14332" width="19.140625" style="31" bestFit="1" customWidth="1"/>
    <col min="14333" max="14333" width="9.140625" style="31"/>
    <col min="14334" max="14334" width="9.5703125" style="31" customWidth="1"/>
    <col min="14335" max="14335" width="9.140625" style="31"/>
    <col min="14336" max="14336" width="10.42578125" style="31" bestFit="1" customWidth="1"/>
    <col min="14337" max="14577" width="9.140625" style="31"/>
    <col min="14578" max="14578" width="18.7109375" style="31" bestFit="1" customWidth="1"/>
    <col min="14579" max="14579" width="9.140625" style="31"/>
    <col min="14580" max="14580" width="10.28515625" style="31" customWidth="1"/>
    <col min="14581" max="14581" width="12.7109375" style="31" bestFit="1" customWidth="1"/>
    <col min="14582" max="14582" width="10.85546875" style="31" customWidth="1"/>
    <col min="14583" max="14583" width="19.140625" style="31" bestFit="1" customWidth="1"/>
    <col min="14584" max="14584" width="9.140625" style="31"/>
    <col min="14585" max="14585" width="9.42578125" style="31" customWidth="1"/>
    <col min="14586" max="14586" width="11.140625" style="31" customWidth="1"/>
    <col min="14587" max="14587" width="10.42578125" style="31" bestFit="1" customWidth="1"/>
    <col min="14588" max="14588" width="19.140625" style="31" bestFit="1" customWidth="1"/>
    <col min="14589" max="14589" width="9.140625" style="31"/>
    <col min="14590" max="14590" width="9.5703125" style="31" customWidth="1"/>
    <col min="14591" max="14591" width="9.140625" style="31"/>
    <col min="14592" max="14592" width="10.42578125" style="31" bestFit="1" customWidth="1"/>
    <col min="14593" max="14833" width="9.140625" style="31"/>
    <col min="14834" max="14834" width="18.7109375" style="31" bestFit="1" customWidth="1"/>
    <col min="14835" max="14835" width="9.140625" style="31"/>
    <col min="14836" max="14836" width="10.28515625" style="31" customWidth="1"/>
    <col min="14837" max="14837" width="12.7109375" style="31" bestFit="1" customWidth="1"/>
    <col min="14838" max="14838" width="10.85546875" style="31" customWidth="1"/>
    <col min="14839" max="14839" width="19.140625" style="31" bestFit="1" customWidth="1"/>
    <col min="14840" max="14840" width="9.140625" style="31"/>
    <col min="14841" max="14841" width="9.42578125" style="31" customWidth="1"/>
    <col min="14842" max="14842" width="11.140625" style="31" customWidth="1"/>
    <col min="14843" max="14843" width="10.42578125" style="31" bestFit="1" customWidth="1"/>
    <col min="14844" max="14844" width="19.140625" style="31" bestFit="1" customWidth="1"/>
    <col min="14845" max="14845" width="9.140625" style="31"/>
    <col min="14846" max="14846" width="9.5703125" style="31" customWidth="1"/>
    <col min="14847" max="14847" width="9.140625" style="31"/>
    <col min="14848" max="14848" width="10.42578125" style="31" bestFit="1" customWidth="1"/>
    <col min="14849" max="15089" width="9.140625" style="31"/>
    <col min="15090" max="15090" width="18.7109375" style="31" bestFit="1" customWidth="1"/>
    <col min="15091" max="15091" width="9.140625" style="31"/>
    <col min="15092" max="15092" width="10.28515625" style="31" customWidth="1"/>
    <col min="15093" max="15093" width="12.7109375" style="31" bestFit="1" customWidth="1"/>
    <col min="15094" max="15094" width="10.85546875" style="31" customWidth="1"/>
    <col min="15095" max="15095" width="19.140625" style="31" bestFit="1" customWidth="1"/>
    <col min="15096" max="15096" width="9.140625" style="31"/>
    <col min="15097" max="15097" width="9.42578125" style="31" customWidth="1"/>
    <col min="15098" max="15098" width="11.140625" style="31" customWidth="1"/>
    <col min="15099" max="15099" width="10.42578125" style="31" bestFit="1" customWidth="1"/>
    <col min="15100" max="15100" width="19.140625" style="31" bestFit="1" customWidth="1"/>
    <col min="15101" max="15101" width="9.140625" style="31"/>
    <col min="15102" max="15102" width="9.5703125" style="31" customWidth="1"/>
    <col min="15103" max="15103" width="9.140625" style="31"/>
    <col min="15104" max="15104" width="10.42578125" style="31" bestFit="1" customWidth="1"/>
    <col min="15105" max="15345" width="9.140625" style="31"/>
    <col min="15346" max="15346" width="18.7109375" style="31" bestFit="1" customWidth="1"/>
    <col min="15347" max="15347" width="9.140625" style="31"/>
    <col min="15348" max="15348" width="10.28515625" style="31" customWidth="1"/>
    <col min="15349" max="15349" width="12.7109375" style="31" bestFit="1" customWidth="1"/>
    <col min="15350" max="15350" width="10.85546875" style="31" customWidth="1"/>
    <col min="15351" max="15351" width="19.140625" style="31" bestFit="1" customWidth="1"/>
    <col min="15352" max="15352" width="9.140625" style="31"/>
    <col min="15353" max="15353" width="9.42578125" style="31" customWidth="1"/>
    <col min="15354" max="15354" width="11.140625" style="31" customWidth="1"/>
    <col min="15355" max="15355" width="10.42578125" style="31" bestFit="1" customWidth="1"/>
    <col min="15356" max="15356" width="19.140625" style="31" bestFit="1" customWidth="1"/>
    <col min="15357" max="15357" width="9.140625" style="31"/>
    <col min="15358" max="15358" width="9.5703125" style="31" customWidth="1"/>
    <col min="15359" max="15359" width="9.140625" style="31"/>
    <col min="15360" max="15360" width="10.42578125" style="31" bestFit="1" customWidth="1"/>
    <col min="15361" max="15601" width="9.140625" style="31"/>
    <col min="15602" max="15602" width="18.7109375" style="31" bestFit="1" customWidth="1"/>
    <col min="15603" max="15603" width="9.140625" style="31"/>
    <col min="15604" max="15604" width="10.28515625" style="31" customWidth="1"/>
    <col min="15605" max="15605" width="12.7109375" style="31" bestFit="1" customWidth="1"/>
    <col min="15606" max="15606" width="10.85546875" style="31" customWidth="1"/>
    <col min="15607" max="15607" width="19.140625" style="31" bestFit="1" customWidth="1"/>
    <col min="15608" max="15608" width="9.140625" style="31"/>
    <col min="15609" max="15609" width="9.42578125" style="31" customWidth="1"/>
    <col min="15610" max="15610" width="11.140625" style="31" customWidth="1"/>
    <col min="15611" max="15611" width="10.42578125" style="31" bestFit="1" customWidth="1"/>
    <col min="15612" max="15612" width="19.140625" style="31" bestFit="1" customWidth="1"/>
    <col min="15613" max="15613" width="9.140625" style="31"/>
    <col min="15614" max="15614" width="9.5703125" style="31" customWidth="1"/>
    <col min="15615" max="15615" width="9.140625" style="31"/>
    <col min="15616" max="15616" width="10.42578125" style="31" bestFit="1" customWidth="1"/>
    <col min="15617" max="15857" width="9.140625" style="31"/>
    <col min="15858" max="15858" width="18.7109375" style="31" bestFit="1" customWidth="1"/>
    <col min="15859" max="15859" width="9.140625" style="31"/>
    <col min="15860" max="15860" width="10.28515625" style="31" customWidth="1"/>
    <col min="15861" max="15861" width="12.7109375" style="31" bestFit="1" customWidth="1"/>
    <col min="15862" max="15862" width="10.85546875" style="31" customWidth="1"/>
    <col min="15863" max="15863" width="19.140625" style="31" bestFit="1" customWidth="1"/>
    <col min="15864" max="15864" width="9.140625" style="31"/>
    <col min="15865" max="15865" width="9.42578125" style="31" customWidth="1"/>
    <col min="15866" max="15866" width="11.140625" style="31" customWidth="1"/>
    <col min="15867" max="15867" width="10.42578125" style="31" bestFit="1" customWidth="1"/>
    <col min="15868" max="15868" width="19.140625" style="31" bestFit="1" customWidth="1"/>
    <col min="15869" max="15869" width="9.140625" style="31"/>
    <col min="15870" max="15870" width="9.5703125" style="31" customWidth="1"/>
    <col min="15871" max="15871" width="9.140625" style="31"/>
    <col min="15872" max="15872" width="10.42578125" style="31" bestFit="1" customWidth="1"/>
    <col min="15873" max="16113" width="9.140625" style="31"/>
    <col min="16114" max="16114" width="18.7109375" style="31" bestFit="1" customWidth="1"/>
    <col min="16115" max="16115" width="9.140625" style="31"/>
    <col min="16116" max="16116" width="10.28515625" style="31" customWidth="1"/>
    <col min="16117" max="16117" width="12.7109375" style="31" bestFit="1" customWidth="1"/>
    <col min="16118" max="16118" width="10.85546875" style="31" customWidth="1"/>
    <col min="16119" max="16119" width="19.140625" style="31" bestFit="1" customWidth="1"/>
    <col min="16120" max="16120" width="9.140625" style="31"/>
    <col min="16121" max="16121" width="9.42578125" style="31" customWidth="1"/>
    <col min="16122" max="16122" width="11.140625" style="31" customWidth="1"/>
    <col min="16123" max="16123" width="10.42578125" style="31" bestFit="1" customWidth="1"/>
    <col min="16124" max="16124" width="19.140625" style="31" bestFit="1" customWidth="1"/>
    <col min="16125" max="16125" width="9.140625" style="31"/>
    <col min="16126" max="16126" width="9.5703125" style="31" customWidth="1"/>
    <col min="16127" max="16127" width="9.140625" style="31"/>
    <col min="16128" max="16128" width="10.42578125" style="31" bestFit="1" customWidth="1"/>
    <col min="16129" max="16384" width="9.140625" style="31"/>
  </cols>
  <sheetData>
    <row r="1" spans="1:5" ht="18" x14ac:dyDescent="0.25">
      <c r="D1" s="228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118</v>
      </c>
      <c r="D3" s="231"/>
      <c r="E3" s="33"/>
    </row>
    <row r="4" spans="1:5" ht="18" x14ac:dyDescent="0.25">
      <c r="C4" s="229" t="s">
        <v>136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63.75" thickBot="1" x14ac:dyDescent="0.25">
      <c r="A6" s="36"/>
      <c r="B6" s="37" t="s">
        <v>2</v>
      </c>
      <c r="C6" s="38" t="s">
        <v>3</v>
      </c>
      <c r="D6" s="39" t="s">
        <v>4</v>
      </c>
      <c r="E6" s="40" t="s">
        <v>5</v>
      </c>
    </row>
    <row r="7" spans="1:5" ht="19.5" customHeight="1" thickBot="1" x14ac:dyDescent="0.3">
      <c r="A7" s="42" t="s">
        <v>7</v>
      </c>
      <c r="B7" s="43"/>
      <c r="C7" s="43"/>
      <c r="D7" s="43"/>
      <c r="E7" s="45"/>
    </row>
    <row r="8" spans="1:5" ht="18" x14ac:dyDescent="0.25">
      <c r="A8" s="46" t="s">
        <v>8</v>
      </c>
      <c r="B8" s="47">
        <v>8106</v>
      </c>
      <c r="C8" s="48">
        <v>17015</v>
      </c>
      <c r="D8" s="49">
        <v>1939052</v>
      </c>
      <c r="E8" s="50">
        <f>D8/B8</f>
        <v>239.21194177152725</v>
      </c>
    </row>
    <row r="9" spans="1:5" ht="18" x14ac:dyDescent="0.25">
      <c r="A9" s="54" t="s">
        <v>9</v>
      </c>
      <c r="B9" s="55">
        <v>5853</v>
      </c>
      <c r="C9" s="56">
        <v>11689</v>
      </c>
      <c r="D9" s="57">
        <v>1369299</v>
      </c>
      <c r="E9" s="58">
        <f>D9/B9</f>
        <v>233.94823167606356</v>
      </c>
    </row>
    <row r="10" spans="1:5" ht="18" x14ac:dyDescent="0.25">
      <c r="A10" s="54" t="s">
        <v>10</v>
      </c>
      <c r="B10" s="55">
        <v>6533</v>
      </c>
      <c r="C10" s="56">
        <v>12484</v>
      </c>
      <c r="D10" s="57">
        <v>1474808</v>
      </c>
      <c r="E10" s="58">
        <f>D10/B10</f>
        <v>225.74743609367826</v>
      </c>
    </row>
    <row r="11" spans="1:5" ht="18" x14ac:dyDescent="0.25">
      <c r="A11" s="54" t="s">
        <v>11</v>
      </c>
      <c r="B11" s="55">
        <v>8486</v>
      </c>
      <c r="C11" s="56">
        <v>17053</v>
      </c>
      <c r="D11" s="57">
        <v>1953288</v>
      </c>
      <c r="E11" s="58">
        <f>D11/B11</f>
        <v>230.17770445439547</v>
      </c>
    </row>
    <row r="12" spans="1:5" ht="18" x14ac:dyDescent="0.25">
      <c r="A12" s="54" t="s">
        <v>12</v>
      </c>
      <c r="B12" s="55">
        <v>2155</v>
      </c>
      <c r="C12" s="56">
        <v>4644</v>
      </c>
      <c r="D12" s="57">
        <v>535529</v>
      </c>
      <c r="E12" s="58">
        <f>D12/B12</f>
        <v>248.50533642691414</v>
      </c>
    </row>
    <row r="13" spans="1:5" ht="18" x14ac:dyDescent="0.25">
      <c r="A13" s="54" t="s">
        <v>13</v>
      </c>
      <c r="B13" s="55">
        <v>8575</v>
      </c>
      <c r="C13" s="56">
        <v>17945</v>
      </c>
      <c r="D13" s="57">
        <v>2064728</v>
      </c>
      <c r="E13" s="58">
        <f>D13/B13</f>
        <v>240.78460641399417</v>
      </c>
    </row>
    <row r="14" spans="1:5" ht="18" x14ac:dyDescent="0.25">
      <c r="A14" s="54" t="s">
        <v>14</v>
      </c>
      <c r="B14" s="55">
        <v>3101</v>
      </c>
      <c r="C14" s="56">
        <v>5922</v>
      </c>
      <c r="D14" s="57">
        <v>679865</v>
      </c>
      <c r="E14" s="58">
        <f>D14/B14</f>
        <v>219.24056755885198</v>
      </c>
    </row>
    <row r="15" spans="1:5" ht="18.75" thickBot="1" x14ac:dyDescent="0.3">
      <c r="A15" s="59" t="s">
        <v>15</v>
      </c>
      <c r="B15" s="60">
        <v>10181</v>
      </c>
      <c r="C15" s="61">
        <v>20078</v>
      </c>
      <c r="D15" s="62">
        <v>2353898</v>
      </c>
      <c r="E15" s="63">
        <f>D15/B15</f>
        <v>231.20498968667124</v>
      </c>
    </row>
    <row r="16" spans="1:5" ht="18.75" thickBot="1" x14ac:dyDescent="0.3">
      <c r="A16" s="67" t="s">
        <v>16</v>
      </c>
      <c r="B16" s="68">
        <f>SUM(B8:B15)</f>
        <v>52990</v>
      </c>
      <c r="C16" s="68">
        <f t="shared" ref="C16:D16" si="0">SUM(C8:C15)</f>
        <v>106830</v>
      </c>
      <c r="D16" s="68">
        <f t="shared" si="0"/>
        <v>12370467</v>
      </c>
      <c r="E16" s="70">
        <f>D16/B16</f>
        <v>233.44908473296849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7"/>
    </row>
    <row r="19" spans="1:5" ht="18" x14ac:dyDescent="0.25">
      <c r="A19" s="79" t="s">
        <v>18</v>
      </c>
      <c r="B19" s="47">
        <v>14891</v>
      </c>
      <c r="C19" s="48">
        <v>27806</v>
      </c>
      <c r="D19" s="49">
        <v>3276618</v>
      </c>
      <c r="E19" s="51">
        <f>D19/B19</f>
        <v>220.04015848499094</v>
      </c>
    </row>
    <row r="20" spans="1:5" ht="18" x14ac:dyDescent="0.25">
      <c r="A20" s="79" t="s">
        <v>19</v>
      </c>
      <c r="B20" s="53">
        <v>7379</v>
      </c>
      <c r="C20" s="48">
        <v>13268</v>
      </c>
      <c r="D20" s="49">
        <v>1572867</v>
      </c>
      <c r="E20" s="81">
        <f>D20/B20</f>
        <v>213.15449247865564</v>
      </c>
    </row>
    <row r="21" spans="1:5" ht="18" x14ac:dyDescent="0.25">
      <c r="A21" s="46" t="s">
        <v>20</v>
      </c>
      <c r="B21" s="83">
        <v>6057</v>
      </c>
      <c r="C21" s="84">
        <v>11626</v>
      </c>
      <c r="D21" s="85">
        <v>1352811</v>
      </c>
      <c r="E21" s="81">
        <f>D21/B21</f>
        <v>223.34670629024271</v>
      </c>
    </row>
    <row r="22" spans="1:5" ht="18" x14ac:dyDescent="0.25">
      <c r="A22" s="54" t="s">
        <v>21</v>
      </c>
      <c r="B22" s="87">
        <v>7657</v>
      </c>
      <c r="C22" s="88">
        <v>15154</v>
      </c>
      <c r="D22" s="89">
        <v>1735375</v>
      </c>
      <c r="E22" s="81">
        <f>D22/B22</f>
        <v>226.63902311610292</v>
      </c>
    </row>
    <row r="23" spans="1:5" ht="18" x14ac:dyDescent="0.25">
      <c r="A23" s="54" t="s">
        <v>22</v>
      </c>
      <c r="B23" s="87">
        <v>4977</v>
      </c>
      <c r="C23" s="88">
        <v>10045</v>
      </c>
      <c r="D23" s="89">
        <v>1154268</v>
      </c>
      <c r="E23" s="81">
        <f>D23/B23</f>
        <v>231.92043399638337</v>
      </c>
    </row>
    <row r="24" spans="1:5" ht="18" x14ac:dyDescent="0.25">
      <c r="A24" s="54" t="s">
        <v>23</v>
      </c>
      <c r="B24" s="87">
        <v>3349</v>
      </c>
      <c r="C24" s="88">
        <v>6832</v>
      </c>
      <c r="D24" s="89">
        <v>792110</v>
      </c>
      <c r="E24" s="81">
        <f>D24/B24</f>
        <v>236.52134965661392</v>
      </c>
    </row>
    <row r="25" spans="1:5" ht="18" x14ac:dyDescent="0.25">
      <c r="A25" s="54" t="s">
        <v>24</v>
      </c>
      <c r="B25" s="87">
        <v>8603</v>
      </c>
      <c r="C25" s="88">
        <v>16760</v>
      </c>
      <c r="D25" s="89">
        <v>1946528</v>
      </c>
      <c r="E25" s="81">
        <f>D25/B25</f>
        <v>226.26153667325352</v>
      </c>
    </row>
    <row r="26" spans="1:5" ht="18" x14ac:dyDescent="0.25">
      <c r="A26" s="54" t="s">
        <v>25</v>
      </c>
      <c r="B26" s="87">
        <v>7713</v>
      </c>
      <c r="C26" s="88">
        <v>15916</v>
      </c>
      <c r="D26" s="89">
        <v>1849721</v>
      </c>
      <c r="E26" s="81">
        <f>D26/B26</f>
        <v>239.81861791780111</v>
      </c>
    </row>
    <row r="27" spans="1:5" ht="18" x14ac:dyDescent="0.25">
      <c r="A27" s="54" t="s">
        <v>26</v>
      </c>
      <c r="B27" s="87">
        <v>9714</v>
      </c>
      <c r="C27" s="88">
        <v>18702</v>
      </c>
      <c r="D27" s="89">
        <v>2165569</v>
      </c>
      <c r="E27" s="81">
        <f>D27/B27</f>
        <v>222.93277743463042</v>
      </c>
    </row>
    <row r="28" spans="1:5" ht="18" x14ac:dyDescent="0.25">
      <c r="A28" s="54" t="s">
        <v>27</v>
      </c>
      <c r="B28" s="87">
        <v>6905</v>
      </c>
      <c r="C28" s="88">
        <v>14774</v>
      </c>
      <c r="D28" s="89">
        <v>1692727</v>
      </c>
      <c r="E28" s="81">
        <f>D28/B28</f>
        <v>245.14511223750904</v>
      </c>
    </row>
    <row r="29" spans="1:5" ht="18" x14ac:dyDescent="0.25">
      <c r="A29" s="54" t="s">
        <v>28</v>
      </c>
      <c r="B29" s="87">
        <v>5697</v>
      </c>
      <c r="C29" s="88">
        <v>11524</v>
      </c>
      <c r="D29" s="89">
        <v>1320911</v>
      </c>
      <c r="E29" s="81">
        <f>D29/B29</f>
        <v>231.86080393189397</v>
      </c>
    </row>
    <row r="30" spans="1:5" ht="18" x14ac:dyDescent="0.25">
      <c r="A30" s="66" t="s">
        <v>29</v>
      </c>
      <c r="B30" s="87">
        <v>5498</v>
      </c>
      <c r="C30" s="92">
        <v>11362</v>
      </c>
      <c r="D30" s="93">
        <v>1324630</v>
      </c>
      <c r="E30" s="81">
        <f>D30/B30</f>
        <v>240.92942888323026</v>
      </c>
    </row>
    <row r="31" spans="1:5" ht="18.75" thickBot="1" x14ac:dyDescent="0.3">
      <c r="A31" s="66" t="s">
        <v>30</v>
      </c>
      <c r="B31" s="95">
        <v>2004</v>
      </c>
      <c r="C31" s="92">
        <v>4112</v>
      </c>
      <c r="D31" s="93">
        <v>480032</v>
      </c>
      <c r="E31" s="96">
        <f>D31/B31</f>
        <v>239.53692614770458</v>
      </c>
    </row>
    <row r="32" spans="1:5" ht="18.75" thickBot="1" x14ac:dyDescent="0.3">
      <c r="A32" s="67" t="s">
        <v>31</v>
      </c>
      <c r="B32" s="98">
        <f>SUM(B19:B31)</f>
        <v>90444</v>
      </c>
      <c r="C32" s="98">
        <f t="shared" ref="C32:D32" si="1">SUM(C19:C31)</f>
        <v>177881</v>
      </c>
      <c r="D32" s="98">
        <f t="shared" si="1"/>
        <v>20664167</v>
      </c>
      <c r="E32" s="101">
        <f>D32/B32</f>
        <v>228.47471363495643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11615</v>
      </c>
      <c r="C35" s="88">
        <v>22400</v>
      </c>
      <c r="D35" s="91">
        <v>2586397</v>
      </c>
      <c r="E35" s="58">
        <f>D35/B35</f>
        <v>222.67731381833835</v>
      </c>
    </row>
    <row r="36" spans="1:5" ht="18" x14ac:dyDescent="0.25">
      <c r="A36" s="54" t="s">
        <v>35</v>
      </c>
      <c r="B36" s="90">
        <v>15788</v>
      </c>
      <c r="C36" s="88">
        <v>31936</v>
      </c>
      <c r="D36" s="91">
        <v>3621354</v>
      </c>
      <c r="E36" s="107">
        <f>D36/B36</f>
        <v>229.37382822396756</v>
      </c>
    </row>
    <row r="37" spans="1:5" ht="18" x14ac:dyDescent="0.25">
      <c r="A37" s="54" t="s">
        <v>36</v>
      </c>
      <c r="B37" s="90">
        <v>5445</v>
      </c>
      <c r="C37" s="88">
        <v>11040</v>
      </c>
      <c r="D37" s="91">
        <v>1283868</v>
      </c>
      <c r="E37" s="107">
        <f>D37/B37</f>
        <v>235.78842975206612</v>
      </c>
    </row>
    <row r="38" spans="1:5" ht="18" x14ac:dyDescent="0.25">
      <c r="A38" s="54" t="s">
        <v>37</v>
      </c>
      <c r="B38" s="90">
        <v>8396</v>
      </c>
      <c r="C38" s="88">
        <v>17392</v>
      </c>
      <c r="D38" s="91">
        <v>1992731</v>
      </c>
      <c r="E38" s="107">
        <f>D38/B38</f>
        <v>237.34290138161029</v>
      </c>
    </row>
    <row r="39" spans="1:5" ht="18" x14ac:dyDescent="0.25">
      <c r="A39" s="54" t="s">
        <v>38</v>
      </c>
      <c r="B39" s="90">
        <v>5737</v>
      </c>
      <c r="C39" s="88">
        <v>11329</v>
      </c>
      <c r="D39" s="91">
        <v>1298707</v>
      </c>
      <c r="E39" s="107">
        <f>D39/B39</f>
        <v>226.37388879205159</v>
      </c>
    </row>
    <row r="40" spans="1:5" ht="18" x14ac:dyDescent="0.25">
      <c r="A40" s="54" t="s">
        <v>39</v>
      </c>
      <c r="B40" s="90">
        <v>7407</v>
      </c>
      <c r="C40" s="88">
        <v>15488</v>
      </c>
      <c r="D40" s="91">
        <v>1767637</v>
      </c>
      <c r="E40" s="107">
        <f>D40/B40</f>
        <v>238.64412042662346</v>
      </c>
    </row>
    <row r="41" spans="1:5" ht="18" x14ac:dyDescent="0.25">
      <c r="A41" s="54" t="s">
        <v>40</v>
      </c>
      <c r="B41" s="90">
        <v>9936</v>
      </c>
      <c r="C41" s="88">
        <v>20660</v>
      </c>
      <c r="D41" s="91">
        <v>2357921</v>
      </c>
      <c r="E41" s="107">
        <f>D41/B41</f>
        <v>237.31088969404186</v>
      </c>
    </row>
    <row r="42" spans="1:5" ht="18" x14ac:dyDescent="0.25">
      <c r="A42" s="54" t="s">
        <v>41</v>
      </c>
      <c r="B42" s="90">
        <v>6907</v>
      </c>
      <c r="C42" s="88">
        <v>13693</v>
      </c>
      <c r="D42" s="91">
        <v>1563237</v>
      </c>
      <c r="E42" s="107">
        <f>D42/B42</f>
        <v>226.32648038222092</v>
      </c>
    </row>
    <row r="43" spans="1:5" ht="18" x14ac:dyDescent="0.25">
      <c r="A43" s="54" t="s">
        <v>42</v>
      </c>
      <c r="B43" s="90">
        <v>5405</v>
      </c>
      <c r="C43" s="88">
        <v>10554</v>
      </c>
      <c r="D43" s="91">
        <v>1201466</v>
      </c>
      <c r="E43" s="107">
        <f>D43/B43</f>
        <v>222.28788159111934</v>
      </c>
    </row>
    <row r="44" spans="1:5" ht="18" x14ac:dyDescent="0.25">
      <c r="A44" s="54" t="s">
        <v>43</v>
      </c>
      <c r="B44" s="90">
        <v>7870</v>
      </c>
      <c r="C44" s="88">
        <v>16149</v>
      </c>
      <c r="D44" s="91">
        <v>1852930</v>
      </c>
      <c r="E44" s="107">
        <f>D44/B44</f>
        <v>235.44218551461245</v>
      </c>
    </row>
    <row r="45" spans="1:5" ht="18" x14ac:dyDescent="0.25">
      <c r="A45" s="66" t="s">
        <v>44</v>
      </c>
      <c r="B45" s="90">
        <v>6777</v>
      </c>
      <c r="C45" s="88">
        <v>13535</v>
      </c>
      <c r="D45" s="91">
        <v>1564607</v>
      </c>
      <c r="E45" s="107">
        <f>D45/B45</f>
        <v>230.87014903349564</v>
      </c>
    </row>
    <row r="46" spans="1:5" ht="18.75" thickBot="1" x14ac:dyDescent="0.3">
      <c r="A46" s="66" t="s">
        <v>45</v>
      </c>
      <c r="B46" s="108">
        <v>4729</v>
      </c>
      <c r="C46" s="109">
        <v>9242</v>
      </c>
      <c r="D46" s="110">
        <v>1052972</v>
      </c>
      <c r="E46" s="111">
        <f>D46/B46</f>
        <v>222.66271939099175</v>
      </c>
    </row>
    <row r="47" spans="1:5" ht="18.75" thickBot="1" x14ac:dyDescent="0.3">
      <c r="A47" s="67" t="s">
        <v>46</v>
      </c>
      <c r="B47" s="98">
        <f>SUM(B35:B46)</f>
        <v>96012</v>
      </c>
      <c r="C47" s="98">
        <f t="shared" ref="C47:D47" si="2">SUM(C35:C46)</f>
        <v>193418</v>
      </c>
      <c r="D47" s="98">
        <f t="shared" si="2"/>
        <v>22143827</v>
      </c>
      <c r="E47" s="101">
        <f>D47/B47</f>
        <v>230.63603507894845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5507</v>
      </c>
      <c r="C50" s="118">
        <v>10775</v>
      </c>
      <c r="D50" s="117">
        <v>1242042</v>
      </c>
      <c r="E50" s="119">
        <f>D50/B50</f>
        <v>225.53876883965862</v>
      </c>
    </row>
    <row r="51" spans="1:5" ht="18" x14ac:dyDescent="0.25">
      <c r="A51" s="54" t="s">
        <v>49</v>
      </c>
      <c r="B51" s="90">
        <v>8106</v>
      </c>
      <c r="C51" s="120">
        <v>17175</v>
      </c>
      <c r="D51" s="90">
        <v>1983985</v>
      </c>
      <c r="E51" s="121">
        <f>D51/B51</f>
        <v>244.75511966444608</v>
      </c>
    </row>
    <row r="52" spans="1:5" ht="18" x14ac:dyDescent="0.25">
      <c r="A52" s="54" t="s">
        <v>120</v>
      </c>
      <c r="B52" s="90">
        <v>22945</v>
      </c>
      <c r="C52" s="120">
        <v>43937</v>
      </c>
      <c r="D52" s="90">
        <v>5042697</v>
      </c>
      <c r="E52" s="121">
        <f>D52/B52</f>
        <v>219.77324035737632</v>
      </c>
    </row>
    <row r="53" spans="1:5" ht="18" x14ac:dyDescent="0.25">
      <c r="A53" s="54" t="s">
        <v>51</v>
      </c>
      <c r="B53" s="90">
        <v>7908</v>
      </c>
      <c r="C53" s="120">
        <v>15887</v>
      </c>
      <c r="D53" s="90">
        <v>1811067</v>
      </c>
      <c r="E53" s="121">
        <f>D53/B53</f>
        <v>229.01707132018208</v>
      </c>
    </row>
    <row r="54" spans="1:5" ht="18" x14ac:dyDescent="0.25">
      <c r="A54" s="54" t="s">
        <v>52</v>
      </c>
      <c r="B54" s="90">
        <v>5865</v>
      </c>
      <c r="C54" s="120">
        <v>11320</v>
      </c>
      <c r="D54" s="90">
        <v>1329647</v>
      </c>
      <c r="E54" s="121">
        <f>D54/B54</f>
        <v>226.70878090366583</v>
      </c>
    </row>
    <row r="55" spans="1:5" ht="18" x14ac:dyDescent="0.25">
      <c r="A55" s="54" t="s">
        <v>53</v>
      </c>
      <c r="B55" s="90">
        <v>5719</v>
      </c>
      <c r="C55" s="120">
        <v>11348</v>
      </c>
      <c r="D55" s="90">
        <v>1304581</v>
      </c>
      <c r="E55" s="121">
        <f>D55/B55</f>
        <v>228.11348137786325</v>
      </c>
    </row>
    <row r="56" spans="1:5" ht="18.75" thickBot="1" x14ac:dyDescent="0.3">
      <c r="A56" s="54" t="s">
        <v>54</v>
      </c>
      <c r="B56" s="122">
        <v>8238</v>
      </c>
      <c r="C56" s="123">
        <v>15895</v>
      </c>
      <c r="D56" s="122">
        <v>1819645</v>
      </c>
      <c r="E56" s="121">
        <f>D56/B56</f>
        <v>220.88431658169458</v>
      </c>
    </row>
    <row r="57" spans="1:5" ht="18.75" thickBot="1" x14ac:dyDescent="0.3">
      <c r="A57" s="67" t="s">
        <v>46</v>
      </c>
      <c r="B57" s="98">
        <f>SUM(B50:B56)</f>
        <v>64288</v>
      </c>
      <c r="C57" s="98">
        <f t="shared" ref="C57:D57" si="3">SUM(C50:C56)</f>
        <v>126337</v>
      </c>
      <c r="D57" s="98">
        <f t="shared" si="3"/>
        <v>14533664</v>
      </c>
      <c r="E57" s="72">
        <f>D57/B57</f>
        <v>226.07117969138875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9141</v>
      </c>
      <c r="C60" s="125">
        <v>18756</v>
      </c>
      <c r="D60" s="117">
        <v>2139268</v>
      </c>
      <c r="E60" s="58">
        <f>D60/B60</f>
        <v>234.02997483863911</v>
      </c>
    </row>
    <row r="61" spans="1:5" ht="18" x14ac:dyDescent="0.25">
      <c r="A61" s="54" t="s">
        <v>57</v>
      </c>
      <c r="B61" s="90">
        <v>9775</v>
      </c>
      <c r="C61" s="127">
        <v>19523</v>
      </c>
      <c r="D61" s="90">
        <v>2238823</v>
      </c>
      <c r="E61" s="107">
        <f>D61/B61</f>
        <v>229.0356010230179</v>
      </c>
    </row>
    <row r="62" spans="1:5" ht="18" x14ac:dyDescent="0.25">
      <c r="A62" s="54" t="s">
        <v>58</v>
      </c>
      <c r="B62" s="90">
        <v>11804</v>
      </c>
      <c r="C62" s="127">
        <v>23060</v>
      </c>
      <c r="D62" s="90">
        <v>2628266</v>
      </c>
      <c r="E62" s="107">
        <f>D62/B62</f>
        <v>222.65892917655032</v>
      </c>
    </row>
    <row r="63" spans="1:5" ht="18" x14ac:dyDescent="0.25">
      <c r="A63" s="54" t="s">
        <v>59</v>
      </c>
      <c r="B63" s="90">
        <v>5367</v>
      </c>
      <c r="C63" s="127">
        <v>11380</v>
      </c>
      <c r="D63" s="90">
        <v>1327005</v>
      </c>
      <c r="E63" s="107">
        <f>D63/B63</f>
        <v>247.25265511458915</v>
      </c>
    </row>
    <row r="64" spans="1:5" ht="18" x14ac:dyDescent="0.25">
      <c r="A64" s="54" t="s">
        <v>60</v>
      </c>
      <c r="B64" s="90">
        <v>4006</v>
      </c>
      <c r="C64" s="127">
        <v>7848</v>
      </c>
      <c r="D64" s="90">
        <v>900459</v>
      </c>
      <c r="E64" s="107">
        <f>D64/B64</f>
        <v>224.77758362456316</v>
      </c>
    </row>
    <row r="65" spans="1:5" ht="18" x14ac:dyDescent="0.25">
      <c r="A65" s="54" t="s">
        <v>61</v>
      </c>
      <c r="B65" s="90">
        <v>9874</v>
      </c>
      <c r="C65" s="127">
        <v>19772</v>
      </c>
      <c r="D65" s="90">
        <v>2250641</v>
      </c>
      <c r="E65" s="107">
        <f>D65/B65</f>
        <v>227.93609479440957</v>
      </c>
    </row>
    <row r="66" spans="1:5" ht="18.75" thickBot="1" x14ac:dyDescent="0.3">
      <c r="A66" s="54" t="s">
        <v>62</v>
      </c>
      <c r="B66" s="122">
        <v>9049</v>
      </c>
      <c r="C66" s="128">
        <v>17658</v>
      </c>
      <c r="D66" s="122">
        <v>2039634</v>
      </c>
      <c r="E66" s="111">
        <f>D66/B66</f>
        <v>225.39882859984527</v>
      </c>
    </row>
    <row r="67" spans="1:5" ht="18.75" thickBot="1" x14ac:dyDescent="0.3">
      <c r="A67" s="67" t="s">
        <v>46</v>
      </c>
      <c r="B67" s="98">
        <f>SUM(B60:B66)</f>
        <v>59016</v>
      </c>
      <c r="C67" s="98">
        <f t="shared" ref="C67:D67" si="4">SUM(C60:C66)</f>
        <v>117997</v>
      </c>
      <c r="D67" s="98">
        <f t="shared" si="4"/>
        <v>13524096</v>
      </c>
      <c r="E67" s="70">
        <f>D67/B67</f>
        <v>229.15982106547378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4087</v>
      </c>
      <c r="C70" s="125">
        <v>8342</v>
      </c>
      <c r="D70" s="117">
        <v>956330</v>
      </c>
      <c r="E70" s="119">
        <f>D70/B70</f>
        <v>233.9931490090531</v>
      </c>
    </row>
    <row r="71" spans="1:5" ht="18" x14ac:dyDescent="0.25">
      <c r="A71" s="54" t="s">
        <v>65</v>
      </c>
      <c r="B71" s="90">
        <v>7644</v>
      </c>
      <c r="C71" s="127">
        <v>14360</v>
      </c>
      <c r="D71" s="90">
        <v>1638660</v>
      </c>
      <c r="E71" s="121">
        <f>D71/B71</f>
        <v>214.37205651491365</v>
      </c>
    </row>
    <row r="72" spans="1:5" ht="18" x14ac:dyDescent="0.25">
      <c r="A72" s="54" t="s">
        <v>63</v>
      </c>
      <c r="B72" s="90">
        <v>8158</v>
      </c>
      <c r="C72" s="127">
        <v>16347</v>
      </c>
      <c r="D72" s="90">
        <v>1875973</v>
      </c>
      <c r="E72" s="121">
        <f>D72/B72</f>
        <v>229.95501348369697</v>
      </c>
    </row>
    <row r="73" spans="1:5" ht="18" x14ac:dyDescent="0.25">
      <c r="A73" s="54" t="s">
        <v>66</v>
      </c>
      <c r="B73" s="90">
        <v>4388</v>
      </c>
      <c r="C73" s="127">
        <v>8530</v>
      </c>
      <c r="D73" s="90">
        <v>982520</v>
      </c>
      <c r="E73" s="121">
        <f>D73/B73</f>
        <v>223.91066545123064</v>
      </c>
    </row>
    <row r="74" spans="1:5" ht="18" x14ac:dyDescent="0.25">
      <c r="A74" s="54" t="s">
        <v>67</v>
      </c>
      <c r="B74" s="90">
        <v>6598</v>
      </c>
      <c r="C74" s="127">
        <v>13164</v>
      </c>
      <c r="D74" s="90">
        <v>1506579</v>
      </c>
      <c r="E74" s="121">
        <f>D74/B74</f>
        <v>228.33873901182176</v>
      </c>
    </row>
    <row r="75" spans="1:5" ht="18.75" thickBot="1" x14ac:dyDescent="0.3">
      <c r="A75" s="59" t="s">
        <v>68</v>
      </c>
      <c r="B75" s="122">
        <v>4417</v>
      </c>
      <c r="C75" s="128">
        <v>8928</v>
      </c>
      <c r="D75" s="122">
        <v>1019566</v>
      </c>
      <c r="E75" s="121">
        <f>D75/B75</f>
        <v>230.82771111614218</v>
      </c>
    </row>
    <row r="76" spans="1:5" ht="18.75" thickBot="1" x14ac:dyDescent="0.3">
      <c r="A76" s="67" t="s">
        <v>46</v>
      </c>
      <c r="B76" s="98">
        <f>SUM(B70:B75)</f>
        <v>35292</v>
      </c>
      <c r="C76" s="98">
        <f t="shared" ref="C76:D76" si="5">SUM(C70:C75)</f>
        <v>69671</v>
      </c>
      <c r="D76" s="98">
        <f t="shared" si="5"/>
        <v>7979628</v>
      </c>
      <c r="E76" s="72">
        <f>D76/B76</f>
        <v>226.1030261815709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2575</v>
      </c>
      <c r="C79" s="125">
        <v>5084</v>
      </c>
      <c r="D79" s="117">
        <v>579540</v>
      </c>
      <c r="E79" s="119">
        <f>D79/B79</f>
        <v>225.0640776699029</v>
      </c>
    </row>
    <row r="80" spans="1:5" ht="18" x14ac:dyDescent="0.25">
      <c r="A80" s="54" t="s">
        <v>116</v>
      </c>
      <c r="B80" s="90">
        <v>250</v>
      </c>
      <c r="C80" s="127">
        <v>528</v>
      </c>
      <c r="D80" s="90">
        <v>58698</v>
      </c>
      <c r="E80" s="121">
        <f>D80/B80</f>
        <v>234.792</v>
      </c>
    </row>
    <row r="81" spans="1:5" ht="18" x14ac:dyDescent="0.25">
      <c r="A81" s="54" t="s">
        <v>71</v>
      </c>
      <c r="B81" s="90">
        <v>6750</v>
      </c>
      <c r="C81" s="127">
        <v>13232</v>
      </c>
      <c r="D81" s="90">
        <v>1527317</v>
      </c>
      <c r="E81" s="121">
        <f>D81/B81</f>
        <v>226.26918518518519</v>
      </c>
    </row>
    <row r="82" spans="1:5" ht="18" x14ac:dyDescent="0.25">
      <c r="A82" s="54" t="s">
        <v>69</v>
      </c>
      <c r="B82" s="90">
        <v>11144</v>
      </c>
      <c r="C82" s="127">
        <v>21194</v>
      </c>
      <c r="D82" s="90">
        <v>2441139</v>
      </c>
      <c r="E82" s="121">
        <f>D82/B82</f>
        <v>219.05410983488872</v>
      </c>
    </row>
    <row r="83" spans="1:5" ht="18" x14ac:dyDescent="0.25">
      <c r="A83" s="54" t="s">
        <v>72</v>
      </c>
      <c r="B83" s="90">
        <v>8381</v>
      </c>
      <c r="C83" s="127">
        <v>16959</v>
      </c>
      <c r="D83" s="90">
        <v>1957966</v>
      </c>
      <c r="E83" s="121">
        <f>D83/B83</f>
        <v>233.61961579763752</v>
      </c>
    </row>
    <row r="84" spans="1:5" ht="18" x14ac:dyDescent="0.25">
      <c r="A84" s="54" t="s">
        <v>73</v>
      </c>
      <c r="B84" s="90">
        <v>8011</v>
      </c>
      <c r="C84" s="127">
        <v>15285</v>
      </c>
      <c r="D84" s="90">
        <v>1771373</v>
      </c>
      <c r="E84" s="121">
        <f>D84/B84</f>
        <v>221.11758831606542</v>
      </c>
    </row>
    <row r="85" spans="1:5" ht="18" x14ac:dyDescent="0.25">
      <c r="A85" s="54" t="s">
        <v>74</v>
      </c>
      <c r="B85" s="90">
        <v>2913</v>
      </c>
      <c r="C85" s="127">
        <v>5619</v>
      </c>
      <c r="D85" s="90">
        <v>640005</v>
      </c>
      <c r="E85" s="121">
        <f>D85/B85</f>
        <v>219.70648815653965</v>
      </c>
    </row>
    <row r="86" spans="1:5" ht="18" x14ac:dyDescent="0.25">
      <c r="A86" s="54" t="s">
        <v>75</v>
      </c>
      <c r="B86" s="90">
        <v>5823</v>
      </c>
      <c r="C86" s="127">
        <v>11696</v>
      </c>
      <c r="D86" s="90">
        <v>1355026</v>
      </c>
      <c r="E86" s="121">
        <f>D86/B86</f>
        <v>232.70238708569465</v>
      </c>
    </row>
    <row r="87" spans="1:5" ht="18" x14ac:dyDescent="0.25">
      <c r="A87" s="54" t="s">
        <v>76</v>
      </c>
      <c r="B87" s="90">
        <v>1992</v>
      </c>
      <c r="C87" s="127">
        <v>3901</v>
      </c>
      <c r="D87" s="90">
        <v>456821</v>
      </c>
      <c r="E87" s="121">
        <f>D87/B87</f>
        <v>229.32781124497993</v>
      </c>
    </row>
    <row r="88" spans="1:5" ht="18.75" thickBot="1" x14ac:dyDescent="0.3">
      <c r="A88" s="59" t="s">
        <v>77</v>
      </c>
      <c r="B88" s="122">
        <v>9399</v>
      </c>
      <c r="C88" s="128">
        <v>17622</v>
      </c>
      <c r="D88" s="122">
        <v>2026747</v>
      </c>
      <c r="E88" s="129">
        <f>D88/B88</f>
        <v>215.63432280029789</v>
      </c>
    </row>
    <row r="89" spans="1:5" ht="18.75" thickBot="1" x14ac:dyDescent="0.3">
      <c r="A89" s="67" t="s">
        <v>46</v>
      </c>
      <c r="B89" s="98">
        <f>SUM(B79:B88)</f>
        <v>57238</v>
      </c>
      <c r="C89" s="98">
        <f t="shared" ref="C89:D89" si="6">SUM(C79:C88)</f>
        <v>111120</v>
      </c>
      <c r="D89" s="98">
        <f t="shared" si="6"/>
        <v>12814632</v>
      </c>
      <c r="E89" s="71">
        <f>D89/B89</f>
        <v>223.88329431496558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5763</v>
      </c>
      <c r="C92" s="125">
        <v>11229</v>
      </c>
      <c r="D92" s="117">
        <v>1285071</v>
      </c>
      <c r="E92" s="119">
        <f>D92/B92</f>
        <v>222.98646538261323</v>
      </c>
    </row>
    <row r="93" spans="1:5" ht="18" x14ac:dyDescent="0.25">
      <c r="A93" s="54" t="s">
        <v>80</v>
      </c>
      <c r="B93" s="90">
        <v>8130</v>
      </c>
      <c r="C93" s="127">
        <v>16435</v>
      </c>
      <c r="D93" s="90">
        <v>1901711</v>
      </c>
      <c r="E93" s="121">
        <f>D93/B93</f>
        <v>233.91279212792128</v>
      </c>
    </row>
    <row r="94" spans="1:5" ht="18" x14ac:dyDescent="0.25">
      <c r="A94" s="54" t="s">
        <v>81</v>
      </c>
      <c r="B94" s="90">
        <v>4238</v>
      </c>
      <c r="C94" s="127">
        <v>8656</v>
      </c>
      <c r="D94" s="90">
        <v>1001676</v>
      </c>
      <c r="E94" s="121">
        <f>D94/B94</f>
        <v>236.35582822085888</v>
      </c>
    </row>
    <row r="95" spans="1:5" ht="18" x14ac:dyDescent="0.25">
      <c r="A95" s="54" t="s">
        <v>82</v>
      </c>
      <c r="B95" s="90">
        <v>2800</v>
      </c>
      <c r="C95" s="127">
        <v>5246</v>
      </c>
      <c r="D95" s="90">
        <v>604985</v>
      </c>
      <c r="E95" s="121">
        <f>D95/B95</f>
        <v>216.06607142857143</v>
      </c>
    </row>
    <row r="96" spans="1:5" ht="18" x14ac:dyDescent="0.25">
      <c r="A96" s="54" t="s">
        <v>83</v>
      </c>
      <c r="B96" s="90">
        <v>5493</v>
      </c>
      <c r="C96" s="127">
        <v>11281</v>
      </c>
      <c r="D96" s="90">
        <v>1304813</v>
      </c>
      <c r="E96" s="121">
        <f>D96/B96</f>
        <v>237.54105224831605</v>
      </c>
    </row>
    <row r="97" spans="1:5" ht="18" x14ac:dyDescent="0.25">
      <c r="A97" s="54" t="s">
        <v>84</v>
      </c>
      <c r="B97" s="90">
        <v>1183</v>
      </c>
      <c r="C97" s="127">
        <v>2683</v>
      </c>
      <c r="D97" s="90">
        <v>311738</v>
      </c>
      <c r="E97" s="121">
        <f>D97/B97</f>
        <v>263.51479289940829</v>
      </c>
    </row>
    <row r="98" spans="1:5" ht="18" x14ac:dyDescent="0.25">
      <c r="A98" s="54" t="s">
        <v>85</v>
      </c>
      <c r="B98" s="90">
        <v>16399</v>
      </c>
      <c r="C98" s="127">
        <v>31352</v>
      </c>
      <c r="D98" s="90">
        <v>3671862</v>
      </c>
      <c r="E98" s="121">
        <f>D98/B98</f>
        <v>223.90767729739619</v>
      </c>
    </row>
    <row r="99" spans="1:5" ht="18" x14ac:dyDescent="0.25">
      <c r="A99" s="130" t="s">
        <v>86</v>
      </c>
      <c r="B99" s="90">
        <v>4625</v>
      </c>
      <c r="C99" s="127">
        <v>9561</v>
      </c>
      <c r="D99" s="90">
        <v>1087860</v>
      </c>
      <c r="E99" s="121">
        <f>D99/B99</f>
        <v>235.21297297297298</v>
      </c>
    </row>
    <row r="100" spans="1:5" ht="18.75" thickBot="1" x14ac:dyDescent="0.3">
      <c r="A100" s="54" t="s">
        <v>87</v>
      </c>
      <c r="B100" s="122">
        <v>6919</v>
      </c>
      <c r="C100" s="128">
        <v>13891</v>
      </c>
      <c r="D100" s="122">
        <v>1599072</v>
      </c>
      <c r="E100" s="121">
        <f>D100/B100</f>
        <v>231.11316664257842</v>
      </c>
    </row>
    <row r="101" spans="1:5" ht="18.75" thickBot="1" x14ac:dyDescent="0.3">
      <c r="A101" s="67" t="s">
        <v>46</v>
      </c>
      <c r="B101" s="98">
        <f>SUM(B92:B100)</f>
        <v>55550</v>
      </c>
      <c r="C101" s="98">
        <f t="shared" ref="C101:D101" si="7">SUM(C92:C100)</f>
        <v>110334</v>
      </c>
      <c r="D101" s="98">
        <f t="shared" si="7"/>
        <v>12768788</v>
      </c>
      <c r="E101" s="72">
        <f>D101/B101</f>
        <v>229.86117011701171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4022</v>
      </c>
      <c r="C104" s="133">
        <v>9139</v>
      </c>
      <c r="D104" s="132">
        <v>1059558</v>
      </c>
      <c r="E104" s="119">
        <f>D104/B104</f>
        <v>263.44057682744904</v>
      </c>
    </row>
    <row r="105" spans="1:5" ht="18" x14ac:dyDescent="0.25">
      <c r="A105" s="134" t="s">
        <v>90</v>
      </c>
      <c r="B105" s="90">
        <v>5695</v>
      </c>
      <c r="C105" s="91">
        <v>11053</v>
      </c>
      <c r="D105" s="90">
        <v>1268097</v>
      </c>
      <c r="E105" s="121">
        <f>D105/B105</f>
        <v>222.66848112379279</v>
      </c>
    </row>
    <row r="106" spans="1:5" ht="18" x14ac:dyDescent="0.25">
      <c r="A106" s="134" t="s">
        <v>91</v>
      </c>
      <c r="B106" s="86">
        <v>884</v>
      </c>
      <c r="C106" s="126">
        <v>1884</v>
      </c>
      <c r="D106" s="86">
        <v>226693</v>
      </c>
      <c r="E106" s="121">
        <f>D106/B106</f>
        <v>256.44004524886878</v>
      </c>
    </row>
    <row r="107" spans="1:5" ht="18" x14ac:dyDescent="0.25">
      <c r="A107" s="134" t="s">
        <v>92</v>
      </c>
      <c r="B107" s="90">
        <v>7744</v>
      </c>
      <c r="C107" s="127">
        <v>15867</v>
      </c>
      <c r="D107" s="90">
        <v>1819841</v>
      </c>
      <c r="E107" s="121">
        <f>D107/B107</f>
        <v>235.00012913223139</v>
      </c>
    </row>
    <row r="108" spans="1:5" ht="18" x14ac:dyDescent="0.25">
      <c r="A108" s="54" t="s">
        <v>93</v>
      </c>
      <c r="B108" s="90">
        <v>4996</v>
      </c>
      <c r="C108" s="127">
        <v>10434</v>
      </c>
      <c r="D108" s="90">
        <v>1209661</v>
      </c>
      <c r="E108" s="121">
        <f>D108/B108</f>
        <v>242.12590072057645</v>
      </c>
    </row>
    <row r="109" spans="1:5" ht="18" x14ac:dyDescent="0.25">
      <c r="A109" s="54" t="s">
        <v>94</v>
      </c>
      <c r="B109" s="90">
        <v>3764</v>
      </c>
      <c r="C109" s="127">
        <v>8228</v>
      </c>
      <c r="D109" s="90">
        <v>954592</v>
      </c>
      <c r="E109" s="121">
        <f>D109/B109</f>
        <v>253.61105207226356</v>
      </c>
    </row>
    <row r="110" spans="1:5" ht="18" x14ac:dyDescent="0.25">
      <c r="A110" s="54" t="s">
        <v>95</v>
      </c>
      <c r="B110" s="90">
        <v>9016</v>
      </c>
      <c r="C110" s="127">
        <v>19253</v>
      </c>
      <c r="D110" s="90">
        <v>2191201</v>
      </c>
      <c r="E110" s="121">
        <f>D110/B110</f>
        <v>243.03471606033719</v>
      </c>
    </row>
    <row r="111" spans="1:5" ht="18" x14ac:dyDescent="0.25">
      <c r="A111" s="54" t="s">
        <v>96</v>
      </c>
      <c r="B111" s="90">
        <v>5909</v>
      </c>
      <c r="C111" s="127">
        <v>12741</v>
      </c>
      <c r="D111" s="90">
        <v>1453668</v>
      </c>
      <c r="E111" s="121">
        <f>D111/B111</f>
        <v>246.00913860213234</v>
      </c>
    </row>
    <row r="112" spans="1:5" ht="18" x14ac:dyDescent="0.25">
      <c r="A112" s="54" t="s">
        <v>97</v>
      </c>
      <c r="B112" s="90">
        <v>5417</v>
      </c>
      <c r="C112" s="127">
        <v>11825</v>
      </c>
      <c r="D112" s="90">
        <v>1353478</v>
      </c>
      <c r="E112" s="121">
        <f>D112/B112</f>
        <v>249.85748569318812</v>
      </c>
    </row>
    <row r="113" spans="1:5" ht="18" x14ac:dyDescent="0.25">
      <c r="A113" s="54" t="s">
        <v>98</v>
      </c>
      <c r="B113" s="90">
        <v>7888</v>
      </c>
      <c r="C113" s="127">
        <v>15321</v>
      </c>
      <c r="D113" s="90">
        <v>1783192</v>
      </c>
      <c r="E113" s="121">
        <f>D113/B113</f>
        <v>226.06389452332658</v>
      </c>
    </row>
    <row r="114" spans="1:5" ht="18" x14ac:dyDescent="0.25">
      <c r="A114" s="54" t="s">
        <v>99</v>
      </c>
      <c r="B114" s="90">
        <v>8912</v>
      </c>
      <c r="C114" s="127">
        <v>19356</v>
      </c>
      <c r="D114" s="90">
        <v>2223465</v>
      </c>
      <c r="E114" s="121">
        <f>D114/B114</f>
        <v>249.49113554757631</v>
      </c>
    </row>
    <row r="115" spans="1:5" ht="18" x14ac:dyDescent="0.25">
      <c r="A115" s="54" t="s">
        <v>100</v>
      </c>
      <c r="B115" s="90">
        <v>16821</v>
      </c>
      <c r="C115" s="127">
        <v>34624</v>
      </c>
      <c r="D115" s="90">
        <v>4045009</v>
      </c>
      <c r="E115" s="121">
        <f>D115/B115</f>
        <v>240.47375304678675</v>
      </c>
    </row>
    <row r="116" spans="1:5" ht="18" x14ac:dyDescent="0.25">
      <c r="A116" s="54" t="s">
        <v>101</v>
      </c>
      <c r="B116" s="90">
        <v>5786</v>
      </c>
      <c r="C116" s="127">
        <v>12510</v>
      </c>
      <c r="D116" s="90">
        <v>1447988</v>
      </c>
      <c r="E116" s="121">
        <f>D116/B116</f>
        <v>250.25717248530935</v>
      </c>
    </row>
    <row r="117" spans="1:5" ht="18.75" thickBot="1" x14ac:dyDescent="0.3">
      <c r="A117" s="54" t="s">
        <v>102</v>
      </c>
      <c r="B117" s="122">
        <v>8724</v>
      </c>
      <c r="C117" s="128">
        <v>17599</v>
      </c>
      <c r="D117" s="122">
        <v>2035558</v>
      </c>
      <c r="E117" s="121">
        <f>D117/B117</f>
        <v>233.32851902796881</v>
      </c>
    </row>
    <row r="118" spans="1:5" ht="18.75" thickBot="1" x14ac:dyDescent="0.3">
      <c r="A118" s="67" t="s">
        <v>46</v>
      </c>
      <c r="B118" s="98">
        <f>SUM(B104:B117)</f>
        <v>95578</v>
      </c>
      <c r="C118" s="98">
        <f t="shared" ref="C118:D118" si="8">SUM(C104:C117)</f>
        <v>199834</v>
      </c>
      <c r="D118" s="98">
        <f t="shared" si="8"/>
        <v>23072001</v>
      </c>
      <c r="E118" s="72">
        <f>D118/B118</f>
        <v>241.39447362363723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1736</v>
      </c>
      <c r="C121" s="135">
        <v>3666</v>
      </c>
      <c r="D121" s="135">
        <v>425684</v>
      </c>
      <c r="E121" s="119">
        <f>D121/B121</f>
        <v>245.20967741935485</v>
      </c>
    </row>
    <row r="122" spans="1:5" ht="18" x14ac:dyDescent="0.25">
      <c r="A122" s="54" t="s">
        <v>105</v>
      </c>
      <c r="B122" s="86">
        <v>9660</v>
      </c>
      <c r="C122" s="126">
        <v>18551</v>
      </c>
      <c r="D122" s="86">
        <v>2153688</v>
      </c>
      <c r="E122" s="121">
        <f>D122/B122</f>
        <v>222.94906832298136</v>
      </c>
    </row>
    <row r="123" spans="1:5" ht="18" x14ac:dyDescent="0.25">
      <c r="A123" s="54" t="s">
        <v>106</v>
      </c>
      <c r="B123" s="90">
        <v>1598</v>
      </c>
      <c r="C123" s="127">
        <v>3143</v>
      </c>
      <c r="D123" s="90">
        <v>361196</v>
      </c>
      <c r="E123" s="121">
        <f>D123/B123</f>
        <v>226.03003754693367</v>
      </c>
    </row>
    <row r="124" spans="1:5" ht="18" x14ac:dyDescent="0.25">
      <c r="A124" s="54" t="s">
        <v>107</v>
      </c>
      <c r="B124" s="90">
        <v>8310</v>
      </c>
      <c r="C124" s="127">
        <v>14151</v>
      </c>
      <c r="D124" s="90">
        <v>1656930</v>
      </c>
      <c r="E124" s="121">
        <f>D124/B124</f>
        <v>199.38989169675091</v>
      </c>
    </row>
    <row r="125" spans="1:5" ht="18" x14ac:dyDescent="0.25">
      <c r="A125" s="54" t="s">
        <v>108</v>
      </c>
      <c r="B125" s="90">
        <v>11232</v>
      </c>
      <c r="C125" s="127">
        <v>23050</v>
      </c>
      <c r="D125" s="90">
        <v>2669294</v>
      </c>
      <c r="E125" s="121">
        <f>D125/B125</f>
        <v>237.65081908831908</v>
      </c>
    </row>
    <row r="126" spans="1:5" ht="18" x14ac:dyDescent="0.25">
      <c r="A126" s="54" t="s">
        <v>109</v>
      </c>
      <c r="B126" s="90">
        <v>9742</v>
      </c>
      <c r="C126" s="127">
        <v>19447</v>
      </c>
      <c r="D126" s="90">
        <v>2232533</v>
      </c>
      <c r="E126" s="121">
        <f>D126/B126</f>
        <v>229.16577704783413</v>
      </c>
    </row>
    <row r="127" spans="1:5" ht="18" x14ac:dyDescent="0.25">
      <c r="A127" s="54" t="s">
        <v>110</v>
      </c>
      <c r="B127" s="90">
        <v>7623</v>
      </c>
      <c r="C127" s="127">
        <v>15801</v>
      </c>
      <c r="D127" s="90">
        <v>1837732</v>
      </c>
      <c r="E127" s="121">
        <f>D127/B127</f>
        <v>241.07726616817527</v>
      </c>
    </row>
    <row r="128" spans="1:5" ht="18" x14ac:dyDescent="0.25">
      <c r="A128" s="54" t="s">
        <v>111</v>
      </c>
      <c r="B128" s="90"/>
      <c r="C128" s="127"/>
      <c r="D128" s="90"/>
      <c r="E128" s="121" t="e">
        <f>D128/B128</f>
        <v>#DIV/0!</v>
      </c>
    </row>
    <row r="129" spans="1:5" ht="17.25" customHeight="1" thickBot="1" x14ac:dyDescent="0.3">
      <c r="A129" s="130" t="s">
        <v>112</v>
      </c>
      <c r="B129" s="122">
        <v>14554</v>
      </c>
      <c r="C129" s="128">
        <v>27659</v>
      </c>
      <c r="D129" s="122">
        <v>3198190</v>
      </c>
      <c r="E129" s="121">
        <f>D129/B129</f>
        <v>219.74646145389585</v>
      </c>
    </row>
    <row r="130" spans="1:5" ht="18.75" thickBot="1" x14ac:dyDescent="0.3">
      <c r="A130" s="67" t="s">
        <v>46</v>
      </c>
      <c r="B130" s="98">
        <f>SUM(B121:B129)</f>
        <v>64455</v>
      </c>
      <c r="C130" s="98">
        <f t="shared" ref="C130:D130" si="9">SUM(C121:C129)</f>
        <v>125468</v>
      </c>
      <c r="D130" s="98">
        <f t="shared" si="9"/>
        <v>14535247</v>
      </c>
      <c r="E130" s="72">
        <f>D130/B130</f>
        <v>225.50999922426499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f>SUM(B130+B118+B101+B89+B76+B67+B57+B47+B32+B16)</f>
        <v>670863</v>
      </c>
      <c r="C132" s="100">
        <f t="shared" ref="C132" si="10">SUM(C130+C118+C101+C89+C76+C67+C57+C47+C32+C16)</f>
        <v>1338890</v>
      </c>
      <c r="D132" s="100">
        <f>SUM(D130+D118+D101+D89+D76+D67+D57+D47+D32+D16)</f>
        <v>154406517</v>
      </c>
      <c r="E132" s="100">
        <f>D132/B132</f>
        <v>230.16102691607676</v>
      </c>
    </row>
    <row r="135" spans="1:5" x14ac:dyDescent="0.2">
      <c r="B135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pane xSplit="1" ySplit="6" topLeftCell="B40" activePane="bottomRight" state="frozen"/>
      <selection pane="topRight" activeCell="B1" sqref="B1"/>
      <selection pane="bottomLeft" activeCell="A7" sqref="A7"/>
      <selection pane="bottomRight" activeCell="A46" sqref="A46"/>
    </sheetView>
  </sheetViews>
  <sheetFormatPr defaultRowHeight="14.25" x14ac:dyDescent="0.2"/>
  <cols>
    <col min="1" max="1" width="18.7109375" style="31" bestFit="1" customWidth="1"/>
    <col min="2" max="2" width="13.5703125" style="31" bestFit="1" customWidth="1"/>
    <col min="3" max="3" width="16.7109375" style="31" bestFit="1" customWidth="1"/>
    <col min="4" max="4" width="19" style="31" bestFit="1" customWidth="1"/>
    <col min="5" max="5" width="12.42578125" style="31" customWidth="1"/>
    <col min="6" max="6" width="11.5703125" style="31" bestFit="1" customWidth="1"/>
    <col min="7" max="239" width="9.140625" style="31"/>
    <col min="240" max="240" width="18.7109375" style="31" bestFit="1" customWidth="1"/>
    <col min="241" max="241" width="9.140625" style="31"/>
    <col min="242" max="242" width="10.28515625" style="31" customWidth="1"/>
    <col min="243" max="243" width="12.7109375" style="31" bestFit="1" customWidth="1"/>
    <col min="244" max="244" width="10.85546875" style="31" customWidth="1"/>
    <col min="245" max="245" width="19.140625" style="31" bestFit="1" customWidth="1"/>
    <col min="246" max="246" width="9.140625" style="31"/>
    <col min="247" max="247" width="9.42578125" style="31" customWidth="1"/>
    <col min="248" max="248" width="11.140625" style="31" customWidth="1"/>
    <col min="249" max="249" width="10.42578125" style="31" bestFit="1" customWidth="1"/>
    <col min="250" max="250" width="19.140625" style="31" bestFit="1" customWidth="1"/>
    <col min="251" max="251" width="9.140625" style="31"/>
    <col min="252" max="252" width="9.5703125" style="31" customWidth="1"/>
    <col min="253" max="253" width="9.140625" style="31"/>
    <col min="254" max="254" width="10.42578125" style="31" bestFit="1" customWidth="1"/>
    <col min="255" max="495" width="9.140625" style="31"/>
    <col min="496" max="496" width="18.7109375" style="31" bestFit="1" customWidth="1"/>
    <col min="497" max="497" width="9.140625" style="31"/>
    <col min="498" max="498" width="10.28515625" style="31" customWidth="1"/>
    <col min="499" max="499" width="12.7109375" style="31" bestFit="1" customWidth="1"/>
    <col min="500" max="500" width="10.85546875" style="31" customWidth="1"/>
    <col min="501" max="501" width="19.140625" style="31" bestFit="1" customWidth="1"/>
    <col min="502" max="502" width="9.140625" style="31"/>
    <col min="503" max="503" width="9.42578125" style="31" customWidth="1"/>
    <col min="504" max="504" width="11.140625" style="31" customWidth="1"/>
    <col min="505" max="505" width="10.42578125" style="31" bestFit="1" customWidth="1"/>
    <col min="506" max="506" width="19.140625" style="31" bestFit="1" customWidth="1"/>
    <col min="507" max="507" width="9.140625" style="31"/>
    <col min="508" max="508" width="9.5703125" style="31" customWidth="1"/>
    <col min="509" max="509" width="9.140625" style="31"/>
    <col min="510" max="510" width="10.42578125" style="31" bestFit="1" customWidth="1"/>
    <col min="511" max="751" width="9.140625" style="31"/>
    <col min="752" max="752" width="18.7109375" style="31" bestFit="1" customWidth="1"/>
    <col min="753" max="753" width="9.140625" style="31"/>
    <col min="754" max="754" width="10.28515625" style="31" customWidth="1"/>
    <col min="755" max="755" width="12.7109375" style="31" bestFit="1" customWidth="1"/>
    <col min="756" max="756" width="10.85546875" style="31" customWidth="1"/>
    <col min="757" max="757" width="19.140625" style="31" bestFit="1" customWidth="1"/>
    <col min="758" max="758" width="9.140625" style="31"/>
    <col min="759" max="759" width="9.42578125" style="31" customWidth="1"/>
    <col min="760" max="760" width="11.140625" style="31" customWidth="1"/>
    <col min="761" max="761" width="10.42578125" style="31" bestFit="1" customWidth="1"/>
    <col min="762" max="762" width="19.140625" style="31" bestFit="1" customWidth="1"/>
    <col min="763" max="763" width="9.140625" style="31"/>
    <col min="764" max="764" width="9.5703125" style="31" customWidth="1"/>
    <col min="765" max="765" width="9.140625" style="31"/>
    <col min="766" max="766" width="10.42578125" style="31" bestFit="1" customWidth="1"/>
    <col min="767" max="1007" width="9.140625" style="31"/>
    <col min="1008" max="1008" width="18.7109375" style="31" bestFit="1" customWidth="1"/>
    <col min="1009" max="1009" width="9.140625" style="31"/>
    <col min="1010" max="1010" width="10.28515625" style="31" customWidth="1"/>
    <col min="1011" max="1011" width="12.7109375" style="31" bestFit="1" customWidth="1"/>
    <col min="1012" max="1012" width="10.85546875" style="31" customWidth="1"/>
    <col min="1013" max="1013" width="19.140625" style="31" bestFit="1" customWidth="1"/>
    <col min="1014" max="1014" width="9.140625" style="31"/>
    <col min="1015" max="1015" width="9.42578125" style="31" customWidth="1"/>
    <col min="1016" max="1016" width="11.140625" style="31" customWidth="1"/>
    <col min="1017" max="1017" width="10.42578125" style="31" bestFit="1" customWidth="1"/>
    <col min="1018" max="1018" width="19.140625" style="31" bestFit="1" customWidth="1"/>
    <col min="1019" max="1019" width="9.140625" style="31"/>
    <col min="1020" max="1020" width="9.5703125" style="31" customWidth="1"/>
    <col min="1021" max="1021" width="9.140625" style="31"/>
    <col min="1022" max="1022" width="10.42578125" style="31" bestFit="1" customWidth="1"/>
    <col min="1023" max="1263" width="9.140625" style="31"/>
    <col min="1264" max="1264" width="18.7109375" style="31" bestFit="1" customWidth="1"/>
    <col min="1265" max="1265" width="9.140625" style="31"/>
    <col min="1266" max="1266" width="10.28515625" style="31" customWidth="1"/>
    <col min="1267" max="1267" width="12.7109375" style="31" bestFit="1" customWidth="1"/>
    <col min="1268" max="1268" width="10.85546875" style="31" customWidth="1"/>
    <col min="1269" max="1269" width="19.140625" style="31" bestFit="1" customWidth="1"/>
    <col min="1270" max="1270" width="9.140625" style="31"/>
    <col min="1271" max="1271" width="9.42578125" style="31" customWidth="1"/>
    <col min="1272" max="1272" width="11.140625" style="31" customWidth="1"/>
    <col min="1273" max="1273" width="10.42578125" style="31" bestFit="1" customWidth="1"/>
    <col min="1274" max="1274" width="19.140625" style="31" bestFit="1" customWidth="1"/>
    <col min="1275" max="1275" width="9.140625" style="31"/>
    <col min="1276" max="1276" width="9.5703125" style="31" customWidth="1"/>
    <col min="1277" max="1277" width="9.140625" style="31"/>
    <col min="1278" max="1278" width="10.42578125" style="31" bestFit="1" customWidth="1"/>
    <col min="1279" max="1519" width="9.140625" style="31"/>
    <col min="1520" max="1520" width="18.7109375" style="31" bestFit="1" customWidth="1"/>
    <col min="1521" max="1521" width="9.140625" style="31"/>
    <col min="1522" max="1522" width="10.28515625" style="31" customWidth="1"/>
    <col min="1523" max="1523" width="12.7109375" style="31" bestFit="1" customWidth="1"/>
    <col min="1524" max="1524" width="10.85546875" style="31" customWidth="1"/>
    <col min="1525" max="1525" width="19.140625" style="31" bestFit="1" customWidth="1"/>
    <col min="1526" max="1526" width="9.140625" style="31"/>
    <col min="1527" max="1527" width="9.42578125" style="31" customWidth="1"/>
    <col min="1528" max="1528" width="11.140625" style="31" customWidth="1"/>
    <col min="1529" max="1529" width="10.42578125" style="31" bestFit="1" customWidth="1"/>
    <col min="1530" max="1530" width="19.140625" style="31" bestFit="1" customWidth="1"/>
    <col min="1531" max="1531" width="9.140625" style="31"/>
    <col min="1532" max="1532" width="9.5703125" style="31" customWidth="1"/>
    <col min="1533" max="1533" width="9.140625" style="31"/>
    <col min="1534" max="1534" width="10.42578125" style="31" bestFit="1" customWidth="1"/>
    <col min="1535" max="1775" width="9.140625" style="31"/>
    <col min="1776" max="1776" width="18.7109375" style="31" bestFit="1" customWidth="1"/>
    <col min="1777" max="1777" width="9.140625" style="31"/>
    <col min="1778" max="1778" width="10.28515625" style="31" customWidth="1"/>
    <col min="1779" max="1779" width="12.7109375" style="31" bestFit="1" customWidth="1"/>
    <col min="1780" max="1780" width="10.85546875" style="31" customWidth="1"/>
    <col min="1781" max="1781" width="19.140625" style="31" bestFit="1" customWidth="1"/>
    <col min="1782" max="1782" width="9.140625" style="31"/>
    <col min="1783" max="1783" width="9.42578125" style="31" customWidth="1"/>
    <col min="1784" max="1784" width="11.140625" style="31" customWidth="1"/>
    <col min="1785" max="1785" width="10.42578125" style="31" bestFit="1" customWidth="1"/>
    <col min="1786" max="1786" width="19.140625" style="31" bestFit="1" customWidth="1"/>
    <col min="1787" max="1787" width="9.140625" style="31"/>
    <col min="1788" max="1788" width="9.5703125" style="31" customWidth="1"/>
    <col min="1789" max="1789" width="9.140625" style="31"/>
    <col min="1790" max="1790" width="10.42578125" style="31" bestFit="1" customWidth="1"/>
    <col min="1791" max="2031" width="9.140625" style="31"/>
    <col min="2032" max="2032" width="18.7109375" style="31" bestFit="1" customWidth="1"/>
    <col min="2033" max="2033" width="9.140625" style="31"/>
    <col min="2034" max="2034" width="10.28515625" style="31" customWidth="1"/>
    <col min="2035" max="2035" width="12.7109375" style="31" bestFit="1" customWidth="1"/>
    <col min="2036" max="2036" width="10.85546875" style="31" customWidth="1"/>
    <col min="2037" max="2037" width="19.140625" style="31" bestFit="1" customWidth="1"/>
    <col min="2038" max="2038" width="9.140625" style="31"/>
    <col min="2039" max="2039" width="9.42578125" style="31" customWidth="1"/>
    <col min="2040" max="2040" width="11.140625" style="31" customWidth="1"/>
    <col min="2041" max="2041" width="10.42578125" style="31" bestFit="1" customWidth="1"/>
    <col min="2042" max="2042" width="19.140625" style="31" bestFit="1" customWidth="1"/>
    <col min="2043" max="2043" width="9.140625" style="31"/>
    <col min="2044" max="2044" width="9.5703125" style="31" customWidth="1"/>
    <col min="2045" max="2045" width="9.140625" style="31"/>
    <col min="2046" max="2046" width="10.42578125" style="31" bestFit="1" customWidth="1"/>
    <col min="2047" max="2287" width="9.140625" style="31"/>
    <col min="2288" max="2288" width="18.7109375" style="31" bestFit="1" customWidth="1"/>
    <col min="2289" max="2289" width="9.140625" style="31"/>
    <col min="2290" max="2290" width="10.28515625" style="31" customWidth="1"/>
    <col min="2291" max="2291" width="12.7109375" style="31" bestFit="1" customWidth="1"/>
    <col min="2292" max="2292" width="10.85546875" style="31" customWidth="1"/>
    <col min="2293" max="2293" width="19.140625" style="31" bestFit="1" customWidth="1"/>
    <col min="2294" max="2294" width="9.140625" style="31"/>
    <col min="2295" max="2295" width="9.42578125" style="31" customWidth="1"/>
    <col min="2296" max="2296" width="11.140625" style="31" customWidth="1"/>
    <col min="2297" max="2297" width="10.42578125" style="31" bestFit="1" customWidth="1"/>
    <col min="2298" max="2298" width="19.140625" style="31" bestFit="1" customWidth="1"/>
    <col min="2299" max="2299" width="9.140625" style="31"/>
    <col min="2300" max="2300" width="9.5703125" style="31" customWidth="1"/>
    <col min="2301" max="2301" width="9.140625" style="31"/>
    <col min="2302" max="2302" width="10.42578125" style="31" bestFit="1" customWidth="1"/>
    <col min="2303" max="2543" width="9.140625" style="31"/>
    <col min="2544" max="2544" width="18.7109375" style="31" bestFit="1" customWidth="1"/>
    <col min="2545" max="2545" width="9.140625" style="31"/>
    <col min="2546" max="2546" width="10.28515625" style="31" customWidth="1"/>
    <col min="2547" max="2547" width="12.7109375" style="31" bestFit="1" customWidth="1"/>
    <col min="2548" max="2548" width="10.85546875" style="31" customWidth="1"/>
    <col min="2549" max="2549" width="19.140625" style="31" bestFit="1" customWidth="1"/>
    <col min="2550" max="2550" width="9.140625" style="31"/>
    <col min="2551" max="2551" width="9.42578125" style="31" customWidth="1"/>
    <col min="2552" max="2552" width="11.140625" style="31" customWidth="1"/>
    <col min="2553" max="2553" width="10.42578125" style="31" bestFit="1" customWidth="1"/>
    <col min="2554" max="2554" width="19.140625" style="31" bestFit="1" customWidth="1"/>
    <col min="2555" max="2555" width="9.140625" style="31"/>
    <col min="2556" max="2556" width="9.5703125" style="31" customWidth="1"/>
    <col min="2557" max="2557" width="9.140625" style="31"/>
    <col min="2558" max="2558" width="10.42578125" style="31" bestFit="1" customWidth="1"/>
    <col min="2559" max="2799" width="9.140625" style="31"/>
    <col min="2800" max="2800" width="18.7109375" style="31" bestFit="1" customWidth="1"/>
    <col min="2801" max="2801" width="9.140625" style="31"/>
    <col min="2802" max="2802" width="10.28515625" style="31" customWidth="1"/>
    <col min="2803" max="2803" width="12.7109375" style="31" bestFit="1" customWidth="1"/>
    <col min="2804" max="2804" width="10.85546875" style="31" customWidth="1"/>
    <col min="2805" max="2805" width="19.140625" style="31" bestFit="1" customWidth="1"/>
    <col min="2806" max="2806" width="9.140625" style="31"/>
    <col min="2807" max="2807" width="9.42578125" style="31" customWidth="1"/>
    <col min="2808" max="2808" width="11.140625" style="31" customWidth="1"/>
    <col min="2809" max="2809" width="10.42578125" style="31" bestFit="1" customWidth="1"/>
    <col min="2810" max="2810" width="19.140625" style="31" bestFit="1" customWidth="1"/>
    <col min="2811" max="2811" width="9.140625" style="31"/>
    <col min="2812" max="2812" width="9.5703125" style="31" customWidth="1"/>
    <col min="2813" max="2813" width="9.140625" style="31"/>
    <col min="2814" max="2814" width="10.42578125" style="31" bestFit="1" customWidth="1"/>
    <col min="2815" max="3055" width="9.140625" style="31"/>
    <col min="3056" max="3056" width="18.7109375" style="31" bestFit="1" customWidth="1"/>
    <col min="3057" max="3057" width="9.140625" style="31"/>
    <col min="3058" max="3058" width="10.28515625" style="31" customWidth="1"/>
    <col min="3059" max="3059" width="12.7109375" style="31" bestFit="1" customWidth="1"/>
    <col min="3060" max="3060" width="10.85546875" style="31" customWidth="1"/>
    <col min="3061" max="3061" width="19.140625" style="31" bestFit="1" customWidth="1"/>
    <col min="3062" max="3062" width="9.140625" style="31"/>
    <col min="3063" max="3063" width="9.42578125" style="31" customWidth="1"/>
    <col min="3064" max="3064" width="11.140625" style="31" customWidth="1"/>
    <col min="3065" max="3065" width="10.42578125" style="31" bestFit="1" customWidth="1"/>
    <col min="3066" max="3066" width="19.140625" style="31" bestFit="1" customWidth="1"/>
    <col min="3067" max="3067" width="9.140625" style="31"/>
    <col min="3068" max="3068" width="9.5703125" style="31" customWidth="1"/>
    <col min="3069" max="3069" width="9.140625" style="31"/>
    <col min="3070" max="3070" width="10.42578125" style="31" bestFit="1" customWidth="1"/>
    <col min="3071" max="3311" width="9.140625" style="31"/>
    <col min="3312" max="3312" width="18.7109375" style="31" bestFit="1" customWidth="1"/>
    <col min="3313" max="3313" width="9.140625" style="31"/>
    <col min="3314" max="3314" width="10.28515625" style="31" customWidth="1"/>
    <col min="3315" max="3315" width="12.7109375" style="31" bestFit="1" customWidth="1"/>
    <col min="3316" max="3316" width="10.85546875" style="31" customWidth="1"/>
    <col min="3317" max="3317" width="19.140625" style="31" bestFit="1" customWidth="1"/>
    <col min="3318" max="3318" width="9.140625" style="31"/>
    <col min="3319" max="3319" width="9.42578125" style="31" customWidth="1"/>
    <col min="3320" max="3320" width="11.140625" style="31" customWidth="1"/>
    <col min="3321" max="3321" width="10.42578125" style="31" bestFit="1" customWidth="1"/>
    <col min="3322" max="3322" width="19.140625" style="31" bestFit="1" customWidth="1"/>
    <col min="3323" max="3323" width="9.140625" style="31"/>
    <col min="3324" max="3324" width="9.5703125" style="31" customWidth="1"/>
    <col min="3325" max="3325" width="9.140625" style="31"/>
    <col min="3326" max="3326" width="10.42578125" style="31" bestFit="1" customWidth="1"/>
    <col min="3327" max="3567" width="9.140625" style="31"/>
    <col min="3568" max="3568" width="18.7109375" style="31" bestFit="1" customWidth="1"/>
    <col min="3569" max="3569" width="9.140625" style="31"/>
    <col min="3570" max="3570" width="10.28515625" style="31" customWidth="1"/>
    <col min="3571" max="3571" width="12.7109375" style="31" bestFit="1" customWidth="1"/>
    <col min="3572" max="3572" width="10.85546875" style="31" customWidth="1"/>
    <col min="3573" max="3573" width="19.140625" style="31" bestFit="1" customWidth="1"/>
    <col min="3574" max="3574" width="9.140625" style="31"/>
    <col min="3575" max="3575" width="9.42578125" style="31" customWidth="1"/>
    <col min="3576" max="3576" width="11.140625" style="31" customWidth="1"/>
    <col min="3577" max="3577" width="10.42578125" style="31" bestFit="1" customWidth="1"/>
    <col min="3578" max="3578" width="19.140625" style="31" bestFit="1" customWidth="1"/>
    <col min="3579" max="3579" width="9.140625" style="31"/>
    <col min="3580" max="3580" width="9.5703125" style="31" customWidth="1"/>
    <col min="3581" max="3581" width="9.140625" style="31"/>
    <col min="3582" max="3582" width="10.42578125" style="31" bestFit="1" customWidth="1"/>
    <col min="3583" max="3823" width="9.140625" style="31"/>
    <col min="3824" max="3824" width="18.7109375" style="31" bestFit="1" customWidth="1"/>
    <col min="3825" max="3825" width="9.140625" style="31"/>
    <col min="3826" max="3826" width="10.28515625" style="31" customWidth="1"/>
    <col min="3827" max="3827" width="12.7109375" style="31" bestFit="1" customWidth="1"/>
    <col min="3828" max="3828" width="10.85546875" style="31" customWidth="1"/>
    <col min="3829" max="3829" width="19.140625" style="31" bestFit="1" customWidth="1"/>
    <col min="3830" max="3830" width="9.140625" style="31"/>
    <col min="3831" max="3831" width="9.42578125" style="31" customWidth="1"/>
    <col min="3832" max="3832" width="11.140625" style="31" customWidth="1"/>
    <col min="3833" max="3833" width="10.42578125" style="31" bestFit="1" customWidth="1"/>
    <col min="3834" max="3834" width="19.140625" style="31" bestFit="1" customWidth="1"/>
    <col min="3835" max="3835" width="9.140625" style="31"/>
    <col min="3836" max="3836" width="9.5703125" style="31" customWidth="1"/>
    <col min="3837" max="3837" width="9.140625" style="31"/>
    <col min="3838" max="3838" width="10.42578125" style="31" bestFit="1" customWidth="1"/>
    <col min="3839" max="4079" width="9.140625" style="31"/>
    <col min="4080" max="4080" width="18.7109375" style="31" bestFit="1" customWidth="1"/>
    <col min="4081" max="4081" width="9.140625" style="31"/>
    <col min="4082" max="4082" width="10.28515625" style="31" customWidth="1"/>
    <col min="4083" max="4083" width="12.7109375" style="31" bestFit="1" customWidth="1"/>
    <col min="4084" max="4084" width="10.85546875" style="31" customWidth="1"/>
    <col min="4085" max="4085" width="19.140625" style="31" bestFit="1" customWidth="1"/>
    <col min="4086" max="4086" width="9.140625" style="31"/>
    <col min="4087" max="4087" width="9.42578125" style="31" customWidth="1"/>
    <col min="4088" max="4088" width="11.140625" style="31" customWidth="1"/>
    <col min="4089" max="4089" width="10.42578125" style="31" bestFit="1" customWidth="1"/>
    <col min="4090" max="4090" width="19.140625" style="31" bestFit="1" customWidth="1"/>
    <col min="4091" max="4091" width="9.140625" style="31"/>
    <col min="4092" max="4092" width="9.5703125" style="31" customWidth="1"/>
    <col min="4093" max="4093" width="9.140625" style="31"/>
    <col min="4094" max="4094" width="10.42578125" style="31" bestFit="1" customWidth="1"/>
    <col min="4095" max="4335" width="9.140625" style="31"/>
    <col min="4336" max="4336" width="18.7109375" style="31" bestFit="1" customWidth="1"/>
    <col min="4337" max="4337" width="9.140625" style="31"/>
    <col min="4338" max="4338" width="10.28515625" style="31" customWidth="1"/>
    <col min="4339" max="4339" width="12.7109375" style="31" bestFit="1" customWidth="1"/>
    <col min="4340" max="4340" width="10.85546875" style="31" customWidth="1"/>
    <col min="4341" max="4341" width="19.140625" style="31" bestFit="1" customWidth="1"/>
    <col min="4342" max="4342" width="9.140625" style="31"/>
    <col min="4343" max="4343" width="9.42578125" style="31" customWidth="1"/>
    <col min="4344" max="4344" width="11.140625" style="31" customWidth="1"/>
    <col min="4345" max="4345" width="10.42578125" style="31" bestFit="1" customWidth="1"/>
    <col min="4346" max="4346" width="19.140625" style="31" bestFit="1" customWidth="1"/>
    <col min="4347" max="4347" width="9.140625" style="31"/>
    <col min="4348" max="4348" width="9.5703125" style="31" customWidth="1"/>
    <col min="4349" max="4349" width="9.140625" style="31"/>
    <col min="4350" max="4350" width="10.42578125" style="31" bestFit="1" customWidth="1"/>
    <col min="4351" max="4591" width="9.140625" style="31"/>
    <col min="4592" max="4592" width="18.7109375" style="31" bestFit="1" customWidth="1"/>
    <col min="4593" max="4593" width="9.140625" style="31"/>
    <col min="4594" max="4594" width="10.28515625" style="31" customWidth="1"/>
    <col min="4595" max="4595" width="12.7109375" style="31" bestFit="1" customWidth="1"/>
    <col min="4596" max="4596" width="10.85546875" style="31" customWidth="1"/>
    <col min="4597" max="4597" width="19.140625" style="31" bestFit="1" customWidth="1"/>
    <col min="4598" max="4598" width="9.140625" style="31"/>
    <col min="4599" max="4599" width="9.42578125" style="31" customWidth="1"/>
    <col min="4600" max="4600" width="11.140625" style="31" customWidth="1"/>
    <col min="4601" max="4601" width="10.42578125" style="31" bestFit="1" customWidth="1"/>
    <col min="4602" max="4602" width="19.140625" style="31" bestFit="1" customWidth="1"/>
    <col min="4603" max="4603" width="9.140625" style="31"/>
    <col min="4604" max="4604" width="9.5703125" style="31" customWidth="1"/>
    <col min="4605" max="4605" width="9.140625" style="31"/>
    <col min="4606" max="4606" width="10.42578125" style="31" bestFit="1" customWidth="1"/>
    <col min="4607" max="4847" width="9.140625" style="31"/>
    <col min="4848" max="4848" width="18.7109375" style="31" bestFit="1" customWidth="1"/>
    <col min="4849" max="4849" width="9.140625" style="31"/>
    <col min="4850" max="4850" width="10.28515625" style="31" customWidth="1"/>
    <col min="4851" max="4851" width="12.7109375" style="31" bestFit="1" customWidth="1"/>
    <col min="4852" max="4852" width="10.85546875" style="31" customWidth="1"/>
    <col min="4853" max="4853" width="19.140625" style="31" bestFit="1" customWidth="1"/>
    <col min="4854" max="4854" width="9.140625" style="31"/>
    <col min="4855" max="4855" width="9.42578125" style="31" customWidth="1"/>
    <col min="4856" max="4856" width="11.140625" style="31" customWidth="1"/>
    <col min="4857" max="4857" width="10.42578125" style="31" bestFit="1" customWidth="1"/>
    <col min="4858" max="4858" width="19.140625" style="31" bestFit="1" customWidth="1"/>
    <col min="4859" max="4859" width="9.140625" style="31"/>
    <col min="4860" max="4860" width="9.5703125" style="31" customWidth="1"/>
    <col min="4861" max="4861" width="9.140625" style="31"/>
    <col min="4862" max="4862" width="10.42578125" style="31" bestFit="1" customWidth="1"/>
    <col min="4863" max="5103" width="9.140625" style="31"/>
    <col min="5104" max="5104" width="18.7109375" style="31" bestFit="1" customWidth="1"/>
    <col min="5105" max="5105" width="9.140625" style="31"/>
    <col min="5106" max="5106" width="10.28515625" style="31" customWidth="1"/>
    <col min="5107" max="5107" width="12.7109375" style="31" bestFit="1" customWidth="1"/>
    <col min="5108" max="5108" width="10.85546875" style="31" customWidth="1"/>
    <col min="5109" max="5109" width="19.140625" style="31" bestFit="1" customWidth="1"/>
    <col min="5110" max="5110" width="9.140625" style="31"/>
    <col min="5111" max="5111" width="9.42578125" style="31" customWidth="1"/>
    <col min="5112" max="5112" width="11.140625" style="31" customWidth="1"/>
    <col min="5113" max="5113" width="10.42578125" style="31" bestFit="1" customWidth="1"/>
    <col min="5114" max="5114" width="19.140625" style="31" bestFit="1" customWidth="1"/>
    <col min="5115" max="5115" width="9.140625" style="31"/>
    <col min="5116" max="5116" width="9.5703125" style="31" customWidth="1"/>
    <col min="5117" max="5117" width="9.140625" style="31"/>
    <col min="5118" max="5118" width="10.42578125" style="31" bestFit="1" customWidth="1"/>
    <col min="5119" max="5359" width="9.140625" style="31"/>
    <col min="5360" max="5360" width="18.7109375" style="31" bestFit="1" customWidth="1"/>
    <col min="5361" max="5361" width="9.140625" style="31"/>
    <col min="5362" max="5362" width="10.28515625" style="31" customWidth="1"/>
    <col min="5363" max="5363" width="12.7109375" style="31" bestFit="1" customWidth="1"/>
    <col min="5364" max="5364" width="10.85546875" style="31" customWidth="1"/>
    <col min="5365" max="5365" width="19.140625" style="31" bestFit="1" customWidth="1"/>
    <col min="5366" max="5366" width="9.140625" style="31"/>
    <col min="5367" max="5367" width="9.42578125" style="31" customWidth="1"/>
    <col min="5368" max="5368" width="11.140625" style="31" customWidth="1"/>
    <col min="5369" max="5369" width="10.42578125" style="31" bestFit="1" customWidth="1"/>
    <col min="5370" max="5370" width="19.140625" style="31" bestFit="1" customWidth="1"/>
    <col min="5371" max="5371" width="9.140625" style="31"/>
    <col min="5372" max="5372" width="9.5703125" style="31" customWidth="1"/>
    <col min="5373" max="5373" width="9.140625" style="31"/>
    <col min="5374" max="5374" width="10.42578125" style="31" bestFit="1" customWidth="1"/>
    <col min="5375" max="5615" width="9.140625" style="31"/>
    <col min="5616" max="5616" width="18.7109375" style="31" bestFit="1" customWidth="1"/>
    <col min="5617" max="5617" width="9.140625" style="31"/>
    <col min="5618" max="5618" width="10.28515625" style="31" customWidth="1"/>
    <col min="5619" max="5619" width="12.7109375" style="31" bestFit="1" customWidth="1"/>
    <col min="5620" max="5620" width="10.85546875" style="31" customWidth="1"/>
    <col min="5621" max="5621" width="19.140625" style="31" bestFit="1" customWidth="1"/>
    <col min="5622" max="5622" width="9.140625" style="31"/>
    <col min="5623" max="5623" width="9.42578125" style="31" customWidth="1"/>
    <col min="5624" max="5624" width="11.140625" style="31" customWidth="1"/>
    <col min="5625" max="5625" width="10.42578125" style="31" bestFit="1" customWidth="1"/>
    <col min="5626" max="5626" width="19.140625" style="31" bestFit="1" customWidth="1"/>
    <col min="5627" max="5627" width="9.140625" style="31"/>
    <col min="5628" max="5628" width="9.5703125" style="31" customWidth="1"/>
    <col min="5629" max="5629" width="9.140625" style="31"/>
    <col min="5630" max="5630" width="10.42578125" style="31" bestFit="1" customWidth="1"/>
    <col min="5631" max="5871" width="9.140625" style="31"/>
    <col min="5872" max="5872" width="18.7109375" style="31" bestFit="1" customWidth="1"/>
    <col min="5873" max="5873" width="9.140625" style="31"/>
    <col min="5874" max="5874" width="10.28515625" style="31" customWidth="1"/>
    <col min="5875" max="5875" width="12.7109375" style="31" bestFit="1" customWidth="1"/>
    <col min="5876" max="5876" width="10.85546875" style="31" customWidth="1"/>
    <col min="5877" max="5877" width="19.140625" style="31" bestFit="1" customWidth="1"/>
    <col min="5878" max="5878" width="9.140625" style="31"/>
    <col min="5879" max="5879" width="9.42578125" style="31" customWidth="1"/>
    <col min="5880" max="5880" width="11.140625" style="31" customWidth="1"/>
    <col min="5881" max="5881" width="10.42578125" style="31" bestFit="1" customWidth="1"/>
    <col min="5882" max="5882" width="19.140625" style="31" bestFit="1" customWidth="1"/>
    <col min="5883" max="5883" width="9.140625" style="31"/>
    <col min="5884" max="5884" width="9.5703125" style="31" customWidth="1"/>
    <col min="5885" max="5885" width="9.140625" style="31"/>
    <col min="5886" max="5886" width="10.42578125" style="31" bestFit="1" customWidth="1"/>
    <col min="5887" max="6127" width="9.140625" style="31"/>
    <col min="6128" max="6128" width="18.7109375" style="31" bestFit="1" customWidth="1"/>
    <col min="6129" max="6129" width="9.140625" style="31"/>
    <col min="6130" max="6130" width="10.28515625" style="31" customWidth="1"/>
    <col min="6131" max="6131" width="12.7109375" style="31" bestFit="1" customWidth="1"/>
    <col min="6132" max="6132" width="10.85546875" style="31" customWidth="1"/>
    <col min="6133" max="6133" width="19.140625" style="31" bestFit="1" customWidth="1"/>
    <col min="6134" max="6134" width="9.140625" style="31"/>
    <col min="6135" max="6135" width="9.42578125" style="31" customWidth="1"/>
    <col min="6136" max="6136" width="11.140625" style="31" customWidth="1"/>
    <col min="6137" max="6137" width="10.42578125" style="31" bestFit="1" customWidth="1"/>
    <col min="6138" max="6138" width="19.140625" style="31" bestFit="1" customWidth="1"/>
    <col min="6139" max="6139" width="9.140625" style="31"/>
    <col min="6140" max="6140" width="9.5703125" style="31" customWidth="1"/>
    <col min="6141" max="6141" width="9.140625" style="31"/>
    <col min="6142" max="6142" width="10.42578125" style="31" bestFit="1" customWidth="1"/>
    <col min="6143" max="6383" width="9.140625" style="31"/>
    <col min="6384" max="6384" width="18.7109375" style="31" bestFit="1" customWidth="1"/>
    <col min="6385" max="6385" width="9.140625" style="31"/>
    <col min="6386" max="6386" width="10.28515625" style="31" customWidth="1"/>
    <col min="6387" max="6387" width="12.7109375" style="31" bestFit="1" customWidth="1"/>
    <col min="6388" max="6388" width="10.85546875" style="31" customWidth="1"/>
    <col min="6389" max="6389" width="19.140625" style="31" bestFit="1" customWidth="1"/>
    <col min="6390" max="6390" width="9.140625" style="31"/>
    <col min="6391" max="6391" width="9.42578125" style="31" customWidth="1"/>
    <col min="6392" max="6392" width="11.140625" style="31" customWidth="1"/>
    <col min="6393" max="6393" width="10.42578125" style="31" bestFit="1" customWidth="1"/>
    <col min="6394" max="6394" width="19.140625" style="31" bestFit="1" customWidth="1"/>
    <col min="6395" max="6395" width="9.140625" style="31"/>
    <col min="6396" max="6396" width="9.5703125" style="31" customWidth="1"/>
    <col min="6397" max="6397" width="9.140625" style="31"/>
    <col min="6398" max="6398" width="10.42578125" style="31" bestFit="1" customWidth="1"/>
    <col min="6399" max="6639" width="9.140625" style="31"/>
    <col min="6640" max="6640" width="18.7109375" style="31" bestFit="1" customWidth="1"/>
    <col min="6641" max="6641" width="9.140625" style="31"/>
    <col min="6642" max="6642" width="10.28515625" style="31" customWidth="1"/>
    <col min="6643" max="6643" width="12.7109375" style="31" bestFit="1" customWidth="1"/>
    <col min="6644" max="6644" width="10.85546875" style="31" customWidth="1"/>
    <col min="6645" max="6645" width="19.140625" style="31" bestFit="1" customWidth="1"/>
    <col min="6646" max="6646" width="9.140625" style="31"/>
    <col min="6647" max="6647" width="9.42578125" style="31" customWidth="1"/>
    <col min="6648" max="6648" width="11.140625" style="31" customWidth="1"/>
    <col min="6649" max="6649" width="10.42578125" style="31" bestFit="1" customWidth="1"/>
    <col min="6650" max="6650" width="19.140625" style="31" bestFit="1" customWidth="1"/>
    <col min="6651" max="6651" width="9.140625" style="31"/>
    <col min="6652" max="6652" width="9.5703125" style="31" customWidth="1"/>
    <col min="6653" max="6653" width="9.140625" style="31"/>
    <col min="6654" max="6654" width="10.42578125" style="31" bestFit="1" customWidth="1"/>
    <col min="6655" max="6895" width="9.140625" style="31"/>
    <col min="6896" max="6896" width="18.7109375" style="31" bestFit="1" customWidth="1"/>
    <col min="6897" max="6897" width="9.140625" style="31"/>
    <col min="6898" max="6898" width="10.28515625" style="31" customWidth="1"/>
    <col min="6899" max="6899" width="12.7109375" style="31" bestFit="1" customWidth="1"/>
    <col min="6900" max="6900" width="10.85546875" style="31" customWidth="1"/>
    <col min="6901" max="6901" width="19.140625" style="31" bestFit="1" customWidth="1"/>
    <col min="6902" max="6902" width="9.140625" style="31"/>
    <col min="6903" max="6903" width="9.42578125" style="31" customWidth="1"/>
    <col min="6904" max="6904" width="11.140625" style="31" customWidth="1"/>
    <col min="6905" max="6905" width="10.42578125" style="31" bestFit="1" customWidth="1"/>
    <col min="6906" max="6906" width="19.140625" style="31" bestFit="1" customWidth="1"/>
    <col min="6907" max="6907" width="9.140625" style="31"/>
    <col min="6908" max="6908" width="9.5703125" style="31" customWidth="1"/>
    <col min="6909" max="6909" width="9.140625" style="31"/>
    <col min="6910" max="6910" width="10.42578125" style="31" bestFit="1" customWidth="1"/>
    <col min="6911" max="7151" width="9.140625" style="31"/>
    <col min="7152" max="7152" width="18.7109375" style="31" bestFit="1" customWidth="1"/>
    <col min="7153" max="7153" width="9.140625" style="31"/>
    <col min="7154" max="7154" width="10.28515625" style="31" customWidth="1"/>
    <col min="7155" max="7155" width="12.7109375" style="31" bestFit="1" customWidth="1"/>
    <col min="7156" max="7156" width="10.85546875" style="31" customWidth="1"/>
    <col min="7157" max="7157" width="19.140625" style="31" bestFit="1" customWidth="1"/>
    <col min="7158" max="7158" width="9.140625" style="31"/>
    <col min="7159" max="7159" width="9.42578125" style="31" customWidth="1"/>
    <col min="7160" max="7160" width="11.140625" style="31" customWidth="1"/>
    <col min="7161" max="7161" width="10.42578125" style="31" bestFit="1" customWidth="1"/>
    <col min="7162" max="7162" width="19.140625" style="31" bestFit="1" customWidth="1"/>
    <col min="7163" max="7163" width="9.140625" style="31"/>
    <col min="7164" max="7164" width="9.5703125" style="31" customWidth="1"/>
    <col min="7165" max="7165" width="9.140625" style="31"/>
    <col min="7166" max="7166" width="10.42578125" style="31" bestFit="1" customWidth="1"/>
    <col min="7167" max="7407" width="9.140625" style="31"/>
    <col min="7408" max="7408" width="18.7109375" style="31" bestFit="1" customWidth="1"/>
    <col min="7409" max="7409" width="9.140625" style="31"/>
    <col min="7410" max="7410" width="10.28515625" style="31" customWidth="1"/>
    <col min="7411" max="7411" width="12.7109375" style="31" bestFit="1" customWidth="1"/>
    <col min="7412" max="7412" width="10.85546875" style="31" customWidth="1"/>
    <col min="7413" max="7413" width="19.140625" style="31" bestFit="1" customWidth="1"/>
    <col min="7414" max="7414" width="9.140625" style="31"/>
    <col min="7415" max="7415" width="9.42578125" style="31" customWidth="1"/>
    <col min="7416" max="7416" width="11.140625" style="31" customWidth="1"/>
    <col min="7417" max="7417" width="10.42578125" style="31" bestFit="1" customWidth="1"/>
    <col min="7418" max="7418" width="19.140625" style="31" bestFit="1" customWidth="1"/>
    <col min="7419" max="7419" width="9.140625" style="31"/>
    <col min="7420" max="7420" width="9.5703125" style="31" customWidth="1"/>
    <col min="7421" max="7421" width="9.140625" style="31"/>
    <col min="7422" max="7422" width="10.42578125" style="31" bestFit="1" customWidth="1"/>
    <col min="7423" max="7663" width="9.140625" style="31"/>
    <col min="7664" max="7664" width="18.7109375" style="31" bestFit="1" customWidth="1"/>
    <col min="7665" max="7665" width="9.140625" style="31"/>
    <col min="7666" max="7666" width="10.28515625" style="31" customWidth="1"/>
    <col min="7667" max="7667" width="12.7109375" style="31" bestFit="1" customWidth="1"/>
    <col min="7668" max="7668" width="10.85546875" style="31" customWidth="1"/>
    <col min="7669" max="7669" width="19.140625" style="31" bestFit="1" customWidth="1"/>
    <col min="7670" max="7670" width="9.140625" style="31"/>
    <col min="7671" max="7671" width="9.42578125" style="31" customWidth="1"/>
    <col min="7672" max="7672" width="11.140625" style="31" customWidth="1"/>
    <col min="7673" max="7673" width="10.42578125" style="31" bestFit="1" customWidth="1"/>
    <col min="7674" max="7674" width="19.140625" style="31" bestFit="1" customWidth="1"/>
    <col min="7675" max="7675" width="9.140625" style="31"/>
    <col min="7676" max="7676" width="9.5703125" style="31" customWidth="1"/>
    <col min="7677" max="7677" width="9.140625" style="31"/>
    <col min="7678" max="7678" width="10.42578125" style="31" bestFit="1" customWidth="1"/>
    <col min="7679" max="7919" width="9.140625" style="31"/>
    <col min="7920" max="7920" width="18.7109375" style="31" bestFit="1" customWidth="1"/>
    <col min="7921" max="7921" width="9.140625" style="31"/>
    <col min="7922" max="7922" width="10.28515625" style="31" customWidth="1"/>
    <col min="7923" max="7923" width="12.7109375" style="31" bestFit="1" customWidth="1"/>
    <col min="7924" max="7924" width="10.85546875" style="31" customWidth="1"/>
    <col min="7925" max="7925" width="19.140625" style="31" bestFit="1" customWidth="1"/>
    <col min="7926" max="7926" width="9.140625" style="31"/>
    <col min="7927" max="7927" width="9.42578125" style="31" customWidth="1"/>
    <col min="7928" max="7928" width="11.140625" style="31" customWidth="1"/>
    <col min="7929" max="7929" width="10.42578125" style="31" bestFit="1" customWidth="1"/>
    <col min="7930" max="7930" width="19.140625" style="31" bestFit="1" customWidth="1"/>
    <col min="7931" max="7931" width="9.140625" style="31"/>
    <col min="7932" max="7932" width="9.5703125" style="31" customWidth="1"/>
    <col min="7933" max="7933" width="9.140625" style="31"/>
    <col min="7934" max="7934" width="10.42578125" style="31" bestFit="1" customWidth="1"/>
    <col min="7935" max="8175" width="9.140625" style="31"/>
    <col min="8176" max="8176" width="18.7109375" style="31" bestFit="1" customWidth="1"/>
    <col min="8177" max="8177" width="9.140625" style="31"/>
    <col min="8178" max="8178" width="10.28515625" style="31" customWidth="1"/>
    <col min="8179" max="8179" width="12.7109375" style="31" bestFit="1" customWidth="1"/>
    <col min="8180" max="8180" width="10.85546875" style="31" customWidth="1"/>
    <col min="8181" max="8181" width="19.140625" style="31" bestFit="1" customWidth="1"/>
    <col min="8182" max="8182" width="9.140625" style="31"/>
    <col min="8183" max="8183" width="9.42578125" style="31" customWidth="1"/>
    <col min="8184" max="8184" width="11.140625" style="31" customWidth="1"/>
    <col min="8185" max="8185" width="10.42578125" style="31" bestFit="1" customWidth="1"/>
    <col min="8186" max="8186" width="19.140625" style="31" bestFit="1" customWidth="1"/>
    <col min="8187" max="8187" width="9.140625" style="31"/>
    <col min="8188" max="8188" width="9.5703125" style="31" customWidth="1"/>
    <col min="8189" max="8189" width="9.140625" style="31"/>
    <col min="8190" max="8190" width="10.42578125" style="31" bestFit="1" customWidth="1"/>
    <col min="8191" max="8431" width="9.140625" style="31"/>
    <col min="8432" max="8432" width="18.7109375" style="31" bestFit="1" customWidth="1"/>
    <col min="8433" max="8433" width="9.140625" style="31"/>
    <col min="8434" max="8434" width="10.28515625" style="31" customWidth="1"/>
    <col min="8435" max="8435" width="12.7109375" style="31" bestFit="1" customWidth="1"/>
    <col min="8436" max="8436" width="10.85546875" style="31" customWidth="1"/>
    <col min="8437" max="8437" width="19.140625" style="31" bestFit="1" customWidth="1"/>
    <col min="8438" max="8438" width="9.140625" style="31"/>
    <col min="8439" max="8439" width="9.42578125" style="31" customWidth="1"/>
    <col min="8440" max="8440" width="11.140625" style="31" customWidth="1"/>
    <col min="8441" max="8441" width="10.42578125" style="31" bestFit="1" customWidth="1"/>
    <col min="8442" max="8442" width="19.140625" style="31" bestFit="1" customWidth="1"/>
    <col min="8443" max="8443" width="9.140625" style="31"/>
    <col min="8444" max="8444" width="9.5703125" style="31" customWidth="1"/>
    <col min="8445" max="8445" width="9.140625" style="31"/>
    <col min="8446" max="8446" width="10.42578125" style="31" bestFit="1" customWidth="1"/>
    <col min="8447" max="8687" width="9.140625" style="31"/>
    <col min="8688" max="8688" width="18.7109375" style="31" bestFit="1" customWidth="1"/>
    <col min="8689" max="8689" width="9.140625" style="31"/>
    <col min="8690" max="8690" width="10.28515625" style="31" customWidth="1"/>
    <col min="8691" max="8691" width="12.7109375" style="31" bestFit="1" customWidth="1"/>
    <col min="8692" max="8692" width="10.85546875" style="31" customWidth="1"/>
    <col min="8693" max="8693" width="19.140625" style="31" bestFit="1" customWidth="1"/>
    <col min="8694" max="8694" width="9.140625" style="31"/>
    <col min="8695" max="8695" width="9.42578125" style="31" customWidth="1"/>
    <col min="8696" max="8696" width="11.140625" style="31" customWidth="1"/>
    <col min="8697" max="8697" width="10.42578125" style="31" bestFit="1" customWidth="1"/>
    <col min="8698" max="8698" width="19.140625" style="31" bestFit="1" customWidth="1"/>
    <col min="8699" max="8699" width="9.140625" style="31"/>
    <col min="8700" max="8700" width="9.5703125" style="31" customWidth="1"/>
    <col min="8701" max="8701" width="9.140625" style="31"/>
    <col min="8702" max="8702" width="10.42578125" style="31" bestFit="1" customWidth="1"/>
    <col min="8703" max="8943" width="9.140625" style="31"/>
    <col min="8944" max="8944" width="18.7109375" style="31" bestFit="1" customWidth="1"/>
    <col min="8945" max="8945" width="9.140625" style="31"/>
    <col min="8946" max="8946" width="10.28515625" style="31" customWidth="1"/>
    <col min="8947" max="8947" width="12.7109375" style="31" bestFit="1" customWidth="1"/>
    <col min="8948" max="8948" width="10.85546875" style="31" customWidth="1"/>
    <col min="8949" max="8949" width="19.140625" style="31" bestFit="1" customWidth="1"/>
    <col min="8950" max="8950" width="9.140625" style="31"/>
    <col min="8951" max="8951" width="9.42578125" style="31" customWidth="1"/>
    <col min="8952" max="8952" width="11.140625" style="31" customWidth="1"/>
    <col min="8953" max="8953" width="10.42578125" style="31" bestFit="1" customWidth="1"/>
    <col min="8954" max="8954" width="19.140625" style="31" bestFit="1" customWidth="1"/>
    <col min="8955" max="8955" width="9.140625" style="31"/>
    <col min="8956" max="8956" width="9.5703125" style="31" customWidth="1"/>
    <col min="8957" max="8957" width="9.140625" style="31"/>
    <col min="8958" max="8958" width="10.42578125" style="31" bestFit="1" customWidth="1"/>
    <col min="8959" max="9199" width="9.140625" style="31"/>
    <col min="9200" max="9200" width="18.7109375" style="31" bestFit="1" customWidth="1"/>
    <col min="9201" max="9201" width="9.140625" style="31"/>
    <col min="9202" max="9202" width="10.28515625" style="31" customWidth="1"/>
    <col min="9203" max="9203" width="12.7109375" style="31" bestFit="1" customWidth="1"/>
    <col min="9204" max="9204" width="10.85546875" style="31" customWidth="1"/>
    <col min="9205" max="9205" width="19.140625" style="31" bestFit="1" customWidth="1"/>
    <col min="9206" max="9206" width="9.140625" style="31"/>
    <col min="9207" max="9207" width="9.42578125" style="31" customWidth="1"/>
    <col min="9208" max="9208" width="11.140625" style="31" customWidth="1"/>
    <col min="9209" max="9209" width="10.42578125" style="31" bestFit="1" customWidth="1"/>
    <col min="9210" max="9210" width="19.140625" style="31" bestFit="1" customWidth="1"/>
    <col min="9211" max="9211" width="9.140625" style="31"/>
    <col min="9212" max="9212" width="9.5703125" style="31" customWidth="1"/>
    <col min="9213" max="9213" width="9.140625" style="31"/>
    <col min="9214" max="9214" width="10.42578125" style="31" bestFit="1" customWidth="1"/>
    <col min="9215" max="9455" width="9.140625" style="31"/>
    <col min="9456" max="9456" width="18.7109375" style="31" bestFit="1" customWidth="1"/>
    <col min="9457" max="9457" width="9.140625" style="31"/>
    <col min="9458" max="9458" width="10.28515625" style="31" customWidth="1"/>
    <col min="9459" max="9459" width="12.7109375" style="31" bestFit="1" customWidth="1"/>
    <col min="9460" max="9460" width="10.85546875" style="31" customWidth="1"/>
    <col min="9461" max="9461" width="19.140625" style="31" bestFit="1" customWidth="1"/>
    <col min="9462" max="9462" width="9.140625" style="31"/>
    <col min="9463" max="9463" width="9.42578125" style="31" customWidth="1"/>
    <col min="9464" max="9464" width="11.140625" style="31" customWidth="1"/>
    <col min="9465" max="9465" width="10.42578125" style="31" bestFit="1" customWidth="1"/>
    <col min="9466" max="9466" width="19.140625" style="31" bestFit="1" customWidth="1"/>
    <col min="9467" max="9467" width="9.140625" style="31"/>
    <col min="9468" max="9468" width="9.5703125" style="31" customWidth="1"/>
    <col min="9469" max="9469" width="9.140625" style="31"/>
    <col min="9470" max="9470" width="10.42578125" style="31" bestFit="1" customWidth="1"/>
    <col min="9471" max="9711" width="9.140625" style="31"/>
    <col min="9712" max="9712" width="18.7109375" style="31" bestFit="1" customWidth="1"/>
    <col min="9713" max="9713" width="9.140625" style="31"/>
    <col min="9714" max="9714" width="10.28515625" style="31" customWidth="1"/>
    <col min="9715" max="9715" width="12.7109375" style="31" bestFit="1" customWidth="1"/>
    <col min="9716" max="9716" width="10.85546875" style="31" customWidth="1"/>
    <col min="9717" max="9717" width="19.140625" style="31" bestFit="1" customWidth="1"/>
    <col min="9718" max="9718" width="9.140625" style="31"/>
    <col min="9719" max="9719" width="9.42578125" style="31" customWidth="1"/>
    <col min="9720" max="9720" width="11.140625" style="31" customWidth="1"/>
    <col min="9721" max="9721" width="10.42578125" style="31" bestFit="1" customWidth="1"/>
    <col min="9722" max="9722" width="19.140625" style="31" bestFit="1" customWidth="1"/>
    <col min="9723" max="9723" width="9.140625" style="31"/>
    <col min="9724" max="9724" width="9.5703125" style="31" customWidth="1"/>
    <col min="9725" max="9725" width="9.140625" style="31"/>
    <col min="9726" max="9726" width="10.42578125" style="31" bestFit="1" customWidth="1"/>
    <col min="9727" max="9967" width="9.140625" style="31"/>
    <col min="9968" max="9968" width="18.7109375" style="31" bestFit="1" customWidth="1"/>
    <col min="9969" max="9969" width="9.140625" style="31"/>
    <col min="9970" max="9970" width="10.28515625" style="31" customWidth="1"/>
    <col min="9971" max="9971" width="12.7109375" style="31" bestFit="1" customWidth="1"/>
    <col min="9972" max="9972" width="10.85546875" style="31" customWidth="1"/>
    <col min="9973" max="9973" width="19.140625" style="31" bestFit="1" customWidth="1"/>
    <col min="9974" max="9974" width="9.140625" style="31"/>
    <col min="9975" max="9975" width="9.42578125" style="31" customWidth="1"/>
    <col min="9976" max="9976" width="11.140625" style="31" customWidth="1"/>
    <col min="9977" max="9977" width="10.42578125" style="31" bestFit="1" customWidth="1"/>
    <col min="9978" max="9978" width="19.140625" style="31" bestFit="1" customWidth="1"/>
    <col min="9979" max="9979" width="9.140625" style="31"/>
    <col min="9980" max="9980" width="9.5703125" style="31" customWidth="1"/>
    <col min="9981" max="9981" width="9.140625" style="31"/>
    <col min="9982" max="9982" width="10.42578125" style="31" bestFit="1" customWidth="1"/>
    <col min="9983" max="10223" width="9.140625" style="31"/>
    <col min="10224" max="10224" width="18.7109375" style="31" bestFit="1" customWidth="1"/>
    <col min="10225" max="10225" width="9.140625" style="31"/>
    <col min="10226" max="10226" width="10.28515625" style="31" customWidth="1"/>
    <col min="10227" max="10227" width="12.7109375" style="31" bestFit="1" customWidth="1"/>
    <col min="10228" max="10228" width="10.85546875" style="31" customWidth="1"/>
    <col min="10229" max="10229" width="19.140625" style="31" bestFit="1" customWidth="1"/>
    <col min="10230" max="10230" width="9.140625" style="31"/>
    <col min="10231" max="10231" width="9.42578125" style="31" customWidth="1"/>
    <col min="10232" max="10232" width="11.140625" style="31" customWidth="1"/>
    <col min="10233" max="10233" width="10.42578125" style="31" bestFit="1" customWidth="1"/>
    <col min="10234" max="10234" width="19.140625" style="31" bestFit="1" customWidth="1"/>
    <col min="10235" max="10235" width="9.140625" style="31"/>
    <col min="10236" max="10236" width="9.5703125" style="31" customWidth="1"/>
    <col min="10237" max="10237" width="9.140625" style="31"/>
    <col min="10238" max="10238" width="10.42578125" style="31" bestFit="1" customWidth="1"/>
    <col min="10239" max="10479" width="9.140625" style="31"/>
    <col min="10480" max="10480" width="18.7109375" style="31" bestFit="1" customWidth="1"/>
    <col min="10481" max="10481" width="9.140625" style="31"/>
    <col min="10482" max="10482" width="10.28515625" style="31" customWidth="1"/>
    <col min="10483" max="10483" width="12.7109375" style="31" bestFit="1" customWidth="1"/>
    <col min="10484" max="10484" width="10.85546875" style="31" customWidth="1"/>
    <col min="10485" max="10485" width="19.140625" style="31" bestFit="1" customWidth="1"/>
    <col min="10486" max="10486" width="9.140625" style="31"/>
    <col min="10487" max="10487" width="9.42578125" style="31" customWidth="1"/>
    <col min="10488" max="10488" width="11.140625" style="31" customWidth="1"/>
    <col min="10489" max="10489" width="10.42578125" style="31" bestFit="1" customWidth="1"/>
    <col min="10490" max="10490" width="19.140625" style="31" bestFit="1" customWidth="1"/>
    <col min="10491" max="10491" width="9.140625" style="31"/>
    <col min="10492" max="10492" width="9.5703125" style="31" customWidth="1"/>
    <col min="10493" max="10493" width="9.140625" style="31"/>
    <col min="10494" max="10494" width="10.42578125" style="31" bestFit="1" customWidth="1"/>
    <col min="10495" max="10735" width="9.140625" style="31"/>
    <col min="10736" max="10736" width="18.7109375" style="31" bestFit="1" customWidth="1"/>
    <col min="10737" max="10737" width="9.140625" style="31"/>
    <col min="10738" max="10738" width="10.28515625" style="31" customWidth="1"/>
    <col min="10739" max="10739" width="12.7109375" style="31" bestFit="1" customWidth="1"/>
    <col min="10740" max="10740" width="10.85546875" style="31" customWidth="1"/>
    <col min="10741" max="10741" width="19.140625" style="31" bestFit="1" customWidth="1"/>
    <col min="10742" max="10742" width="9.140625" style="31"/>
    <col min="10743" max="10743" width="9.42578125" style="31" customWidth="1"/>
    <col min="10744" max="10744" width="11.140625" style="31" customWidth="1"/>
    <col min="10745" max="10745" width="10.42578125" style="31" bestFit="1" customWidth="1"/>
    <col min="10746" max="10746" width="19.140625" style="31" bestFit="1" customWidth="1"/>
    <col min="10747" max="10747" width="9.140625" style="31"/>
    <col min="10748" max="10748" width="9.5703125" style="31" customWidth="1"/>
    <col min="10749" max="10749" width="9.140625" style="31"/>
    <col min="10750" max="10750" width="10.42578125" style="31" bestFit="1" customWidth="1"/>
    <col min="10751" max="10991" width="9.140625" style="31"/>
    <col min="10992" max="10992" width="18.7109375" style="31" bestFit="1" customWidth="1"/>
    <col min="10993" max="10993" width="9.140625" style="31"/>
    <col min="10994" max="10994" width="10.28515625" style="31" customWidth="1"/>
    <col min="10995" max="10995" width="12.7109375" style="31" bestFit="1" customWidth="1"/>
    <col min="10996" max="10996" width="10.85546875" style="31" customWidth="1"/>
    <col min="10997" max="10997" width="19.140625" style="31" bestFit="1" customWidth="1"/>
    <col min="10998" max="10998" width="9.140625" style="31"/>
    <col min="10999" max="10999" width="9.42578125" style="31" customWidth="1"/>
    <col min="11000" max="11000" width="11.140625" style="31" customWidth="1"/>
    <col min="11001" max="11001" width="10.42578125" style="31" bestFit="1" customWidth="1"/>
    <col min="11002" max="11002" width="19.140625" style="31" bestFit="1" customWidth="1"/>
    <col min="11003" max="11003" width="9.140625" style="31"/>
    <col min="11004" max="11004" width="9.5703125" style="31" customWidth="1"/>
    <col min="11005" max="11005" width="9.140625" style="31"/>
    <col min="11006" max="11006" width="10.42578125" style="31" bestFit="1" customWidth="1"/>
    <col min="11007" max="11247" width="9.140625" style="31"/>
    <col min="11248" max="11248" width="18.7109375" style="31" bestFit="1" customWidth="1"/>
    <col min="11249" max="11249" width="9.140625" style="31"/>
    <col min="11250" max="11250" width="10.28515625" style="31" customWidth="1"/>
    <col min="11251" max="11251" width="12.7109375" style="31" bestFit="1" customWidth="1"/>
    <col min="11252" max="11252" width="10.85546875" style="31" customWidth="1"/>
    <col min="11253" max="11253" width="19.140625" style="31" bestFit="1" customWidth="1"/>
    <col min="11254" max="11254" width="9.140625" style="31"/>
    <col min="11255" max="11255" width="9.42578125" style="31" customWidth="1"/>
    <col min="11256" max="11256" width="11.140625" style="31" customWidth="1"/>
    <col min="11257" max="11257" width="10.42578125" style="31" bestFit="1" customWidth="1"/>
    <col min="11258" max="11258" width="19.140625" style="31" bestFit="1" customWidth="1"/>
    <col min="11259" max="11259" width="9.140625" style="31"/>
    <col min="11260" max="11260" width="9.5703125" style="31" customWidth="1"/>
    <col min="11261" max="11261" width="9.140625" style="31"/>
    <col min="11262" max="11262" width="10.42578125" style="31" bestFit="1" customWidth="1"/>
    <col min="11263" max="11503" width="9.140625" style="31"/>
    <col min="11504" max="11504" width="18.7109375" style="31" bestFit="1" customWidth="1"/>
    <col min="11505" max="11505" width="9.140625" style="31"/>
    <col min="11506" max="11506" width="10.28515625" style="31" customWidth="1"/>
    <col min="11507" max="11507" width="12.7109375" style="31" bestFit="1" customWidth="1"/>
    <col min="11508" max="11508" width="10.85546875" style="31" customWidth="1"/>
    <col min="11509" max="11509" width="19.140625" style="31" bestFit="1" customWidth="1"/>
    <col min="11510" max="11510" width="9.140625" style="31"/>
    <col min="11511" max="11511" width="9.42578125" style="31" customWidth="1"/>
    <col min="11512" max="11512" width="11.140625" style="31" customWidth="1"/>
    <col min="11513" max="11513" width="10.42578125" style="31" bestFit="1" customWidth="1"/>
    <col min="11514" max="11514" width="19.140625" style="31" bestFit="1" customWidth="1"/>
    <col min="11515" max="11515" width="9.140625" style="31"/>
    <col min="11516" max="11516" width="9.5703125" style="31" customWidth="1"/>
    <col min="11517" max="11517" width="9.140625" style="31"/>
    <col min="11518" max="11518" width="10.42578125" style="31" bestFit="1" customWidth="1"/>
    <col min="11519" max="11759" width="9.140625" style="31"/>
    <col min="11760" max="11760" width="18.7109375" style="31" bestFit="1" customWidth="1"/>
    <col min="11761" max="11761" width="9.140625" style="31"/>
    <col min="11762" max="11762" width="10.28515625" style="31" customWidth="1"/>
    <col min="11763" max="11763" width="12.7109375" style="31" bestFit="1" customWidth="1"/>
    <col min="11764" max="11764" width="10.85546875" style="31" customWidth="1"/>
    <col min="11765" max="11765" width="19.140625" style="31" bestFit="1" customWidth="1"/>
    <col min="11766" max="11766" width="9.140625" style="31"/>
    <col min="11767" max="11767" width="9.42578125" style="31" customWidth="1"/>
    <col min="11768" max="11768" width="11.140625" style="31" customWidth="1"/>
    <col min="11769" max="11769" width="10.42578125" style="31" bestFit="1" customWidth="1"/>
    <col min="11770" max="11770" width="19.140625" style="31" bestFit="1" customWidth="1"/>
    <col min="11771" max="11771" width="9.140625" style="31"/>
    <col min="11772" max="11772" width="9.5703125" style="31" customWidth="1"/>
    <col min="11773" max="11773" width="9.140625" style="31"/>
    <col min="11774" max="11774" width="10.42578125" style="31" bestFit="1" customWidth="1"/>
    <col min="11775" max="12015" width="9.140625" style="31"/>
    <col min="12016" max="12016" width="18.7109375" style="31" bestFit="1" customWidth="1"/>
    <col min="12017" max="12017" width="9.140625" style="31"/>
    <col min="12018" max="12018" width="10.28515625" style="31" customWidth="1"/>
    <col min="12019" max="12019" width="12.7109375" style="31" bestFit="1" customWidth="1"/>
    <col min="12020" max="12020" width="10.85546875" style="31" customWidth="1"/>
    <col min="12021" max="12021" width="19.140625" style="31" bestFit="1" customWidth="1"/>
    <col min="12022" max="12022" width="9.140625" style="31"/>
    <col min="12023" max="12023" width="9.42578125" style="31" customWidth="1"/>
    <col min="12024" max="12024" width="11.140625" style="31" customWidth="1"/>
    <col min="12025" max="12025" width="10.42578125" style="31" bestFit="1" customWidth="1"/>
    <col min="12026" max="12026" width="19.140625" style="31" bestFit="1" customWidth="1"/>
    <col min="12027" max="12027" width="9.140625" style="31"/>
    <col min="12028" max="12028" width="9.5703125" style="31" customWidth="1"/>
    <col min="12029" max="12029" width="9.140625" style="31"/>
    <col min="12030" max="12030" width="10.42578125" style="31" bestFit="1" customWidth="1"/>
    <col min="12031" max="12271" width="9.140625" style="31"/>
    <col min="12272" max="12272" width="18.7109375" style="31" bestFit="1" customWidth="1"/>
    <col min="12273" max="12273" width="9.140625" style="31"/>
    <col min="12274" max="12274" width="10.28515625" style="31" customWidth="1"/>
    <col min="12275" max="12275" width="12.7109375" style="31" bestFit="1" customWidth="1"/>
    <col min="12276" max="12276" width="10.85546875" style="31" customWidth="1"/>
    <col min="12277" max="12277" width="19.140625" style="31" bestFit="1" customWidth="1"/>
    <col min="12278" max="12278" width="9.140625" style="31"/>
    <col min="12279" max="12279" width="9.42578125" style="31" customWidth="1"/>
    <col min="12280" max="12280" width="11.140625" style="31" customWidth="1"/>
    <col min="12281" max="12281" width="10.42578125" style="31" bestFit="1" customWidth="1"/>
    <col min="12282" max="12282" width="19.140625" style="31" bestFit="1" customWidth="1"/>
    <col min="12283" max="12283" width="9.140625" style="31"/>
    <col min="12284" max="12284" width="9.5703125" style="31" customWidth="1"/>
    <col min="12285" max="12285" width="9.140625" style="31"/>
    <col min="12286" max="12286" width="10.42578125" style="31" bestFit="1" customWidth="1"/>
    <col min="12287" max="12527" width="9.140625" style="31"/>
    <col min="12528" max="12528" width="18.7109375" style="31" bestFit="1" customWidth="1"/>
    <col min="12529" max="12529" width="9.140625" style="31"/>
    <col min="12530" max="12530" width="10.28515625" style="31" customWidth="1"/>
    <col min="12531" max="12531" width="12.7109375" style="31" bestFit="1" customWidth="1"/>
    <col min="12532" max="12532" width="10.85546875" style="31" customWidth="1"/>
    <col min="12533" max="12533" width="19.140625" style="31" bestFit="1" customWidth="1"/>
    <col min="12534" max="12534" width="9.140625" style="31"/>
    <col min="12535" max="12535" width="9.42578125" style="31" customWidth="1"/>
    <col min="12536" max="12536" width="11.140625" style="31" customWidth="1"/>
    <col min="12537" max="12537" width="10.42578125" style="31" bestFit="1" customWidth="1"/>
    <col min="12538" max="12538" width="19.140625" style="31" bestFit="1" customWidth="1"/>
    <col min="12539" max="12539" width="9.140625" style="31"/>
    <col min="12540" max="12540" width="9.5703125" style="31" customWidth="1"/>
    <col min="12541" max="12541" width="9.140625" style="31"/>
    <col min="12542" max="12542" width="10.42578125" style="31" bestFit="1" customWidth="1"/>
    <col min="12543" max="12783" width="9.140625" style="31"/>
    <col min="12784" max="12784" width="18.7109375" style="31" bestFit="1" customWidth="1"/>
    <col min="12785" max="12785" width="9.140625" style="31"/>
    <col min="12786" max="12786" width="10.28515625" style="31" customWidth="1"/>
    <col min="12787" max="12787" width="12.7109375" style="31" bestFit="1" customWidth="1"/>
    <col min="12788" max="12788" width="10.85546875" style="31" customWidth="1"/>
    <col min="12789" max="12789" width="19.140625" style="31" bestFit="1" customWidth="1"/>
    <col min="12790" max="12790" width="9.140625" style="31"/>
    <col min="12791" max="12791" width="9.42578125" style="31" customWidth="1"/>
    <col min="12792" max="12792" width="11.140625" style="31" customWidth="1"/>
    <col min="12793" max="12793" width="10.42578125" style="31" bestFit="1" customWidth="1"/>
    <col min="12794" max="12794" width="19.140625" style="31" bestFit="1" customWidth="1"/>
    <col min="12795" max="12795" width="9.140625" style="31"/>
    <col min="12796" max="12796" width="9.5703125" style="31" customWidth="1"/>
    <col min="12797" max="12797" width="9.140625" style="31"/>
    <col min="12798" max="12798" width="10.42578125" style="31" bestFit="1" customWidth="1"/>
    <col min="12799" max="13039" width="9.140625" style="31"/>
    <col min="13040" max="13040" width="18.7109375" style="31" bestFit="1" customWidth="1"/>
    <col min="13041" max="13041" width="9.140625" style="31"/>
    <col min="13042" max="13042" width="10.28515625" style="31" customWidth="1"/>
    <col min="13043" max="13043" width="12.7109375" style="31" bestFit="1" customWidth="1"/>
    <col min="13044" max="13044" width="10.85546875" style="31" customWidth="1"/>
    <col min="13045" max="13045" width="19.140625" style="31" bestFit="1" customWidth="1"/>
    <col min="13046" max="13046" width="9.140625" style="31"/>
    <col min="13047" max="13047" width="9.42578125" style="31" customWidth="1"/>
    <col min="13048" max="13048" width="11.140625" style="31" customWidth="1"/>
    <col min="13049" max="13049" width="10.42578125" style="31" bestFit="1" customWidth="1"/>
    <col min="13050" max="13050" width="19.140625" style="31" bestFit="1" customWidth="1"/>
    <col min="13051" max="13051" width="9.140625" style="31"/>
    <col min="13052" max="13052" width="9.5703125" style="31" customWidth="1"/>
    <col min="13053" max="13053" width="9.140625" style="31"/>
    <col min="13054" max="13054" width="10.42578125" style="31" bestFit="1" customWidth="1"/>
    <col min="13055" max="13295" width="9.140625" style="31"/>
    <col min="13296" max="13296" width="18.7109375" style="31" bestFit="1" customWidth="1"/>
    <col min="13297" max="13297" width="9.140625" style="31"/>
    <col min="13298" max="13298" width="10.28515625" style="31" customWidth="1"/>
    <col min="13299" max="13299" width="12.7109375" style="31" bestFit="1" customWidth="1"/>
    <col min="13300" max="13300" width="10.85546875" style="31" customWidth="1"/>
    <col min="13301" max="13301" width="19.140625" style="31" bestFit="1" customWidth="1"/>
    <col min="13302" max="13302" width="9.140625" style="31"/>
    <col min="13303" max="13303" width="9.42578125" style="31" customWidth="1"/>
    <col min="13304" max="13304" width="11.140625" style="31" customWidth="1"/>
    <col min="13305" max="13305" width="10.42578125" style="31" bestFit="1" customWidth="1"/>
    <col min="13306" max="13306" width="19.140625" style="31" bestFit="1" customWidth="1"/>
    <col min="13307" max="13307" width="9.140625" style="31"/>
    <col min="13308" max="13308" width="9.5703125" style="31" customWidth="1"/>
    <col min="13309" max="13309" width="9.140625" style="31"/>
    <col min="13310" max="13310" width="10.42578125" style="31" bestFit="1" customWidth="1"/>
    <col min="13311" max="13551" width="9.140625" style="31"/>
    <col min="13552" max="13552" width="18.7109375" style="31" bestFit="1" customWidth="1"/>
    <col min="13553" max="13553" width="9.140625" style="31"/>
    <col min="13554" max="13554" width="10.28515625" style="31" customWidth="1"/>
    <col min="13555" max="13555" width="12.7109375" style="31" bestFit="1" customWidth="1"/>
    <col min="13556" max="13556" width="10.85546875" style="31" customWidth="1"/>
    <col min="13557" max="13557" width="19.140625" style="31" bestFit="1" customWidth="1"/>
    <col min="13558" max="13558" width="9.140625" style="31"/>
    <col min="13559" max="13559" width="9.42578125" style="31" customWidth="1"/>
    <col min="13560" max="13560" width="11.140625" style="31" customWidth="1"/>
    <col min="13561" max="13561" width="10.42578125" style="31" bestFit="1" customWidth="1"/>
    <col min="13562" max="13562" width="19.140625" style="31" bestFit="1" customWidth="1"/>
    <col min="13563" max="13563" width="9.140625" style="31"/>
    <col min="13564" max="13564" width="9.5703125" style="31" customWidth="1"/>
    <col min="13565" max="13565" width="9.140625" style="31"/>
    <col min="13566" max="13566" width="10.42578125" style="31" bestFit="1" customWidth="1"/>
    <col min="13567" max="13807" width="9.140625" style="31"/>
    <col min="13808" max="13808" width="18.7109375" style="31" bestFit="1" customWidth="1"/>
    <col min="13809" max="13809" width="9.140625" style="31"/>
    <col min="13810" max="13810" width="10.28515625" style="31" customWidth="1"/>
    <col min="13811" max="13811" width="12.7109375" style="31" bestFit="1" customWidth="1"/>
    <col min="13812" max="13812" width="10.85546875" style="31" customWidth="1"/>
    <col min="13813" max="13813" width="19.140625" style="31" bestFit="1" customWidth="1"/>
    <col min="13814" max="13814" width="9.140625" style="31"/>
    <col min="13815" max="13815" width="9.42578125" style="31" customWidth="1"/>
    <col min="13816" max="13816" width="11.140625" style="31" customWidth="1"/>
    <col min="13817" max="13817" width="10.42578125" style="31" bestFit="1" customWidth="1"/>
    <col min="13818" max="13818" width="19.140625" style="31" bestFit="1" customWidth="1"/>
    <col min="13819" max="13819" width="9.140625" style="31"/>
    <col min="13820" max="13820" width="9.5703125" style="31" customWidth="1"/>
    <col min="13821" max="13821" width="9.140625" style="31"/>
    <col min="13822" max="13822" width="10.42578125" style="31" bestFit="1" customWidth="1"/>
    <col min="13823" max="14063" width="9.140625" style="31"/>
    <col min="14064" max="14064" width="18.7109375" style="31" bestFit="1" customWidth="1"/>
    <col min="14065" max="14065" width="9.140625" style="31"/>
    <col min="14066" max="14066" width="10.28515625" style="31" customWidth="1"/>
    <col min="14067" max="14067" width="12.7109375" style="31" bestFit="1" customWidth="1"/>
    <col min="14068" max="14068" width="10.85546875" style="31" customWidth="1"/>
    <col min="14069" max="14069" width="19.140625" style="31" bestFit="1" customWidth="1"/>
    <col min="14070" max="14070" width="9.140625" style="31"/>
    <col min="14071" max="14071" width="9.42578125" style="31" customWidth="1"/>
    <col min="14072" max="14072" width="11.140625" style="31" customWidth="1"/>
    <col min="14073" max="14073" width="10.42578125" style="31" bestFit="1" customWidth="1"/>
    <col min="14074" max="14074" width="19.140625" style="31" bestFit="1" customWidth="1"/>
    <col min="14075" max="14075" width="9.140625" style="31"/>
    <col min="14076" max="14076" width="9.5703125" style="31" customWidth="1"/>
    <col min="14077" max="14077" width="9.140625" style="31"/>
    <col min="14078" max="14078" width="10.42578125" style="31" bestFit="1" customWidth="1"/>
    <col min="14079" max="14319" width="9.140625" style="31"/>
    <col min="14320" max="14320" width="18.7109375" style="31" bestFit="1" customWidth="1"/>
    <col min="14321" max="14321" width="9.140625" style="31"/>
    <col min="14322" max="14322" width="10.28515625" style="31" customWidth="1"/>
    <col min="14323" max="14323" width="12.7109375" style="31" bestFit="1" customWidth="1"/>
    <col min="14324" max="14324" width="10.85546875" style="31" customWidth="1"/>
    <col min="14325" max="14325" width="19.140625" style="31" bestFit="1" customWidth="1"/>
    <col min="14326" max="14326" width="9.140625" style="31"/>
    <col min="14327" max="14327" width="9.42578125" style="31" customWidth="1"/>
    <col min="14328" max="14328" width="11.140625" style="31" customWidth="1"/>
    <col min="14329" max="14329" width="10.42578125" style="31" bestFit="1" customWidth="1"/>
    <col min="14330" max="14330" width="19.140625" style="31" bestFit="1" customWidth="1"/>
    <col min="14331" max="14331" width="9.140625" style="31"/>
    <col min="14332" max="14332" width="9.5703125" style="31" customWidth="1"/>
    <col min="14333" max="14333" width="9.140625" style="31"/>
    <col min="14334" max="14334" width="10.42578125" style="31" bestFit="1" customWidth="1"/>
    <col min="14335" max="14575" width="9.140625" style="31"/>
    <col min="14576" max="14576" width="18.7109375" style="31" bestFit="1" customWidth="1"/>
    <col min="14577" max="14577" width="9.140625" style="31"/>
    <col min="14578" max="14578" width="10.28515625" style="31" customWidth="1"/>
    <col min="14579" max="14579" width="12.7109375" style="31" bestFit="1" customWidth="1"/>
    <col min="14580" max="14580" width="10.85546875" style="31" customWidth="1"/>
    <col min="14581" max="14581" width="19.140625" style="31" bestFit="1" customWidth="1"/>
    <col min="14582" max="14582" width="9.140625" style="31"/>
    <col min="14583" max="14583" width="9.42578125" style="31" customWidth="1"/>
    <col min="14584" max="14584" width="11.140625" style="31" customWidth="1"/>
    <col min="14585" max="14585" width="10.42578125" style="31" bestFit="1" customWidth="1"/>
    <col min="14586" max="14586" width="19.140625" style="31" bestFit="1" customWidth="1"/>
    <col min="14587" max="14587" width="9.140625" style="31"/>
    <col min="14588" max="14588" width="9.5703125" style="31" customWidth="1"/>
    <col min="14589" max="14589" width="9.140625" style="31"/>
    <col min="14590" max="14590" width="10.42578125" style="31" bestFit="1" customWidth="1"/>
    <col min="14591" max="14831" width="9.140625" style="31"/>
    <col min="14832" max="14832" width="18.7109375" style="31" bestFit="1" customWidth="1"/>
    <col min="14833" max="14833" width="9.140625" style="31"/>
    <col min="14834" max="14834" width="10.28515625" style="31" customWidth="1"/>
    <col min="14835" max="14835" width="12.7109375" style="31" bestFit="1" customWidth="1"/>
    <col min="14836" max="14836" width="10.85546875" style="31" customWidth="1"/>
    <col min="14837" max="14837" width="19.140625" style="31" bestFit="1" customWidth="1"/>
    <col min="14838" max="14838" width="9.140625" style="31"/>
    <col min="14839" max="14839" width="9.42578125" style="31" customWidth="1"/>
    <col min="14840" max="14840" width="11.140625" style="31" customWidth="1"/>
    <col min="14841" max="14841" width="10.42578125" style="31" bestFit="1" customWidth="1"/>
    <col min="14842" max="14842" width="19.140625" style="31" bestFit="1" customWidth="1"/>
    <col min="14843" max="14843" width="9.140625" style="31"/>
    <col min="14844" max="14844" width="9.5703125" style="31" customWidth="1"/>
    <col min="14845" max="14845" width="9.140625" style="31"/>
    <col min="14846" max="14846" width="10.42578125" style="31" bestFit="1" customWidth="1"/>
    <col min="14847" max="15087" width="9.140625" style="31"/>
    <col min="15088" max="15088" width="18.7109375" style="31" bestFit="1" customWidth="1"/>
    <col min="15089" max="15089" width="9.140625" style="31"/>
    <col min="15090" max="15090" width="10.28515625" style="31" customWidth="1"/>
    <col min="15091" max="15091" width="12.7109375" style="31" bestFit="1" customWidth="1"/>
    <col min="15092" max="15092" width="10.85546875" style="31" customWidth="1"/>
    <col min="15093" max="15093" width="19.140625" style="31" bestFit="1" customWidth="1"/>
    <col min="15094" max="15094" width="9.140625" style="31"/>
    <col min="15095" max="15095" width="9.42578125" style="31" customWidth="1"/>
    <col min="15096" max="15096" width="11.140625" style="31" customWidth="1"/>
    <col min="15097" max="15097" width="10.42578125" style="31" bestFit="1" customWidth="1"/>
    <col min="15098" max="15098" width="19.140625" style="31" bestFit="1" customWidth="1"/>
    <col min="15099" max="15099" width="9.140625" style="31"/>
    <col min="15100" max="15100" width="9.5703125" style="31" customWidth="1"/>
    <col min="15101" max="15101" width="9.140625" style="31"/>
    <col min="15102" max="15102" width="10.42578125" style="31" bestFit="1" customWidth="1"/>
    <col min="15103" max="15343" width="9.140625" style="31"/>
    <col min="15344" max="15344" width="18.7109375" style="31" bestFit="1" customWidth="1"/>
    <col min="15345" max="15345" width="9.140625" style="31"/>
    <col min="15346" max="15346" width="10.28515625" style="31" customWidth="1"/>
    <col min="15347" max="15347" width="12.7109375" style="31" bestFit="1" customWidth="1"/>
    <col min="15348" max="15348" width="10.85546875" style="31" customWidth="1"/>
    <col min="15349" max="15349" width="19.140625" style="31" bestFit="1" customWidth="1"/>
    <col min="15350" max="15350" width="9.140625" style="31"/>
    <col min="15351" max="15351" width="9.42578125" style="31" customWidth="1"/>
    <col min="15352" max="15352" width="11.140625" style="31" customWidth="1"/>
    <col min="15353" max="15353" width="10.42578125" style="31" bestFit="1" customWidth="1"/>
    <col min="15354" max="15354" width="19.140625" style="31" bestFit="1" customWidth="1"/>
    <col min="15355" max="15355" width="9.140625" style="31"/>
    <col min="15356" max="15356" width="9.5703125" style="31" customWidth="1"/>
    <col min="15357" max="15357" width="9.140625" style="31"/>
    <col min="15358" max="15358" width="10.42578125" style="31" bestFit="1" customWidth="1"/>
    <col min="15359" max="15599" width="9.140625" style="31"/>
    <col min="15600" max="15600" width="18.7109375" style="31" bestFit="1" customWidth="1"/>
    <col min="15601" max="15601" width="9.140625" style="31"/>
    <col min="15602" max="15602" width="10.28515625" style="31" customWidth="1"/>
    <col min="15603" max="15603" width="12.7109375" style="31" bestFit="1" customWidth="1"/>
    <col min="15604" max="15604" width="10.85546875" style="31" customWidth="1"/>
    <col min="15605" max="15605" width="19.140625" style="31" bestFit="1" customWidth="1"/>
    <col min="15606" max="15606" width="9.140625" style="31"/>
    <col min="15607" max="15607" width="9.42578125" style="31" customWidth="1"/>
    <col min="15608" max="15608" width="11.140625" style="31" customWidth="1"/>
    <col min="15609" max="15609" width="10.42578125" style="31" bestFit="1" customWidth="1"/>
    <col min="15610" max="15610" width="19.140625" style="31" bestFit="1" customWidth="1"/>
    <col min="15611" max="15611" width="9.140625" style="31"/>
    <col min="15612" max="15612" width="9.5703125" style="31" customWidth="1"/>
    <col min="15613" max="15613" width="9.140625" style="31"/>
    <col min="15614" max="15614" width="10.42578125" style="31" bestFit="1" customWidth="1"/>
    <col min="15615" max="15855" width="9.140625" style="31"/>
    <col min="15856" max="15856" width="18.7109375" style="31" bestFit="1" customWidth="1"/>
    <col min="15857" max="15857" width="9.140625" style="31"/>
    <col min="15858" max="15858" width="10.28515625" style="31" customWidth="1"/>
    <col min="15859" max="15859" width="12.7109375" style="31" bestFit="1" customWidth="1"/>
    <col min="15860" max="15860" width="10.85546875" style="31" customWidth="1"/>
    <col min="15861" max="15861" width="19.140625" style="31" bestFit="1" customWidth="1"/>
    <col min="15862" max="15862" width="9.140625" style="31"/>
    <col min="15863" max="15863" width="9.42578125" style="31" customWidth="1"/>
    <col min="15864" max="15864" width="11.140625" style="31" customWidth="1"/>
    <col min="15865" max="15865" width="10.42578125" style="31" bestFit="1" customWidth="1"/>
    <col min="15866" max="15866" width="19.140625" style="31" bestFit="1" customWidth="1"/>
    <col min="15867" max="15867" width="9.140625" style="31"/>
    <col min="15868" max="15868" width="9.5703125" style="31" customWidth="1"/>
    <col min="15869" max="15869" width="9.140625" style="31"/>
    <col min="15870" max="15870" width="10.42578125" style="31" bestFit="1" customWidth="1"/>
    <col min="15871" max="16111" width="9.140625" style="31"/>
    <col min="16112" max="16112" width="18.7109375" style="31" bestFit="1" customWidth="1"/>
    <col min="16113" max="16113" width="9.140625" style="31"/>
    <col min="16114" max="16114" width="10.28515625" style="31" customWidth="1"/>
    <col min="16115" max="16115" width="12.7109375" style="31" bestFit="1" customWidth="1"/>
    <col min="16116" max="16116" width="10.85546875" style="31" customWidth="1"/>
    <col min="16117" max="16117" width="19.140625" style="31" bestFit="1" customWidth="1"/>
    <col min="16118" max="16118" width="9.140625" style="31"/>
    <col min="16119" max="16119" width="9.42578125" style="31" customWidth="1"/>
    <col min="16120" max="16120" width="11.140625" style="31" customWidth="1"/>
    <col min="16121" max="16121" width="10.42578125" style="31" bestFit="1" customWidth="1"/>
    <col min="16122" max="16122" width="19.140625" style="31" bestFit="1" customWidth="1"/>
    <col min="16123" max="16123" width="9.140625" style="31"/>
    <col min="16124" max="16124" width="9.5703125" style="31" customWidth="1"/>
    <col min="16125" max="16125" width="9.140625" style="31"/>
    <col min="16126" max="16126" width="10.42578125" style="31" bestFit="1" customWidth="1"/>
    <col min="16127" max="16384" width="9.140625" style="31"/>
  </cols>
  <sheetData>
    <row r="1" spans="1:5" ht="18" x14ac:dyDescent="0.25">
      <c r="D1" s="228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124</v>
      </c>
      <c r="D3" s="231"/>
      <c r="E3" s="33"/>
    </row>
    <row r="4" spans="1:5" ht="18" x14ac:dyDescent="0.25">
      <c r="C4" s="229" t="s">
        <v>125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39" customHeight="1" thickBot="1" x14ac:dyDescent="0.25">
      <c r="A6" s="36"/>
      <c r="B6" s="37" t="s">
        <v>2</v>
      </c>
      <c r="C6" s="38" t="s">
        <v>3</v>
      </c>
      <c r="D6" s="39" t="s">
        <v>4</v>
      </c>
      <c r="E6" s="40" t="s">
        <v>5</v>
      </c>
    </row>
    <row r="7" spans="1:5" ht="24" customHeight="1" thickBot="1" x14ac:dyDescent="0.3">
      <c r="A7" s="42" t="s">
        <v>7</v>
      </c>
      <c r="B7" s="43"/>
      <c r="C7" s="43"/>
      <c r="D7" s="43"/>
      <c r="E7" s="45"/>
    </row>
    <row r="8" spans="1:5" ht="18" x14ac:dyDescent="0.25">
      <c r="A8" s="46" t="s">
        <v>8</v>
      </c>
      <c r="B8" s="47">
        <v>8069</v>
      </c>
      <c r="C8" s="48">
        <v>17082</v>
      </c>
      <c r="D8" s="49">
        <v>2072203</v>
      </c>
      <c r="E8" s="50">
        <f>D8/B8</f>
        <v>256.81038542570332</v>
      </c>
    </row>
    <row r="9" spans="1:5" ht="18" x14ac:dyDescent="0.25">
      <c r="A9" s="54" t="s">
        <v>9</v>
      </c>
      <c r="B9" s="55">
        <v>5817</v>
      </c>
      <c r="C9" s="56">
        <v>11636</v>
      </c>
      <c r="D9" s="57">
        <v>1469370</v>
      </c>
      <c r="E9" s="58">
        <f>D9/B9</f>
        <v>252.59927797833936</v>
      </c>
    </row>
    <row r="10" spans="1:5" ht="18" x14ac:dyDescent="0.25">
      <c r="A10" s="54" t="s">
        <v>10</v>
      </c>
      <c r="B10" s="55">
        <v>6539</v>
      </c>
      <c r="C10" s="56">
        <v>12591</v>
      </c>
      <c r="D10" s="57">
        <v>1571925</v>
      </c>
      <c r="E10" s="58">
        <f>D10/B10</f>
        <v>240.392261813733</v>
      </c>
    </row>
    <row r="11" spans="1:5" ht="18" x14ac:dyDescent="0.25">
      <c r="A11" s="54" t="s">
        <v>11</v>
      </c>
      <c r="B11" s="55">
        <v>8491</v>
      </c>
      <c r="C11" s="56">
        <v>17206</v>
      </c>
      <c r="D11" s="57">
        <v>2102156</v>
      </c>
      <c r="E11" s="58">
        <f>D11/B11</f>
        <v>247.57460840890354</v>
      </c>
    </row>
    <row r="12" spans="1:5" ht="18" x14ac:dyDescent="0.25">
      <c r="A12" s="54" t="s">
        <v>12</v>
      </c>
      <c r="B12" s="55">
        <v>2163</v>
      </c>
      <c r="C12" s="56">
        <v>4655</v>
      </c>
      <c r="D12" s="57">
        <v>568699</v>
      </c>
      <c r="E12" s="58">
        <f>D12/B12</f>
        <v>262.92140545538604</v>
      </c>
    </row>
    <row r="13" spans="1:5" ht="18" x14ac:dyDescent="0.25">
      <c r="A13" s="54" t="s">
        <v>13</v>
      </c>
      <c r="B13" s="55">
        <v>8550</v>
      </c>
      <c r="C13" s="56">
        <v>17960</v>
      </c>
      <c r="D13" s="57">
        <v>2222574</v>
      </c>
      <c r="E13" s="58">
        <f>D13/B13</f>
        <v>259.95017543859649</v>
      </c>
    </row>
    <row r="14" spans="1:5" ht="18" x14ac:dyDescent="0.25">
      <c r="A14" s="54" t="s">
        <v>14</v>
      </c>
      <c r="B14" s="55">
        <v>3082</v>
      </c>
      <c r="C14" s="56">
        <v>5930</v>
      </c>
      <c r="D14" s="57">
        <v>732902</v>
      </c>
      <c r="E14" s="58">
        <f>D14/B14</f>
        <v>237.80077871512006</v>
      </c>
    </row>
    <row r="15" spans="1:5" ht="18.75" thickBot="1" x14ac:dyDescent="0.3">
      <c r="A15" s="59" t="s">
        <v>15</v>
      </c>
      <c r="B15" s="60">
        <v>10168</v>
      </c>
      <c r="C15" s="61">
        <v>20155</v>
      </c>
      <c r="D15" s="62">
        <v>2508542</v>
      </c>
      <c r="E15" s="63">
        <f>D15/B15</f>
        <v>246.7094807238395</v>
      </c>
    </row>
    <row r="16" spans="1:5" ht="18.75" thickBot="1" x14ac:dyDescent="0.3">
      <c r="A16" s="67" t="s">
        <v>16</v>
      </c>
      <c r="B16" s="68">
        <f>SUM(B8:B15)</f>
        <v>52879</v>
      </c>
      <c r="C16" s="68">
        <f>SUM(C8:C15)</f>
        <v>107215</v>
      </c>
      <c r="D16" s="68">
        <f>SUM(D8:D15)</f>
        <v>13248371</v>
      </c>
      <c r="E16" s="70">
        <f>D16/B16</f>
        <v>250.54125456230261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7"/>
    </row>
    <row r="19" spans="1:5" ht="18" x14ac:dyDescent="0.25">
      <c r="A19" s="79" t="s">
        <v>18</v>
      </c>
      <c r="B19" s="47">
        <v>14868</v>
      </c>
      <c r="C19" s="48">
        <v>27924</v>
      </c>
      <c r="D19" s="49">
        <v>3499112</v>
      </c>
      <c r="E19" s="51">
        <f>D19/B19</f>
        <v>235.34517083669627</v>
      </c>
    </row>
    <row r="20" spans="1:5" ht="18" x14ac:dyDescent="0.25">
      <c r="A20" s="79" t="s">
        <v>19</v>
      </c>
      <c r="B20" s="53">
        <v>7327</v>
      </c>
      <c r="C20" s="48">
        <v>13247</v>
      </c>
      <c r="D20" s="49">
        <v>1692555</v>
      </c>
      <c r="E20" s="81">
        <f>D20/B20</f>
        <v>231.00245666712161</v>
      </c>
    </row>
    <row r="21" spans="1:5" ht="18" x14ac:dyDescent="0.25">
      <c r="A21" s="46" t="s">
        <v>20</v>
      </c>
      <c r="B21" s="83">
        <v>6019</v>
      </c>
      <c r="C21" s="84">
        <v>11617</v>
      </c>
      <c r="D21" s="85">
        <v>1445693</v>
      </c>
      <c r="E21" s="81">
        <f>D21/B21</f>
        <v>240.1882372487124</v>
      </c>
    </row>
    <row r="22" spans="1:5" ht="18" x14ac:dyDescent="0.25">
      <c r="A22" s="54" t="s">
        <v>21</v>
      </c>
      <c r="B22" s="87">
        <v>7662</v>
      </c>
      <c r="C22" s="88">
        <v>15248</v>
      </c>
      <c r="D22" s="89">
        <v>1844814</v>
      </c>
      <c r="E22" s="81">
        <f>D22/B22</f>
        <v>240.77447141738449</v>
      </c>
    </row>
    <row r="23" spans="1:5" ht="18" x14ac:dyDescent="0.25">
      <c r="A23" s="54" t="s">
        <v>22</v>
      </c>
      <c r="B23" s="87">
        <v>4968</v>
      </c>
      <c r="C23" s="88">
        <v>10134</v>
      </c>
      <c r="D23" s="89">
        <v>1237251</v>
      </c>
      <c r="E23" s="81">
        <f>D23/B23</f>
        <v>249.04408212560386</v>
      </c>
    </row>
    <row r="24" spans="1:5" ht="18" x14ac:dyDescent="0.25">
      <c r="A24" s="54" t="s">
        <v>23</v>
      </c>
      <c r="B24" s="87">
        <v>3316</v>
      </c>
      <c r="C24" s="88">
        <v>6828</v>
      </c>
      <c r="D24" s="89">
        <v>851038</v>
      </c>
      <c r="E24" s="81">
        <f>D24/B24</f>
        <v>256.64595898673099</v>
      </c>
    </row>
    <row r="25" spans="1:5" ht="18" x14ac:dyDescent="0.25">
      <c r="A25" s="54" t="s">
        <v>24</v>
      </c>
      <c r="B25" s="87">
        <v>8538</v>
      </c>
      <c r="C25" s="88">
        <v>16757</v>
      </c>
      <c r="D25" s="89">
        <v>2083509</v>
      </c>
      <c r="E25" s="81">
        <f>D25/B25</f>
        <v>244.02775825720309</v>
      </c>
    </row>
    <row r="26" spans="1:5" ht="18" x14ac:dyDescent="0.25">
      <c r="A26" s="54" t="s">
        <v>25</v>
      </c>
      <c r="B26" s="87">
        <v>7746</v>
      </c>
      <c r="C26" s="88">
        <v>16108</v>
      </c>
      <c r="D26" s="89">
        <v>1992980</v>
      </c>
      <c r="E26" s="81">
        <f>D26/B26</f>
        <v>257.29150529305446</v>
      </c>
    </row>
    <row r="27" spans="1:5" ht="18" x14ac:dyDescent="0.25">
      <c r="A27" s="54" t="s">
        <v>26</v>
      </c>
      <c r="B27" s="87">
        <v>9710</v>
      </c>
      <c r="C27" s="88">
        <v>18739</v>
      </c>
      <c r="D27" s="89">
        <v>2320933</v>
      </c>
      <c r="E27" s="81">
        <f>D27/B27</f>
        <v>239.02502574665294</v>
      </c>
    </row>
    <row r="28" spans="1:5" ht="18" x14ac:dyDescent="0.25">
      <c r="A28" s="54" t="s">
        <v>27</v>
      </c>
      <c r="B28" s="87">
        <v>6828</v>
      </c>
      <c r="C28" s="88">
        <v>14720</v>
      </c>
      <c r="D28" s="89">
        <v>1810133</v>
      </c>
      <c r="E28" s="81">
        <f>D28/B28</f>
        <v>265.10442296426481</v>
      </c>
    </row>
    <row r="29" spans="1:5" ht="18" x14ac:dyDescent="0.25">
      <c r="A29" s="54" t="s">
        <v>28</v>
      </c>
      <c r="B29" s="87">
        <v>5720</v>
      </c>
      <c r="C29" s="88">
        <v>11673</v>
      </c>
      <c r="D29" s="89">
        <v>1417590</v>
      </c>
      <c r="E29" s="81">
        <f>D29/B29</f>
        <v>247.83041958041957</v>
      </c>
    </row>
    <row r="30" spans="1:5" ht="18" x14ac:dyDescent="0.25">
      <c r="A30" s="66" t="s">
        <v>29</v>
      </c>
      <c r="B30" s="87">
        <v>5543</v>
      </c>
      <c r="C30" s="92">
        <v>11485</v>
      </c>
      <c r="D30" s="93">
        <v>1421210</v>
      </c>
      <c r="E30" s="81">
        <f>D30/B30</f>
        <v>256.39725780263393</v>
      </c>
    </row>
    <row r="31" spans="1:5" ht="18.75" thickBot="1" x14ac:dyDescent="0.3">
      <c r="A31" s="66" t="s">
        <v>30</v>
      </c>
      <c r="B31" s="95">
        <v>1994</v>
      </c>
      <c r="C31" s="92">
        <v>4077</v>
      </c>
      <c r="D31" s="93">
        <v>511780</v>
      </c>
      <c r="E31" s="96">
        <f>D31/B31</f>
        <v>256.65997993981944</v>
      </c>
    </row>
    <row r="32" spans="1:5" ht="18.75" thickBot="1" x14ac:dyDescent="0.3">
      <c r="A32" s="67" t="s">
        <v>31</v>
      </c>
      <c r="B32" s="98">
        <f>SUM(B19:B31)</f>
        <v>90239</v>
      </c>
      <c r="C32" s="98">
        <f>SUM(C19:C31)</f>
        <v>178557</v>
      </c>
      <c r="D32" s="98">
        <f>SUM(D19:D31)</f>
        <v>22128598</v>
      </c>
      <c r="E32" s="101">
        <f>D32/B32</f>
        <v>245.22211017409325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11644</v>
      </c>
      <c r="C35" s="88">
        <v>22620</v>
      </c>
      <c r="D35" s="91">
        <v>2781579</v>
      </c>
      <c r="E35" s="58">
        <f>D35/B35</f>
        <v>238.88517691514943</v>
      </c>
    </row>
    <row r="36" spans="1:5" ht="18" x14ac:dyDescent="0.25">
      <c r="A36" s="54" t="s">
        <v>35</v>
      </c>
      <c r="B36" s="90">
        <v>15915</v>
      </c>
      <c r="C36" s="88">
        <v>32384</v>
      </c>
      <c r="D36" s="91">
        <v>3882107</v>
      </c>
      <c r="E36" s="107">
        <f>D36/B36</f>
        <v>243.92755262331133</v>
      </c>
    </row>
    <row r="37" spans="1:5" ht="18" x14ac:dyDescent="0.25">
      <c r="A37" s="54" t="s">
        <v>36</v>
      </c>
      <c r="B37" s="90">
        <v>5437</v>
      </c>
      <c r="C37" s="88">
        <v>11146</v>
      </c>
      <c r="D37" s="91">
        <v>1375875</v>
      </c>
      <c r="E37" s="107">
        <f>D37/B37</f>
        <v>253.05775243700569</v>
      </c>
    </row>
    <row r="38" spans="1:5" ht="18" x14ac:dyDescent="0.25">
      <c r="A38" s="54" t="s">
        <v>37</v>
      </c>
      <c r="B38" s="90">
        <v>8384</v>
      </c>
      <c r="C38" s="88">
        <v>17468</v>
      </c>
      <c r="D38" s="91">
        <v>2136789</v>
      </c>
      <c r="E38" s="107">
        <f>D38/B38</f>
        <v>254.86510019083968</v>
      </c>
    </row>
    <row r="39" spans="1:5" ht="18" x14ac:dyDescent="0.25">
      <c r="A39" s="54" t="s">
        <v>38</v>
      </c>
      <c r="B39" s="90">
        <v>5764</v>
      </c>
      <c r="C39" s="88">
        <v>11413</v>
      </c>
      <c r="D39" s="91">
        <v>1410531</v>
      </c>
      <c r="E39" s="107">
        <f>D39/B39</f>
        <v>244.71391394864676</v>
      </c>
    </row>
    <row r="40" spans="1:5" ht="18" x14ac:dyDescent="0.25">
      <c r="A40" s="54" t="s">
        <v>39</v>
      </c>
      <c r="B40" s="90">
        <v>7386</v>
      </c>
      <c r="C40" s="88">
        <v>15523</v>
      </c>
      <c r="D40" s="91">
        <v>1900193</v>
      </c>
      <c r="E40" s="107">
        <f>D40/B40</f>
        <v>257.26956404007581</v>
      </c>
    </row>
    <row r="41" spans="1:5" ht="18" x14ac:dyDescent="0.25">
      <c r="A41" s="54" t="s">
        <v>40</v>
      </c>
      <c r="B41" s="90">
        <v>10069</v>
      </c>
      <c r="C41" s="88">
        <v>21147</v>
      </c>
      <c r="D41" s="91">
        <v>2525572</v>
      </c>
      <c r="E41" s="107">
        <f>D41/B41</f>
        <v>250.82649716953023</v>
      </c>
    </row>
    <row r="42" spans="1:5" ht="18" x14ac:dyDescent="0.25">
      <c r="A42" s="54" t="s">
        <v>41</v>
      </c>
      <c r="B42" s="90">
        <v>6963</v>
      </c>
      <c r="C42" s="88">
        <v>13914</v>
      </c>
      <c r="D42" s="91">
        <v>1680514</v>
      </c>
      <c r="E42" s="107">
        <f>D42/B42</f>
        <v>241.34913112164298</v>
      </c>
    </row>
    <row r="43" spans="1:5" ht="18" x14ac:dyDescent="0.25">
      <c r="A43" s="54" t="s">
        <v>42</v>
      </c>
      <c r="B43" s="90">
        <v>5402</v>
      </c>
      <c r="C43" s="88">
        <v>10706</v>
      </c>
      <c r="D43" s="91">
        <v>1272124</v>
      </c>
      <c r="E43" s="107">
        <f>D43/B43</f>
        <v>235.49129951869679</v>
      </c>
    </row>
    <row r="44" spans="1:5" ht="18" x14ac:dyDescent="0.25">
      <c r="A44" s="54" t="s">
        <v>43</v>
      </c>
      <c r="B44" s="90">
        <v>7856</v>
      </c>
      <c r="C44" s="88">
        <v>16182</v>
      </c>
      <c r="D44" s="91">
        <v>1987403</v>
      </c>
      <c r="E44" s="107">
        <f>D44/B44</f>
        <v>252.97899694501018</v>
      </c>
    </row>
    <row r="45" spans="1:5" ht="18" x14ac:dyDescent="0.25">
      <c r="A45" s="66" t="s">
        <v>44</v>
      </c>
      <c r="B45" s="90">
        <v>6810</v>
      </c>
      <c r="C45" s="88">
        <v>13650</v>
      </c>
      <c r="D45" s="91">
        <v>1670909</v>
      </c>
      <c r="E45" s="107">
        <f>D45/B45</f>
        <v>245.36108663729809</v>
      </c>
    </row>
    <row r="46" spans="1:5" ht="18.75" thickBot="1" x14ac:dyDescent="0.3">
      <c r="A46" s="66" t="s">
        <v>45</v>
      </c>
      <c r="B46" s="108">
        <v>4679</v>
      </c>
      <c r="C46" s="109">
        <v>9214</v>
      </c>
      <c r="D46" s="110">
        <v>1121299</v>
      </c>
      <c r="E46" s="111">
        <f>D46/B46</f>
        <v>239.64500961743963</v>
      </c>
    </row>
    <row r="47" spans="1:5" ht="18.75" thickBot="1" x14ac:dyDescent="0.3">
      <c r="A47" s="67" t="s">
        <v>46</v>
      </c>
      <c r="B47" s="98">
        <f>SUM(B35:B46)</f>
        <v>96309</v>
      </c>
      <c r="C47" s="98">
        <f>SUM(C35:C46)</f>
        <v>195367</v>
      </c>
      <c r="D47" s="98">
        <f>SUM(D35:D46)</f>
        <v>23744895</v>
      </c>
      <c r="E47" s="101">
        <f>D47/B47</f>
        <v>246.54907641030434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5499</v>
      </c>
      <c r="C50" s="118">
        <v>10850</v>
      </c>
      <c r="D50" s="117">
        <v>1326764</v>
      </c>
      <c r="E50" s="119">
        <f>D50/B50</f>
        <v>241.27368612474996</v>
      </c>
    </row>
    <row r="51" spans="1:5" ht="18" x14ac:dyDescent="0.25">
      <c r="A51" s="54" t="s">
        <v>49</v>
      </c>
      <c r="B51" s="90">
        <v>8104</v>
      </c>
      <c r="C51" s="120">
        <v>17252</v>
      </c>
      <c r="D51" s="90">
        <v>2131943</v>
      </c>
      <c r="E51" s="121">
        <f>D51/B51</f>
        <v>263.07292694965452</v>
      </c>
    </row>
    <row r="52" spans="1:5" ht="18" x14ac:dyDescent="0.25">
      <c r="A52" s="54" t="s">
        <v>120</v>
      </c>
      <c r="B52" s="90">
        <v>22774</v>
      </c>
      <c r="C52" s="120">
        <v>44050</v>
      </c>
      <c r="D52" s="90">
        <v>5411015</v>
      </c>
      <c r="E52" s="121">
        <f>D52/B52</f>
        <v>237.59616229033108</v>
      </c>
    </row>
    <row r="53" spans="1:5" ht="18" x14ac:dyDescent="0.25">
      <c r="A53" s="54" t="s">
        <v>51</v>
      </c>
      <c r="B53" s="90">
        <v>7781</v>
      </c>
      <c r="C53" s="120">
        <v>15791</v>
      </c>
      <c r="D53" s="90">
        <v>1939888</v>
      </c>
      <c r="E53" s="121">
        <f>D53/B53</f>
        <v>249.31088549029687</v>
      </c>
    </row>
    <row r="54" spans="1:5" ht="18" x14ac:dyDescent="0.25">
      <c r="A54" s="54" t="s">
        <v>52</v>
      </c>
      <c r="B54" s="90">
        <v>5846</v>
      </c>
      <c r="C54" s="120">
        <v>11347</v>
      </c>
      <c r="D54" s="90">
        <v>1424478</v>
      </c>
      <c r="E54" s="121">
        <f>D54/B54</f>
        <v>243.66712281902156</v>
      </c>
    </row>
    <row r="55" spans="1:5" ht="18" x14ac:dyDescent="0.25">
      <c r="A55" s="54" t="s">
        <v>53</v>
      </c>
      <c r="B55" s="90">
        <v>5797</v>
      </c>
      <c r="C55" s="120">
        <v>11555</v>
      </c>
      <c r="D55" s="90">
        <v>1404061</v>
      </c>
      <c r="E55" s="121">
        <f>D55/B55</f>
        <v>242.20476108331897</v>
      </c>
    </row>
    <row r="56" spans="1:5" ht="18.75" thickBot="1" x14ac:dyDescent="0.3">
      <c r="A56" s="54" t="s">
        <v>54</v>
      </c>
      <c r="B56" s="122">
        <v>8197</v>
      </c>
      <c r="C56" s="123">
        <v>15918</v>
      </c>
      <c r="D56" s="122">
        <v>1950786</v>
      </c>
      <c r="E56" s="121">
        <f>D56/B56</f>
        <v>237.98780041478591</v>
      </c>
    </row>
    <row r="57" spans="1:5" ht="18.75" thickBot="1" x14ac:dyDescent="0.3">
      <c r="A57" s="67" t="s">
        <v>46</v>
      </c>
      <c r="B57" s="98">
        <f>SUM(B50:B56)</f>
        <v>63998</v>
      </c>
      <c r="C57" s="98">
        <f>SUM(C50:C56)</f>
        <v>126763</v>
      </c>
      <c r="D57" s="98">
        <f>SUM(D50:D56)</f>
        <v>15588935</v>
      </c>
      <c r="E57" s="72">
        <f>D57/B57</f>
        <v>243.58472139754366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9114</v>
      </c>
      <c r="C60" s="125">
        <v>18861</v>
      </c>
      <c r="D60" s="117">
        <v>2298871</v>
      </c>
      <c r="E60" s="58">
        <f>D60/B60</f>
        <v>252.23513276278254</v>
      </c>
    </row>
    <row r="61" spans="1:5" ht="18" x14ac:dyDescent="0.25">
      <c r="A61" s="54" t="s">
        <v>57</v>
      </c>
      <c r="B61" s="90">
        <v>9828</v>
      </c>
      <c r="C61" s="127">
        <v>19753</v>
      </c>
      <c r="D61" s="90">
        <v>2393011</v>
      </c>
      <c r="E61" s="107">
        <f>D61/B61</f>
        <v>243.48911273911273</v>
      </c>
    </row>
    <row r="62" spans="1:5" ht="18" x14ac:dyDescent="0.25">
      <c r="A62" s="54" t="s">
        <v>58</v>
      </c>
      <c r="B62" s="90">
        <v>11738</v>
      </c>
      <c r="C62" s="127">
        <v>23076</v>
      </c>
      <c r="D62" s="90">
        <v>2799806</v>
      </c>
      <c r="E62" s="107">
        <f>D62/B62</f>
        <v>238.52496166297496</v>
      </c>
    </row>
    <row r="63" spans="1:5" ht="18" x14ac:dyDescent="0.25">
      <c r="A63" s="54" t="s">
        <v>59</v>
      </c>
      <c r="B63" s="90">
        <v>5385</v>
      </c>
      <c r="C63" s="127">
        <v>11456</v>
      </c>
      <c r="D63" s="90">
        <v>1415444</v>
      </c>
      <c r="E63" s="107">
        <f>D63/B63</f>
        <v>262.84939647168062</v>
      </c>
    </row>
    <row r="64" spans="1:5" ht="18" x14ac:dyDescent="0.25">
      <c r="A64" s="54" t="s">
        <v>60</v>
      </c>
      <c r="B64" s="90">
        <v>3972</v>
      </c>
      <c r="C64" s="127">
        <v>7801</v>
      </c>
      <c r="D64" s="90">
        <v>963951</v>
      </c>
      <c r="E64" s="107">
        <f>D64/B64</f>
        <v>242.68655589123867</v>
      </c>
    </row>
    <row r="65" spans="1:5" ht="18" x14ac:dyDescent="0.25">
      <c r="A65" s="54" t="s">
        <v>61</v>
      </c>
      <c r="B65" s="90">
        <v>9805</v>
      </c>
      <c r="C65" s="127">
        <v>19742</v>
      </c>
      <c r="D65" s="90">
        <v>2405000</v>
      </c>
      <c r="E65" s="107">
        <f>D65/B65</f>
        <v>245.28301886792454</v>
      </c>
    </row>
    <row r="66" spans="1:5" ht="18.75" thickBot="1" x14ac:dyDescent="0.3">
      <c r="A66" s="54" t="s">
        <v>62</v>
      </c>
      <c r="B66" s="122">
        <f>9041+2817</f>
        <v>11858</v>
      </c>
      <c r="C66" s="128">
        <f>17722+5349</f>
        <v>23071</v>
      </c>
      <c r="D66" s="122">
        <v>2176478</v>
      </c>
      <c r="E66" s="111">
        <f>D66/B66</f>
        <v>183.54511722044191</v>
      </c>
    </row>
    <row r="67" spans="1:5" ht="18.75" thickBot="1" x14ac:dyDescent="0.3">
      <c r="A67" s="67" t="s">
        <v>46</v>
      </c>
      <c r="B67" s="98">
        <f>SUM(B60:B66)</f>
        <v>61700</v>
      </c>
      <c r="C67" s="98">
        <f>SUM(C60:C66)</f>
        <v>123760</v>
      </c>
      <c r="D67" s="98">
        <f>SUM(D60:D66)</f>
        <v>14452561</v>
      </c>
      <c r="E67" s="70">
        <f>D67/B67</f>
        <v>234.23923824959482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4069</v>
      </c>
      <c r="C70" s="125">
        <v>8367</v>
      </c>
      <c r="D70" s="117">
        <v>1024574</v>
      </c>
      <c r="E70" s="119">
        <f>D70/B70</f>
        <v>251.79995084787416</v>
      </c>
    </row>
    <row r="71" spans="1:5" ht="18" x14ac:dyDescent="0.25">
      <c r="A71" s="54" t="s">
        <v>65</v>
      </c>
      <c r="B71" s="90">
        <v>7515</v>
      </c>
      <c r="C71" s="127">
        <v>14244</v>
      </c>
      <c r="D71" s="90">
        <v>1757769</v>
      </c>
      <c r="E71" s="121">
        <f>D71/B71</f>
        <v>233.90139720558884</v>
      </c>
    </row>
    <row r="72" spans="1:5" ht="18" x14ac:dyDescent="0.25">
      <c r="A72" s="54" t="s">
        <v>63</v>
      </c>
      <c r="B72" s="90">
        <v>8181</v>
      </c>
      <c r="C72" s="127">
        <v>16471</v>
      </c>
      <c r="D72" s="90">
        <v>1999583</v>
      </c>
      <c r="E72" s="121">
        <f>D72/B72</f>
        <v>244.41791956973475</v>
      </c>
    </row>
    <row r="73" spans="1:5" ht="18" x14ac:dyDescent="0.25">
      <c r="A73" s="54" t="s">
        <v>66</v>
      </c>
      <c r="B73" s="90">
        <v>4368</v>
      </c>
      <c r="C73" s="127">
        <v>8542</v>
      </c>
      <c r="D73" s="90">
        <v>1048183</v>
      </c>
      <c r="E73" s="121">
        <f>D73/B73</f>
        <v>239.96863553113553</v>
      </c>
    </row>
    <row r="74" spans="1:5" ht="18" x14ac:dyDescent="0.25">
      <c r="A74" s="54" t="s">
        <v>67</v>
      </c>
      <c r="B74" s="90">
        <v>6540</v>
      </c>
      <c r="C74" s="127">
        <v>13064</v>
      </c>
      <c r="D74" s="90">
        <v>1605902</v>
      </c>
      <c r="E74" s="121">
        <f>D74/B74</f>
        <v>245.55076452599388</v>
      </c>
    </row>
    <row r="75" spans="1:5" ht="18.75" thickBot="1" x14ac:dyDescent="0.3">
      <c r="A75" s="59" t="s">
        <v>68</v>
      </c>
      <c r="B75" s="122">
        <v>4323</v>
      </c>
      <c r="C75" s="128">
        <v>8864</v>
      </c>
      <c r="D75" s="122">
        <v>1082676</v>
      </c>
      <c r="E75" s="121">
        <f>D75/B75</f>
        <v>250.44552394170714</v>
      </c>
    </row>
    <row r="76" spans="1:5" ht="18.75" thickBot="1" x14ac:dyDescent="0.3">
      <c r="A76" s="67" t="s">
        <v>46</v>
      </c>
      <c r="B76" s="98">
        <f>SUM(B70:B75)</f>
        <v>34996</v>
      </c>
      <c r="C76" s="98">
        <f>SUM(C69:C75)</f>
        <v>69552</v>
      </c>
      <c r="D76" s="98">
        <f>SUM(D70:D75)</f>
        <v>8518687</v>
      </c>
      <c r="E76" s="72">
        <f>D76/B76</f>
        <v>243.41887644302207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2571</v>
      </c>
      <c r="C79" s="125">
        <v>5124</v>
      </c>
      <c r="D79" s="117">
        <v>623650</v>
      </c>
      <c r="E79" s="119">
        <f>D79/B79</f>
        <v>242.5709840528977</v>
      </c>
    </row>
    <row r="80" spans="1:5" ht="18" x14ac:dyDescent="0.25">
      <c r="A80" s="54" t="s">
        <v>116</v>
      </c>
      <c r="B80" s="90">
        <v>248</v>
      </c>
      <c r="C80" s="127">
        <v>521</v>
      </c>
      <c r="D80" s="90">
        <v>61354</v>
      </c>
      <c r="E80" s="121">
        <f>D80/B80</f>
        <v>247.39516129032259</v>
      </c>
    </row>
    <row r="81" spans="1:5" ht="18" x14ac:dyDescent="0.25">
      <c r="A81" s="54" t="s">
        <v>71</v>
      </c>
      <c r="B81" s="90">
        <v>6765</v>
      </c>
      <c r="C81" s="127">
        <v>13369</v>
      </c>
      <c r="D81" s="90">
        <v>1645547</v>
      </c>
      <c r="E81" s="121">
        <f>D81/B81</f>
        <v>243.24419807834443</v>
      </c>
    </row>
    <row r="82" spans="1:5" ht="18" x14ac:dyDescent="0.25">
      <c r="A82" s="54" t="s">
        <v>69</v>
      </c>
      <c r="B82" s="90">
        <v>11160</v>
      </c>
      <c r="C82" s="127">
        <v>21293</v>
      </c>
      <c r="D82" s="90">
        <v>2601686</v>
      </c>
      <c r="E82" s="121">
        <f>D82/B82</f>
        <v>233.12598566308245</v>
      </c>
    </row>
    <row r="83" spans="1:5" ht="18" x14ac:dyDescent="0.25">
      <c r="A83" s="54" t="s">
        <v>72</v>
      </c>
      <c r="B83" s="90">
        <v>8347</v>
      </c>
      <c r="C83" s="127">
        <v>16967</v>
      </c>
      <c r="D83" s="90">
        <v>2099798</v>
      </c>
      <c r="E83" s="121">
        <f>D83/B83</f>
        <v>251.56319635797291</v>
      </c>
    </row>
    <row r="84" spans="1:5" ht="18" x14ac:dyDescent="0.25">
      <c r="A84" s="54" t="s">
        <v>73</v>
      </c>
      <c r="B84" s="90">
        <v>7903</v>
      </c>
      <c r="C84" s="127">
        <v>15198</v>
      </c>
      <c r="D84" s="90">
        <v>1898158</v>
      </c>
      <c r="E84" s="121">
        <f>D84/B84</f>
        <v>240.18195621915729</v>
      </c>
    </row>
    <row r="85" spans="1:5" ht="18" x14ac:dyDescent="0.25">
      <c r="A85" s="54" t="s">
        <v>74</v>
      </c>
      <c r="B85" s="90">
        <v>2877</v>
      </c>
      <c r="C85" s="127">
        <v>5608</v>
      </c>
      <c r="D85" s="90">
        <v>688430</v>
      </c>
      <c r="E85" s="121">
        <f>D85/B85</f>
        <v>239.28745220716024</v>
      </c>
    </row>
    <row r="86" spans="1:5" ht="18" x14ac:dyDescent="0.25">
      <c r="A86" s="54" t="s">
        <v>75</v>
      </c>
      <c r="B86" s="90">
        <v>5789</v>
      </c>
      <c r="C86" s="127">
        <v>11673</v>
      </c>
      <c r="D86" s="90">
        <v>1453525</v>
      </c>
      <c r="E86" s="121">
        <f>D86/B86</f>
        <v>251.0839523233719</v>
      </c>
    </row>
    <row r="87" spans="1:5" ht="18" x14ac:dyDescent="0.25">
      <c r="A87" s="54" t="s">
        <v>76</v>
      </c>
      <c r="B87" s="90">
        <v>2031</v>
      </c>
      <c r="C87" s="127">
        <v>3979</v>
      </c>
      <c r="D87" s="90">
        <v>486066</v>
      </c>
      <c r="E87" s="121">
        <f>D87/B87</f>
        <v>239.3234859675037</v>
      </c>
    </row>
    <row r="88" spans="1:5" ht="18.75" thickBot="1" x14ac:dyDescent="0.3">
      <c r="A88" s="59" t="s">
        <v>77</v>
      </c>
      <c r="B88" s="122">
        <v>9376</v>
      </c>
      <c r="C88" s="128">
        <v>17731</v>
      </c>
      <c r="D88" s="122">
        <v>2176712</v>
      </c>
      <c r="E88" s="129">
        <f>D88/B88</f>
        <v>232.15784982935153</v>
      </c>
    </row>
    <row r="89" spans="1:5" ht="18.75" thickBot="1" x14ac:dyDescent="0.3">
      <c r="A89" s="67" t="s">
        <v>46</v>
      </c>
      <c r="B89" s="98">
        <f>SUM(B79:B88)</f>
        <v>57067</v>
      </c>
      <c r="C89" s="98">
        <f>SUM(C79:C88)</f>
        <v>111463</v>
      </c>
      <c r="D89" s="98">
        <f>SUM(D79:D88)</f>
        <v>13734926</v>
      </c>
      <c r="E89" s="71">
        <f>D89/B89</f>
        <v>240.68070864072055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5714</v>
      </c>
      <c r="C92" s="125">
        <v>11259</v>
      </c>
      <c r="D92" s="117">
        <v>1374651</v>
      </c>
      <c r="E92" s="119">
        <f>D92/B92</f>
        <v>240.57595379768989</v>
      </c>
    </row>
    <row r="93" spans="1:5" ht="18" x14ac:dyDescent="0.25">
      <c r="A93" s="54" t="s">
        <v>80</v>
      </c>
      <c r="B93" s="90">
        <v>7970</v>
      </c>
      <c r="C93" s="127">
        <v>16215</v>
      </c>
      <c r="D93" s="90">
        <v>2047177</v>
      </c>
      <c r="E93" s="121">
        <f>D93/B93</f>
        <v>256.8603513174404</v>
      </c>
    </row>
    <row r="94" spans="1:5" ht="18" x14ac:dyDescent="0.25">
      <c r="A94" s="54" t="s">
        <v>81</v>
      </c>
      <c r="B94" s="90">
        <v>4242</v>
      </c>
      <c r="C94" s="127">
        <v>8696</v>
      </c>
      <c r="D94" s="90">
        <v>1072881</v>
      </c>
      <c r="E94" s="121">
        <f>D94/B94</f>
        <v>252.91867043847242</v>
      </c>
    </row>
    <row r="95" spans="1:5" ht="18" x14ac:dyDescent="0.25">
      <c r="A95" s="54" t="s">
        <v>82</v>
      </c>
      <c r="B95" s="90">
        <v>2770</v>
      </c>
      <c r="C95" s="127">
        <v>5218</v>
      </c>
      <c r="D95" s="90">
        <v>646083</v>
      </c>
      <c r="E95" s="121">
        <f>D95/B95</f>
        <v>233.24296028880866</v>
      </c>
    </row>
    <row r="96" spans="1:5" ht="18" x14ac:dyDescent="0.25">
      <c r="A96" s="54" t="s">
        <v>83</v>
      </c>
      <c r="B96" s="90">
        <v>5465</v>
      </c>
      <c r="C96" s="127">
        <v>11265</v>
      </c>
      <c r="D96" s="90">
        <v>1396961</v>
      </c>
      <c r="E96" s="121">
        <f>D96/B96</f>
        <v>255.61957913998171</v>
      </c>
    </row>
    <row r="97" spans="1:5" ht="18" x14ac:dyDescent="0.25">
      <c r="A97" s="54" t="s">
        <v>84</v>
      </c>
      <c r="B97" s="90">
        <v>1181</v>
      </c>
      <c r="C97" s="127">
        <v>2698</v>
      </c>
      <c r="D97" s="90">
        <v>332543</v>
      </c>
      <c r="E97" s="121">
        <f>D97/B97</f>
        <v>281.57747671464858</v>
      </c>
    </row>
    <row r="98" spans="1:5" ht="18" x14ac:dyDescent="0.25">
      <c r="A98" s="54" t="s">
        <v>85</v>
      </c>
      <c r="B98" s="90">
        <v>16261</v>
      </c>
      <c r="C98" s="127">
        <v>31300</v>
      </c>
      <c r="D98" s="90">
        <v>3945318</v>
      </c>
      <c r="E98" s="121">
        <f>D98/B98</f>
        <v>242.62456183506549</v>
      </c>
    </row>
    <row r="99" spans="1:5" ht="18" customHeight="1" x14ac:dyDescent="0.25">
      <c r="A99" s="130" t="s">
        <v>86</v>
      </c>
      <c r="B99" s="90">
        <v>4646</v>
      </c>
      <c r="C99" s="127">
        <v>9687</v>
      </c>
      <c r="D99" s="90">
        <v>1163367</v>
      </c>
      <c r="E99" s="121">
        <f>D99/B99</f>
        <v>250.40185105467069</v>
      </c>
    </row>
    <row r="100" spans="1:5" ht="18.75" thickBot="1" x14ac:dyDescent="0.3">
      <c r="A100" s="54" t="s">
        <v>87</v>
      </c>
      <c r="B100" s="122">
        <v>6880</v>
      </c>
      <c r="C100" s="128">
        <v>13926</v>
      </c>
      <c r="D100" s="122">
        <v>1711227</v>
      </c>
      <c r="E100" s="121">
        <f>D100/B100</f>
        <v>248.72485465116279</v>
      </c>
    </row>
    <row r="101" spans="1:5" ht="18.75" thickBot="1" x14ac:dyDescent="0.3">
      <c r="A101" s="67" t="s">
        <v>46</v>
      </c>
      <c r="B101" s="98">
        <f>SUM(B92:B100)</f>
        <v>55129</v>
      </c>
      <c r="C101" s="98">
        <f>SUM(C92:C100)</f>
        <v>110264</v>
      </c>
      <c r="D101" s="98">
        <f>SUM(D92:D100)</f>
        <v>13690208</v>
      </c>
      <c r="E101" s="72">
        <f>D101/B101</f>
        <v>248.33042500317438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4039</v>
      </c>
      <c r="C104" s="133">
        <v>9215</v>
      </c>
      <c r="D104" s="132">
        <v>1135175</v>
      </c>
      <c r="E104" s="119">
        <f>D104/B104</f>
        <v>281.05347858380787</v>
      </c>
    </row>
    <row r="105" spans="1:5" ht="18" x14ac:dyDescent="0.25">
      <c r="A105" s="134" t="s">
        <v>90</v>
      </c>
      <c r="B105" s="90">
        <v>5675</v>
      </c>
      <c r="C105" s="91">
        <v>11085</v>
      </c>
      <c r="D105" s="90">
        <v>1356144</v>
      </c>
      <c r="E105" s="121">
        <f>D105/B105</f>
        <v>238.96810572687224</v>
      </c>
    </row>
    <row r="106" spans="1:5" ht="18" x14ac:dyDescent="0.25">
      <c r="A106" s="134" t="s">
        <v>91</v>
      </c>
      <c r="B106" s="86">
        <v>887</v>
      </c>
      <c r="C106" s="126">
        <v>1908</v>
      </c>
      <c r="D106" s="86">
        <v>241069</v>
      </c>
      <c r="E106" s="121">
        <f>D106/B106</f>
        <v>271.78015783540025</v>
      </c>
    </row>
    <row r="107" spans="1:5" ht="18" x14ac:dyDescent="0.25">
      <c r="A107" s="134" t="s">
        <v>92</v>
      </c>
      <c r="B107" s="90">
        <v>7782</v>
      </c>
      <c r="C107" s="127">
        <v>16096</v>
      </c>
      <c r="D107" s="90">
        <v>1961924</v>
      </c>
      <c r="E107" s="121">
        <f>D107/B107</f>
        <v>252.11051143664866</v>
      </c>
    </row>
    <row r="108" spans="1:5" ht="18" x14ac:dyDescent="0.25">
      <c r="A108" s="54" t="s">
        <v>93</v>
      </c>
      <c r="B108" s="90">
        <v>4967</v>
      </c>
      <c r="C108" s="127">
        <v>10419</v>
      </c>
      <c r="D108" s="90">
        <v>1292773</v>
      </c>
      <c r="E108" s="121">
        <f>D108/B108</f>
        <v>260.27239782564931</v>
      </c>
    </row>
    <row r="109" spans="1:5" ht="18" x14ac:dyDescent="0.25">
      <c r="A109" s="54" t="s">
        <v>94</v>
      </c>
      <c r="B109" s="90">
        <v>3788</v>
      </c>
      <c r="C109" s="127">
        <v>8380</v>
      </c>
      <c r="D109" s="90">
        <v>1025517</v>
      </c>
      <c r="E109" s="121">
        <f>D109/B109</f>
        <v>270.72782470960931</v>
      </c>
    </row>
    <row r="110" spans="1:5" ht="18" x14ac:dyDescent="0.25">
      <c r="A110" s="54" t="s">
        <v>95</v>
      </c>
      <c r="B110" s="90">
        <v>8939</v>
      </c>
      <c r="C110" s="127">
        <v>19253</v>
      </c>
      <c r="D110" s="90">
        <v>2339347</v>
      </c>
      <c r="E110" s="121">
        <f>D110/B110</f>
        <v>261.70119700190179</v>
      </c>
    </row>
    <row r="111" spans="1:5" ht="18" x14ac:dyDescent="0.25">
      <c r="A111" s="54" t="s">
        <v>96</v>
      </c>
      <c r="B111" s="90">
        <v>5911</v>
      </c>
      <c r="C111" s="127">
        <v>12840</v>
      </c>
      <c r="D111" s="90">
        <v>1561713</v>
      </c>
      <c r="E111" s="121">
        <f>D111/B111</f>
        <v>264.2045339198105</v>
      </c>
    </row>
    <row r="112" spans="1:5" ht="18" x14ac:dyDescent="0.25">
      <c r="A112" s="54" t="s">
        <v>97</v>
      </c>
      <c r="B112" s="90">
        <v>5420</v>
      </c>
      <c r="C112" s="127">
        <v>11927</v>
      </c>
      <c r="D112" s="90">
        <v>1446270</v>
      </c>
      <c r="E112" s="121">
        <f>D112/B112</f>
        <v>266.83948339483396</v>
      </c>
    </row>
    <row r="113" spans="1:5" ht="18" x14ac:dyDescent="0.25">
      <c r="A113" s="54" t="s">
        <v>98</v>
      </c>
      <c r="B113" s="90">
        <v>7893</v>
      </c>
      <c r="C113" s="127">
        <v>15440</v>
      </c>
      <c r="D113" s="90">
        <v>1926339</v>
      </c>
      <c r="E113" s="121">
        <f>D113/B113</f>
        <v>244.05663245914101</v>
      </c>
    </row>
    <row r="114" spans="1:5" ht="18" x14ac:dyDescent="0.25">
      <c r="A114" s="54" t="s">
        <v>99</v>
      </c>
      <c r="B114" s="90">
        <v>8887</v>
      </c>
      <c r="C114" s="127">
        <v>19449</v>
      </c>
      <c r="D114" s="90">
        <v>2381083</v>
      </c>
      <c r="E114" s="121">
        <f>D114/B114</f>
        <v>267.92877236412738</v>
      </c>
    </row>
    <row r="115" spans="1:5" ht="18" x14ac:dyDescent="0.25">
      <c r="A115" s="54" t="s">
        <v>100</v>
      </c>
      <c r="B115" s="90">
        <v>16935</v>
      </c>
      <c r="C115" s="127">
        <v>35175</v>
      </c>
      <c r="D115" s="90">
        <v>4335872</v>
      </c>
      <c r="E115" s="121">
        <f>D115/B115</f>
        <v>256.03023324475936</v>
      </c>
    </row>
    <row r="116" spans="1:5" ht="18" x14ac:dyDescent="0.25">
      <c r="A116" s="54" t="s">
        <v>101</v>
      </c>
      <c r="B116" s="90">
        <v>5784</v>
      </c>
      <c r="C116" s="127">
        <v>12610</v>
      </c>
      <c r="D116" s="90">
        <v>1555981</v>
      </c>
      <c r="E116" s="121">
        <f>D116/B116</f>
        <v>269.01469571230984</v>
      </c>
    </row>
    <row r="117" spans="1:5" ht="18.75" thickBot="1" x14ac:dyDescent="0.3">
      <c r="A117" s="54" t="s">
        <v>102</v>
      </c>
      <c r="B117" s="122">
        <v>8701</v>
      </c>
      <c r="C117" s="128">
        <v>17753</v>
      </c>
      <c r="D117" s="122">
        <v>2192408</v>
      </c>
      <c r="E117" s="121">
        <f>D117/B117</f>
        <v>251.97195724629353</v>
      </c>
    </row>
    <row r="118" spans="1:5" ht="18.75" thickBot="1" x14ac:dyDescent="0.3">
      <c r="A118" s="67" t="s">
        <v>46</v>
      </c>
      <c r="B118" s="98">
        <f>SUM(B104:B117)</f>
        <v>95608</v>
      </c>
      <c r="C118" s="98">
        <f>SUM(C104:C117)</f>
        <v>201550</v>
      </c>
      <c r="D118" s="98">
        <f>SUM(D104:D117)</f>
        <v>24751615</v>
      </c>
      <c r="E118" s="72">
        <f>D118/B118</f>
        <v>258.88644255710818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1690</v>
      </c>
      <c r="C121" s="135">
        <v>3574</v>
      </c>
      <c r="D121" s="135">
        <v>458339</v>
      </c>
      <c r="E121" s="119">
        <f>D121/B121</f>
        <v>271.20650887573964</v>
      </c>
    </row>
    <row r="122" spans="1:5" ht="18" x14ac:dyDescent="0.25">
      <c r="A122" s="54" t="s">
        <v>105</v>
      </c>
      <c r="B122" s="86">
        <v>6917</v>
      </c>
      <c r="C122" s="126">
        <v>13406</v>
      </c>
      <c r="D122" s="86">
        <v>2297266</v>
      </c>
      <c r="E122" s="121">
        <f>D122/B122</f>
        <v>332.11883764637849</v>
      </c>
    </row>
    <row r="123" spans="1:5" ht="18" x14ac:dyDescent="0.25">
      <c r="A123" s="54" t="s">
        <v>106</v>
      </c>
      <c r="B123" s="90">
        <v>1626</v>
      </c>
      <c r="C123" s="127">
        <v>3205</v>
      </c>
      <c r="D123" s="90">
        <v>377324</v>
      </c>
      <c r="E123" s="121">
        <f>D123/B123</f>
        <v>232.05658056580566</v>
      </c>
    </row>
    <row r="124" spans="1:5" ht="18" x14ac:dyDescent="0.25">
      <c r="A124" s="54" t="s">
        <v>107</v>
      </c>
      <c r="B124" s="90">
        <v>0</v>
      </c>
      <c r="C124" s="127">
        <v>0</v>
      </c>
      <c r="D124" s="31">
        <v>0</v>
      </c>
      <c r="E124" s="121" t="e">
        <f>D125/B124</f>
        <v>#DIV/0!</v>
      </c>
    </row>
    <row r="125" spans="1:5" ht="18" x14ac:dyDescent="0.25">
      <c r="A125" s="54" t="s">
        <v>108</v>
      </c>
      <c r="B125" s="90">
        <v>8131</v>
      </c>
      <c r="C125" s="127">
        <v>13981</v>
      </c>
      <c r="D125" s="90">
        <v>1782410</v>
      </c>
      <c r="E125" s="121">
        <f>D126/B125</f>
        <v>352.95375722543355</v>
      </c>
    </row>
    <row r="126" spans="1:5" ht="18" x14ac:dyDescent="0.25">
      <c r="A126" s="54" t="s">
        <v>109</v>
      </c>
      <c r="B126" s="90">
        <v>11120</v>
      </c>
      <c r="C126" s="127">
        <v>23005</v>
      </c>
      <c r="D126" s="90">
        <v>2869867</v>
      </c>
      <c r="E126" s="121">
        <f>D127/B126</f>
        <v>214.73543165467626</v>
      </c>
    </row>
    <row r="127" spans="1:5" ht="18" x14ac:dyDescent="0.25">
      <c r="A127" s="54" t="s">
        <v>110</v>
      </c>
      <c r="B127" s="90">
        <v>9708</v>
      </c>
      <c r="C127" s="127">
        <v>19498</v>
      </c>
      <c r="D127" s="90">
        <v>2387858</v>
      </c>
      <c r="E127" s="121">
        <f>D128/B127</f>
        <v>202.32231149567366</v>
      </c>
    </row>
    <row r="128" spans="1:5" ht="18" x14ac:dyDescent="0.25">
      <c r="A128" s="54" t="s">
        <v>111</v>
      </c>
      <c r="B128" s="90">
        <v>7503</v>
      </c>
      <c r="C128" s="127">
        <v>15710</v>
      </c>
      <c r="D128" s="90">
        <v>1964145</v>
      </c>
      <c r="E128" s="121">
        <f>D129/B128</f>
        <v>454.27349060375849</v>
      </c>
    </row>
    <row r="129" spans="1:5" ht="18" customHeight="1" thickBot="1" x14ac:dyDescent="0.3">
      <c r="A129" s="130" t="s">
        <v>112</v>
      </c>
      <c r="B129" s="122">
        <v>14611</v>
      </c>
      <c r="C129" s="128">
        <v>27888</v>
      </c>
      <c r="D129" s="90">
        <v>3408414</v>
      </c>
      <c r="E129" s="121" t="e">
        <f>#REF!/B129</f>
        <v>#REF!</v>
      </c>
    </row>
    <row r="130" spans="1:5" ht="18.75" thickBot="1" x14ac:dyDescent="0.3">
      <c r="A130" s="67" t="s">
        <v>46</v>
      </c>
      <c r="B130" s="98">
        <f>SUM(B121:B129)</f>
        <v>61306</v>
      </c>
      <c r="C130" s="98">
        <f>SUM(C121:C129)</f>
        <v>120267</v>
      </c>
      <c r="D130" s="98">
        <f>SUM(D121:D129)</f>
        <v>15545623</v>
      </c>
      <c r="E130" s="72">
        <f>D130/B130</f>
        <v>253.57425048119271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f>SUM(B130+B118+B101+B89+B76+B67+B57+B47+B32+B16)</f>
        <v>669231</v>
      </c>
      <c r="C132" s="100">
        <f t="shared" ref="C132" si="0">SUM(C130+C118+C101+C89+C76+C67+C57+C47+C32+C16)</f>
        <v>1344758</v>
      </c>
      <c r="D132" s="100">
        <f>SUM(D130+D118+D101+D89+D76+D67+D57+D47+D32+D16)</f>
        <v>165404419</v>
      </c>
      <c r="E132" s="100">
        <f>D132/B132</f>
        <v>247.1559431646173</v>
      </c>
    </row>
    <row r="135" spans="1:5" x14ac:dyDescent="0.2">
      <c r="B135" s="140"/>
    </row>
    <row r="136" spans="1:5" x14ac:dyDescent="0.2">
      <c r="B136" s="140"/>
    </row>
    <row r="137" spans="1:5" x14ac:dyDescent="0.2">
      <c r="B137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E133"/>
  <sheetViews>
    <sheetView workbookViewId="0">
      <selection activeCell="G129" sqref="G129"/>
    </sheetView>
  </sheetViews>
  <sheetFormatPr defaultRowHeight="15" x14ac:dyDescent="0.25"/>
  <cols>
    <col min="1" max="1" width="19.5703125" bestFit="1" customWidth="1"/>
    <col min="2" max="2" width="11.42578125" bestFit="1" customWidth="1"/>
    <col min="3" max="3" width="12.7109375" bestFit="1" customWidth="1"/>
    <col min="4" max="4" width="16" bestFit="1" customWidth="1"/>
  </cols>
  <sheetData>
    <row r="1" spans="1:4" ht="15.75" x14ac:dyDescent="0.25">
      <c r="A1" s="232" t="s">
        <v>0</v>
      </c>
      <c r="B1" s="232"/>
      <c r="C1" s="232"/>
      <c r="D1" s="232"/>
    </row>
    <row r="2" spans="1:4" ht="15.75" x14ac:dyDescent="0.25">
      <c r="A2" s="232" t="s">
        <v>1</v>
      </c>
      <c r="B2" s="232"/>
      <c r="C2" s="232"/>
      <c r="D2" s="232"/>
    </row>
    <row r="3" spans="1:4" ht="18" x14ac:dyDescent="0.25">
      <c r="A3" s="233" t="s">
        <v>114</v>
      </c>
      <c r="B3" s="233"/>
      <c r="C3" s="233"/>
      <c r="D3" s="233"/>
    </row>
    <row r="4" spans="1:4" ht="15.75" x14ac:dyDescent="0.25">
      <c r="A4" s="232" t="s">
        <v>115</v>
      </c>
      <c r="B4" s="232"/>
      <c r="C4" s="232"/>
      <c r="D4" s="232"/>
    </row>
    <row r="5" spans="1:4" ht="16.5" thickBot="1" x14ac:dyDescent="0.3">
      <c r="A5" s="234" t="s">
        <v>137</v>
      </c>
      <c r="B5" s="234"/>
      <c r="C5" s="234"/>
      <c r="D5" s="234"/>
    </row>
    <row r="6" spans="1:4" ht="32.25" thickBot="1" x14ac:dyDescent="0.3">
      <c r="A6" s="1"/>
      <c r="B6" s="29" t="s">
        <v>2</v>
      </c>
      <c r="C6" s="30" t="s">
        <v>3</v>
      </c>
      <c r="D6" s="2" t="s">
        <v>4</v>
      </c>
    </row>
    <row r="7" spans="1:4" ht="16.5" thickBot="1" x14ac:dyDescent="0.3">
      <c r="A7" s="3" t="s">
        <v>7</v>
      </c>
      <c r="B7" s="4"/>
      <c r="C7" s="4"/>
      <c r="D7" s="5"/>
    </row>
    <row r="8" spans="1:4" ht="16.5" thickBot="1" x14ac:dyDescent="0.3">
      <c r="A8" s="6" t="s">
        <v>8</v>
      </c>
      <c r="B8" s="7">
        <f>('Octubre 13'!B8+'Noviembre 13'!B8+'Dec 13'!B8+'Ene 14'!B8+'Feb 14'!B8+'Mar 14'!B8+'Apr 14'!B8+'May 14'!B8+'Jun 14'!B8+'Jul 14'!B8+'Ago 14'!B8+'Sep 14'!B8)/12</f>
        <v>8378.5833333333339</v>
      </c>
      <c r="C8" s="7">
        <f>('Octubre 13'!C8+'Noviembre 13'!C8+'Dec 13'!C8+'Ene 14'!C8+'Feb 14'!C8+'Mar 14'!C8+'Apr 14'!C8+'May 14'!C8+'Jun 14'!C8+'Jul 14'!C8+'Ago 14'!C8+'Sep 14'!C8)/12</f>
        <v>17601.166666666668</v>
      </c>
      <c r="D8" s="7">
        <f>('Octubre 13'!D8+'Noviembre 13'!D8+'Dec 13'!D8+'Ene 14'!D8+'Feb 14'!D8+'Mar 14'!D8+'Apr 14'!D8+'May 14'!D8+'Jun 14'!D8+'Jul 14'!D8+'Ago 14'!D8+'Sep 14'!D8)/12</f>
        <v>1953848.4166666667</v>
      </c>
    </row>
    <row r="9" spans="1:4" ht="16.5" thickBot="1" x14ac:dyDescent="0.3">
      <c r="A9" s="6" t="s">
        <v>9</v>
      </c>
      <c r="B9" s="7">
        <f>('Octubre 13'!B9+'Noviembre 13'!B9+'Dec 13'!B9+'Ene 14'!B9+'Feb 14'!B9+'Mar 14'!B9+'Apr 14'!B9+'May 14'!B9+'Jun 14'!B9+'Jul 14'!B9+'Ago 14'!B9+'Sep 14'!B9)/12</f>
        <v>6851.083333333333</v>
      </c>
      <c r="C9" s="7">
        <f>('Octubre 13'!C9+'Noviembre 13'!C9+'Dec 13'!C9+'Ene 14'!C9+'Feb 14'!C9+'Mar 14'!C9+'Apr 14'!C9+'May 14'!C9+'Jun 14'!C9+'Jul 14'!C9+'Ago 14'!C9+'Sep 14'!C9)/12</f>
        <v>13636.666666666666</v>
      </c>
      <c r="D9" s="7">
        <f>('Octubre 13'!D9+'Noviembre 13'!D9+'Dec 13'!D9+'Ene 14'!D9+'Feb 14'!D9+'Mar 14'!D9+'Apr 14'!D9+'May 14'!D9+'Jun 14'!D9+'Jul 14'!D9+'Ago 14'!D9+'Sep 14'!D9)/12</f>
        <v>1569748</v>
      </c>
    </row>
    <row r="10" spans="1:4" ht="16.5" thickBot="1" x14ac:dyDescent="0.3">
      <c r="A10" s="6" t="s">
        <v>10</v>
      </c>
      <c r="B10" s="7">
        <f>('Octubre 13'!B10+'Noviembre 13'!B10+'Dec 13'!B10+'Ene 14'!B10+'Feb 14'!B10+'Mar 14'!B10+'Apr 14'!B10+'May 14'!B10+'Jun 14'!B10+'Jul 14'!B10+'Ago 14'!B10+'Sep 14'!B10)/12</f>
        <v>4894.416666666667</v>
      </c>
      <c r="C10" s="7">
        <f>('Octubre 13'!C10+'Noviembre 13'!C10+'Dec 13'!C10+'Ene 14'!C10+'Feb 14'!C10+'Mar 14'!C10+'Apr 14'!C10+'May 14'!C10+'Jun 14'!C10+'Jul 14'!C10+'Ago 14'!C10+'Sep 14'!C10)/12</f>
        <v>9426.75</v>
      </c>
      <c r="D10" s="7">
        <f>('Octubre 13'!D10+'Noviembre 13'!D10+'Dec 13'!D10+'Ene 14'!D10+'Feb 14'!D10+'Mar 14'!D10+'Apr 14'!D10+'May 14'!D10+'Jun 14'!D10+'Jul 14'!D10+'Ago 14'!D10+'Sep 14'!D10)/12</f>
        <v>1086335.75</v>
      </c>
    </row>
    <row r="11" spans="1:4" ht="16.5" thickBot="1" x14ac:dyDescent="0.3">
      <c r="A11" s="6" t="s">
        <v>11</v>
      </c>
      <c r="B11" s="7">
        <f>('Octubre 13'!B11+'Noviembre 13'!B11+'Dec 13'!B11+'Ene 14'!B11+'Feb 14'!B11+'Mar 14'!B11+'Apr 14'!B11+'May 14'!B11+'Jun 14'!B11+'Jul 14'!B11+'Ago 14'!B11+'Sep 14'!B11)/12</f>
        <v>8452.25</v>
      </c>
      <c r="C11" s="7">
        <f>('Octubre 13'!C11+'Noviembre 13'!C11+'Dec 13'!C11+'Ene 14'!C11+'Feb 14'!C11+'Mar 14'!C11+'Apr 14'!C11+'May 14'!C11+'Jun 14'!C11+'Jul 14'!C11+'Ago 14'!C11+'Sep 14'!C11)/12</f>
        <v>17146.583333333332</v>
      </c>
      <c r="D11" s="7">
        <f>('Octubre 13'!D11+'Noviembre 13'!D11+'Dec 13'!D11+'Ene 14'!D11+'Feb 14'!D11+'Mar 14'!D11+'Apr 14'!D11+'May 14'!D11+'Jun 14'!D11+'Jul 14'!D11+'Ago 14'!D11+'Sep 14'!D11)/12</f>
        <v>1914397.1666666667</v>
      </c>
    </row>
    <row r="12" spans="1:4" ht="16.5" thickBot="1" x14ac:dyDescent="0.3">
      <c r="A12" s="6" t="s">
        <v>12</v>
      </c>
      <c r="B12" s="7">
        <f>('Octubre 13'!B12+'Noviembre 13'!B12+'Dec 13'!B12+'Ene 14'!B12+'Feb 14'!B12+'Mar 14'!B12+'Apr 14'!B12+'May 14'!B12+'Jun 14'!B12+'Jul 14'!B12+'Ago 14'!B12+'Sep 14'!B12)/12</f>
        <v>2148.3333333333335</v>
      </c>
      <c r="C12" s="7">
        <f>('Octubre 13'!C12+'Noviembre 13'!C12+'Dec 13'!C12+'Ene 14'!C12+'Feb 14'!C12+'Mar 14'!C12+'Apr 14'!C12+'May 14'!C12+'Jun 14'!C12+'Jul 14'!C12+'Ago 14'!C12+'Sep 14'!C12)/12</f>
        <v>4628.75</v>
      </c>
      <c r="D12" s="7">
        <f>('Octubre 13'!D12+'Noviembre 13'!D12+'Dec 13'!D12+'Ene 14'!D12+'Feb 14'!D12+'Mar 14'!D12+'Apr 14'!D12+'May 14'!D12+'Jun 14'!D12+'Jul 14'!D12+'Ago 14'!D12+'Sep 14'!D12)/12</f>
        <v>519444.58333333331</v>
      </c>
    </row>
    <row r="13" spans="1:4" ht="16.5" thickBot="1" x14ac:dyDescent="0.3">
      <c r="A13" s="6" t="s">
        <v>13</v>
      </c>
      <c r="B13" s="7">
        <f>('Octubre 13'!B13+'Noviembre 13'!B13+'Dec 13'!B13+'Ene 14'!B13+'Feb 14'!B13+'Mar 14'!B13+'Apr 14'!B13+'May 14'!B13+'Jun 14'!B13+'Jul 14'!B13+'Ago 14'!B13+'Sep 14'!B13)/12</f>
        <v>8533.75</v>
      </c>
      <c r="C13" s="7">
        <f>('Octubre 13'!C13+'Noviembre 13'!C13+'Dec 13'!C13+'Ene 14'!C13+'Feb 14'!C13+'Mar 14'!C13+'Apr 14'!C13+'May 14'!C13+'Jun 14'!C13+'Jul 14'!C13+'Ago 14'!C13+'Sep 14'!C13)/12</f>
        <v>17936.333333333332</v>
      </c>
      <c r="D13" s="7">
        <f>('Octubre 13'!D13+'Noviembre 13'!D13+'Dec 13'!D13+'Ene 14'!D13+'Feb 14'!D13+'Mar 14'!D13+'Apr 14'!D13+'May 14'!D13+'Jun 14'!D13+'Jul 14'!D13+'Ago 14'!D13+'Sep 14'!D13)/12</f>
        <v>2013092.25</v>
      </c>
    </row>
    <row r="14" spans="1:4" ht="16.5" thickBot="1" x14ac:dyDescent="0.3">
      <c r="A14" s="6" t="s">
        <v>14</v>
      </c>
      <c r="B14" s="7">
        <f>('Octubre 13'!B14+'Noviembre 13'!B14+'Dec 13'!B14+'Ene 14'!B14+'Feb 14'!B14+'Mar 14'!B14+'Apr 14'!B14+'May 14'!B14+'Jun 14'!B14+'Jul 14'!B14+'Ago 14'!B14+'Sep 14'!B14)/12</f>
        <v>3067.75</v>
      </c>
      <c r="C14" s="7">
        <f>('Octubre 13'!C14+'Noviembre 13'!C14+'Dec 13'!C14+'Ene 14'!C14+'Feb 14'!C14+'Mar 14'!C14+'Apr 14'!C14+'May 14'!C14+'Jun 14'!C14+'Jul 14'!C14+'Ago 14'!C14+'Sep 14'!C14)/12</f>
        <v>5907.5</v>
      </c>
      <c r="D14" s="7">
        <f>('Octubre 13'!D14+'Noviembre 13'!D14+'Dec 13'!D14+'Ene 14'!D14+'Feb 14'!D14+'Mar 14'!D14+'Apr 14'!D14+'May 14'!D14+'Jun 14'!D14+'Jul 14'!D14+'Ago 14'!D14+'Sep 14'!D14)/12</f>
        <v>662777.83333333337</v>
      </c>
    </row>
    <row r="15" spans="1:4" ht="16.5" thickBot="1" x14ac:dyDescent="0.3">
      <c r="A15" s="6" t="s">
        <v>15</v>
      </c>
      <c r="B15" s="7">
        <f>('Octubre 13'!B15+'Noviembre 13'!B15+'Dec 13'!B15+'Ene 14'!B15+'Feb 14'!B15+'Mar 14'!B15+'Apr 14'!B15+'May 14'!B15+'Jun 14'!B15+'Jul 14'!B15+'Ago 14'!B15+'Sep 14'!B15)/12</f>
        <v>9782.0833333333339</v>
      </c>
      <c r="C15" s="7">
        <f>('Octubre 13'!C15+'Noviembre 13'!C15+'Dec 13'!C15+'Ene 14'!C15+'Feb 14'!C15+'Mar 14'!C15+'Apr 14'!C15+'May 14'!C15+'Jun 14'!C15+'Jul 14'!C15+'Ago 14'!C15+'Sep 14'!C15)/12</f>
        <v>19375</v>
      </c>
      <c r="D15" s="7">
        <f>('Octubre 13'!D15+'Noviembre 13'!D15+'Dec 13'!D15+'Ene 14'!D15+'Feb 14'!D15+'Mar 14'!D15+'Apr 14'!D15+'May 14'!D15+'Jun 14'!D15+'Jul 14'!D15+'Ago 14'!D15+'Sep 14'!D15)/12</f>
        <v>2203673.75</v>
      </c>
    </row>
    <row r="16" spans="1:4" ht="16.5" thickBot="1" x14ac:dyDescent="0.3">
      <c r="A16" s="8" t="s">
        <v>16</v>
      </c>
      <c r="B16" s="9">
        <f>SUM(B8:B15)</f>
        <v>52108.250000000007</v>
      </c>
      <c r="C16" s="9">
        <f>SUM(C8:C15)</f>
        <v>105658.75</v>
      </c>
      <c r="D16" s="9">
        <f>SUM(D8:D15)</f>
        <v>11923317.750000002</v>
      </c>
    </row>
    <row r="17" spans="1:4" ht="16.5" thickBot="1" x14ac:dyDescent="0.3">
      <c r="A17" s="10"/>
      <c r="B17" s="11"/>
      <c r="C17" s="11"/>
      <c r="D17" s="12"/>
    </row>
    <row r="18" spans="1:4" ht="16.5" thickBot="1" x14ac:dyDescent="0.3">
      <c r="A18" s="13" t="s">
        <v>17</v>
      </c>
      <c r="B18" s="14"/>
      <c r="C18" s="15"/>
      <c r="D18" s="16"/>
    </row>
    <row r="19" spans="1:4" ht="16.5" thickBot="1" x14ac:dyDescent="0.3">
      <c r="A19" s="17" t="s">
        <v>18</v>
      </c>
      <c r="B19" s="7">
        <f>('Octubre 13'!B19+'Noviembre 13'!B19+'Dec 13'!B19+'Ene 14'!B19+'Feb 14'!B19+'Mar 14'!B19+'Apr 14'!B19+'May 14'!B19+'Jun 14'!B19+'Jul 14'!B19+'Ago 14'!B19+'Sep 14'!B19)/12</f>
        <v>16644.5</v>
      </c>
      <c r="C19" s="7">
        <f>('Octubre 13'!C19+'Noviembre 13'!C19+'Dec 13'!C19+'Ene 14'!C19+'Feb 14'!C19+'Mar 14'!C19+'Apr 14'!C19+'May 14'!C19+'Jun 14'!C19+'Jul 14'!C19+'Ago 14'!C19+'Sep 14'!C19)/12</f>
        <v>31205.833333333332</v>
      </c>
      <c r="D19" s="7">
        <f>('Octubre 13'!D19+'Noviembre 13'!D19+'Dec 13'!D19+'Ene 14'!D19+'Feb 14'!D19+'Mar 14'!D19+'Apr 14'!D19+'May 14'!D19+'Jun 14'!D19+'Jul 14'!D19+'Ago 14'!D19+'Sep 14'!D19)/12</f>
        <v>3581887.5833333335</v>
      </c>
    </row>
    <row r="20" spans="1:4" ht="16.5" thickBot="1" x14ac:dyDescent="0.3">
      <c r="A20" s="17" t="s">
        <v>19</v>
      </c>
      <c r="B20" s="7">
        <f>('Octubre 13'!B20+'Noviembre 13'!B20+'Dec 13'!B20+'Ene 14'!B20+'Feb 14'!B20+'Mar 14'!B20+'Apr 14'!B20+'May 14'!B20+'Jun 14'!B20+'Jul 14'!B20+'Ago 14'!B20+'Sep 14'!B20)/12</f>
        <v>5477.416666666667</v>
      </c>
      <c r="C20" s="7">
        <f>('Octubre 13'!C20+'Noviembre 13'!C20+'Dec 13'!C20+'Ene 14'!C20+'Feb 14'!C20+'Mar 14'!C20+'Apr 14'!C20+'May 14'!C20+'Jun 14'!C20+'Jul 14'!C20+'Ago 14'!C20+'Sep 14'!C20)/12</f>
        <v>9908.1666666666661</v>
      </c>
      <c r="D20" s="7">
        <f>('Octubre 13'!D20+'Noviembre 13'!D20+'Dec 13'!D20+'Ene 14'!D20+'Feb 14'!D20+'Mar 14'!D20+'Apr 14'!D20+'May 14'!D20+'Jun 14'!D20+'Jul 14'!D20+'Ago 14'!D20+'Sep 14'!D20)/12</f>
        <v>1150485.0833333333</v>
      </c>
    </row>
    <row r="21" spans="1:4" ht="16.5" thickBot="1" x14ac:dyDescent="0.3">
      <c r="A21" s="6" t="s">
        <v>20</v>
      </c>
      <c r="B21" s="7">
        <f>('Octubre 13'!B21+'Noviembre 13'!B21+'Dec 13'!B21+'Ene 14'!B21+'Feb 14'!B21+'Mar 14'!B21+'Apr 14'!B21+'May 14'!B21+'Jun 14'!B21+'Jul 14'!B21+'Ago 14'!B21+'Sep 14'!B21)/12</f>
        <v>6004.666666666667</v>
      </c>
      <c r="C21" s="7">
        <f>('Octubre 13'!C21+'Noviembre 13'!C21+'Dec 13'!C21+'Ene 14'!C21+'Feb 14'!C21+'Mar 14'!C21+'Apr 14'!C21+'May 14'!C21+'Jun 14'!C21+'Jul 14'!C21+'Ago 14'!C21+'Sep 14'!C21)/12</f>
        <v>11606.083333333334</v>
      </c>
      <c r="D21" s="7">
        <f>('Octubre 13'!D21+'Noviembre 13'!D21+'Dec 13'!D21+'Ene 14'!D21+'Feb 14'!D21+'Mar 14'!D21+'Apr 14'!D21+'May 14'!D21+'Jun 14'!D21+'Jul 14'!D21+'Ago 14'!D21+'Sep 14'!D21)/12</f>
        <v>1314622.1666666667</v>
      </c>
    </row>
    <row r="22" spans="1:4" ht="16.5" thickBot="1" x14ac:dyDescent="0.3">
      <c r="A22" s="6" t="s">
        <v>21</v>
      </c>
      <c r="B22" s="7">
        <f>('Octubre 13'!B22+'Noviembre 13'!B22+'Dec 13'!B22+'Ene 14'!B22+'Feb 14'!B22+'Mar 14'!B22+'Apr 14'!B22+'May 14'!B22+'Jun 14'!B22+'Jul 14'!B22+'Ago 14'!B22+'Sep 14'!B22)/12</f>
        <v>7660</v>
      </c>
      <c r="C22" s="7">
        <f>('Octubre 13'!C22+'Noviembre 13'!C22+'Dec 13'!C22+'Ene 14'!C22+'Feb 14'!C22+'Mar 14'!C22+'Apr 14'!C22+'May 14'!C22+'Jun 14'!C22+'Jul 14'!C22+'Ago 14'!C22+'Sep 14'!C22)/12</f>
        <v>15269.416666666666</v>
      </c>
      <c r="D22" s="7">
        <f>('Octubre 13'!D22+'Noviembre 13'!D22+'Dec 13'!D22+'Ene 14'!D22+'Feb 14'!D22+'Mar 14'!D22+'Apr 14'!D22+'May 14'!D22+'Jun 14'!D22+'Jul 14'!D22+'Ago 14'!D22+'Sep 14'!D22)/12</f>
        <v>1700010.3333333333</v>
      </c>
    </row>
    <row r="23" spans="1:4" ht="16.5" thickBot="1" x14ac:dyDescent="0.3">
      <c r="A23" s="6" t="s">
        <v>22</v>
      </c>
      <c r="B23" s="7">
        <f>('Octubre 13'!B23+'Noviembre 13'!B23+'Dec 13'!B23+'Ene 14'!B23+'Feb 14'!B23+'Mar 14'!B23+'Apr 14'!B23+'May 14'!B23+'Jun 14'!B23+'Jul 14'!B23+'Ago 14'!B23+'Sep 14'!B23)/12</f>
        <v>4944.333333333333</v>
      </c>
      <c r="C23" s="7">
        <f>('Octubre 13'!C23+'Noviembre 13'!C23+'Dec 13'!C23+'Ene 14'!C23+'Feb 14'!C23+'Mar 14'!C23+'Apr 14'!C23+'May 14'!C23+'Jun 14'!C23+'Jul 14'!C23+'Ago 14'!C23+'Sep 14'!C23)/12</f>
        <v>10119.166666666666</v>
      </c>
      <c r="D23" s="7">
        <f>('Octubre 13'!D23+'Noviembre 13'!D23+'Dec 13'!D23+'Ene 14'!D23+'Feb 14'!D23+'Mar 14'!D23+'Apr 14'!D23+'May 14'!D23+'Jun 14'!D23+'Jul 14'!D23+'Ago 14'!D23+'Sep 14'!D23)/12</f>
        <v>1131143.8333333333</v>
      </c>
    </row>
    <row r="24" spans="1:4" ht="16.5" thickBot="1" x14ac:dyDescent="0.3">
      <c r="A24" s="6" t="s">
        <v>23</v>
      </c>
      <c r="B24" s="7">
        <f>('Octubre 13'!B24+'Noviembre 13'!B24+'Dec 13'!B24+'Ene 14'!B24+'Feb 14'!B24+'Mar 14'!B24+'Apr 14'!B24+'May 14'!B24+'Jun 14'!B24+'Jul 14'!B24+'Ago 14'!B24+'Sep 14'!B24)/12</f>
        <v>3302.0833333333335</v>
      </c>
      <c r="C24" s="7">
        <f>('Octubre 13'!C24+'Noviembre 13'!C24+'Dec 13'!C24+'Ene 14'!C24+'Feb 14'!C24+'Mar 14'!C24+'Apr 14'!C24+'May 14'!C24+'Jun 14'!C24+'Jul 14'!C24+'Ago 14'!C24+'Sep 14'!C24)/12</f>
        <v>6809.833333333333</v>
      </c>
      <c r="D24" s="7">
        <f>('Octubre 13'!D24+'Noviembre 13'!D24+'Dec 13'!D24+'Ene 14'!D24+'Feb 14'!D24+'Mar 14'!D24+'Apr 14'!D24+'May 14'!D24+'Jun 14'!D24+'Jul 14'!D24+'Ago 14'!D24+'Sep 14'!D24)/12</f>
        <v>768071.41666666663</v>
      </c>
    </row>
    <row r="25" spans="1:4" ht="16.5" thickBot="1" x14ac:dyDescent="0.3">
      <c r="A25" s="6" t="s">
        <v>24</v>
      </c>
      <c r="B25" s="7">
        <f>('Octubre 13'!B25+'Noviembre 13'!B25+'Dec 13'!B25+'Ene 14'!B25+'Feb 14'!B25+'Mar 14'!B25+'Apr 14'!B25+'May 14'!B25+'Jun 14'!B25+'Jul 14'!B25+'Ago 14'!B25+'Sep 14'!B25)/12</f>
        <v>8496.4166666666661</v>
      </c>
      <c r="C25" s="7">
        <f>('Octubre 13'!C25+'Noviembre 13'!C25+'Dec 13'!C25+'Ene 14'!C25+'Feb 14'!C25+'Mar 14'!C25+'Apr 14'!C25+'May 14'!C25+'Jun 14'!C25+'Jul 14'!C25+'Ago 14'!C25+'Sep 14'!C25)/12</f>
        <v>16708.416666666668</v>
      </c>
      <c r="D25" s="7">
        <f>('Octubre 13'!D25+'Noviembre 13'!D25+'Dec 13'!D25+'Ene 14'!D25+'Feb 14'!D25+'Mar 14'!D25+'Apr 14'!D25+'May 14'!D25+'Jun 14'!D25+'Jul 14'!D25+'Ago 14'!D25+'Sep 14'!D25)/12</f>
        <v>1892616.1666666667</v>
      </c>
    </row>
    <row r="26" spans="1:4" ht="16.5" thickBot="1" x14ac:dyDescent="0.3">
      <c r="A26" s="6" t="s">
        <v>25</v>
      </c>
      <c r="B26" s="7">
        <f>('Octubre 13'!B26+'Noviembre 13'!B26+'Dec 13'!B26+'Ene 14'!B26+'Feb 14'!B26+'Mar 14'!B26+'Apr 14'!B26+'May 14'!B26+'Jun 14'!B26+'Jul 14'!B26+'Ago 14'!B26+'Sep 14'!B26)/12</f>
        <v>7709.416666666667</v>
      </c>
      <c r="C26" s="7">
        <f>('Octubre 13'!C26+'Noviembre 13'!C26+'Dec 13'!C26+'Ene 14'!C26+'Feb 14'!C26+'Mar 14'!C26+'Apr 14'!C26+'May 14'!C26+'Jun 14'!C26+'Jul 14'!C26+'Ago 14'!C26+'Sep 14'!C26)/12</f>
        <v>16057.5</v>
      </c>
      <c r="D26" s="7">
        <f>('Octubre 13'!D26+'Noviembre 13'!D26+'Dec 13'!D26+'Ene 14'!D26+'Feb 14'!D26+'Mar 14'!D26+'Apr 14'!D26+'May 14'!D26+'Jun 14'!D26+'Jul 14'!D26+'Ago 14'!D26+'Sep 14'!D26)/12</f>
        <v>1814022.9166666667</v>
      </c>
    </row>
    <row r="27" spans="1:4" ht="16.5" thickBot="1" x14ac:dyDescent="0.3">
      <c r="A27" s="6" t="s">
        <v>26</v>
      </c>
      <c r="B27" s="7">
        <f>('Octubre 13'!B27+'Noviembre 13'!B27+'Dec 13'!B27+'Ene 14'!B27+'Feb 14'!B27+'Mar 14'!B27+'Apr 14'!B27+'May 14'!B27+'Jun 14'!B27+'Jul 14'!B27+'Ago 14'!B27+'Sep 14'!B27)/12</f>
        <v>9685.9166666666661</v>
      </c>
      <c r="C27" s="7">
        <f>('Octubre 13'!C27+'Noviembre 13'!C27+'Dec 13'!C27+'Ene 14'!C27+'Feb 14'!C27+'Mar 14'!C27+'Apr 14'!C27+'May 14'!C27+'Jun 14'!C27+'Jul 14'!C27+'Ago 14'!C27+'Sep 14'!C27)/12</f>
        <v>18702.916666666668</v>
      </c>
      <c r="D27" s="7">
        <f>('Octubre 13'!D27+'Noviembre 13'!D27+'Dec 13'!D27+'Ene 14'!D27+'Feb 14'!D27+'Mar 14'!D27+'Apr 14'!D27+'May 14'!D27+'Jun 14'!D27+'Jul 14'!D27+'Ago 14'!D27+'Sep 14'!D27)/12</f>
        <v>2112726</v>
      </c>
    </row>
    <row r="28" spans="1:4" ht="16.5" thickBot="1" x14ac:dyDescent="0.3">
      <c r="A28" s="6" t="s">
        <v>27</v>
      </c>
      <c r="B28" s="7">
        <f>('Octubre 13'!B28+'Noviembre 13'!B28+'Dec 13'!B28+'Ene 14'!B28+'Feb 14'!B28+'Mar 14'!B28+'Apr 14'!B28+'May 14'!B28+'Jun 14'!B28+'Jul 14'!B28+'Ago 14'!B28+'Sep 14'!B28)/12</f>
        <v>6796.916666666667</v>
      </c>
      <c r="C28" s="7">
        <f>('Octubre 13'!C28+'Noviembre 13'!C28+'Dec 13'!C28+'Ene 14'!C28+'Feb 14'!C28+'Mar 14'!C28+'Apr 14'!C28+'May 14'!C28+'Jun 14'!C28+'Jul 14'!C28+'Ago 14'!C28+'Sep 14'!C28)/12</f>
        <v>14693.833333333334</v>
      </c>
      <c r="D28" s="7">
        <f>('Octubre 13'!D28+'Noviembre 13'!D28+'Dec 13'!D28+'Ene 14'!D28+'Feb 14'!D28+'Mar 14'!D28+'Apr 14'!D28+'May 14'!D28+'Jun 14'!D28+'Jul 14'!D28+'Ago 14'!D28+'Sep 14'!D28)/12</f>
        <v>1638868</v>
      </c>
    </row>
    <row r="29" spans="1:4" ht="16.5" thickBot="1" x14ac:dyDescent="0.3">
      <c r="A29" s="6" t="s">
        <v>28</v>
      </c>
      <c r="B29" s="7">
        <f>('Octubre 13'!B29+'Noviembre 13'!B29+'Dec 13'!B29+'Ene 14'!B29+'Feb 14'!B29+'Mar 14'!B29+'Apr 14'!B29+'May 14'!B29+'Jun 14'!B29+'Jul 14'!B29+'Ago 14'!B29+'Sep 14'!B29)/12</f>
        <v>5708.333333333333</v>
      </c>
      <c r="C29" s="7">
        <f>('Octubre 13'!C29+'Noviembre 13'!C29+'Dec 13'!C29+'Ene 14'!C29+'Feb 14'!C29+'Mar 14'!C29+'Apr 14'!C29+'May 14'!C29+'Jun 14'!C29+'Jul 14'!C29+'Ago 14'!C29+'Sep 14'!C29)/12</f>
        <v>11674.666666666666</v>
      </c>
      <c r="D29" s="7">
        <f>('Octubre 13'!D29+'Noviembre 13'!D29+'Dec 13'!D29+'Ene 14'!D29+'Feb 14'!D29+'Mar 14'!D29+'Apr 14'!D29+'May 14'!D29+'Jun 14'!D29+'Jul 14'!D29+'Ago 14'!D29+'Sep 14'!D29)/12</f>
        <v>1300723.25</v>
      </c>
    </row>
    <row r="30" spans="1:4" ht="16.5" thickBot="1" x14ac:dyDescent="0.3">
      <c r="A30" s="6" t="s">
        <v>29</v>
      </c>
      <c r="B30" s="7">
        <f>('Octubre 13'!B30+'Noviembre 13'!B30+'Dec 13'!B30+'Ene 14'!B30+'Feb 14'!B30+'Mar 14'!B30+'Apr 14'!B30+'May 14'!B30+'Jun 14'!B30+'Jul 14'!B30+'Ago 14'!B30+'Sep 14'!B30)/12</f>
        <v>6018.333333333333</v>
      </c>
      <c r="C30" s="7">
        <f>('Octubre 13'!C30+'Noviembre 13'!C30+'Dec 13'!C30+'Ene 14'!C30+'Feb 14'!C30+'Mar 14'!C30+'Apr 14'!C30+'May 14'!C30+'Jun 14'!C30+'Jul 14'!C30+'Ago 14'!C30+'Sep 14'!C30)/12</f>
        <v>12485.75</v>
      </c>
      <c r="D30" s="7">
        <f>('Octubre 13'!D30+'Noviembre 13'!D30+'Dec 13'!D30+'Ene 14'!D30+'Feb 14'!D30+'Mar 14'!D30+'Apr 14'!D30+'May 14'!D30+'Jun 14'!D30+'Jul 14'!D30+'Ago 14'!D30+'Sep 14'!D30)/12</f>
        <v>1419324.1666666667</v>
      </c>
    </row>
    <row r="31" spans="1:4" ht="16.5" thickBot="1" x14ac:dyDescent="0.3">
      <c r="A31" s="6" t="s">
        <v>30</v>
      </c>
      <c r="B31" s="7">
        <f>('Octubre 13'!B31+'Noviembre 13'!B31+'Dec 13'!B31+'Ene 14'!B31+'Feb 14'!B31+'Mar 14'!B31+'Apr 14'!B31+'May 14'!B31+'Jun 14'!B31+'Jul 14'!B31+'Ago 14'!B31+'Sep 14'!B31)/12</f>
        <v>1495</v>
      </c>
      <c r="C31" s="7">
        <f>('Octubre 13'!C31+'Noviembre 13'!C31+'Dec 13'!C31+'Ene 14'!C31+'Feb 14'!C31+'Mar 14'!C31+'Apr 14'!C31+'May 14'!C31+'Jun 14'!C31+'Jul 14'!C31+'Ago 14'!C31+'Sep 14'!C31)/12</f>
        <v>3059.1666666666665</v>
      </c>
      <c r="D31" s="7">
        <f>('Octubre 13'!D31+'Noviembre 13'!D31+'Dec 13'!D31+'Ene 14'!D31+'Feb 14'!D31+'Mar 14'!D31+'Apr 14'!D31+'May 14'!D31+'Jun 14'!D31+'Jul 14'!D31+'Ago 14'!D31+'Sep 14'!D31)/12</f>
        <v>350111</v>
      </c>
    </row>
    <row r="32" spans="1:4" ht="16.5" thickBot="1" x14ac:dyDescent="0.3">
      <c r="A32" s="8" t="s">
        <v>31</v>
      </c>
      <c r="B32" s="18">
        <f>SUM(B19:B31)</f>
        <v>89943.333333333328</v>
      </c>
      <c r="C32" s="18">
        <f>SUM(C19:C31)</f>
        <v>178300.75</v>
      </c>
      <c r="D32" s="18">
        <f>SUM(D19:D31)</f>
        <v>20174611.916666668</v>
      </c>
    </row>
    <row r="33" spans="1:5" ht="16.5" thickBot="1" x14ac:dyDescent="0.3">
      <c r="A33" s="10"/>
      <c r="B33" s="19"/>
      <c r="C33" s="19"/>
      <c r="D33" s="12"/>
      <c r="E33" s="186"/>
    </row>
    <row r="34" spans="1:5" ht="16.5" thickBot="1" x14ac:dyDescent="0.3">
      <c r="A34" s="3" t="s">
        <v>32</v>
      </c>
      <c r="B34" s="20"/>
      <c r="C34" s="20"/>
      <c r="D34" s="5"/>
    </row>
    <row r="35" spans="1:5" ht="16.5" thickBot="1" x14ac:dyDescent="0.3">
      <c r="A35" s="6" t="s">
        <v>33</v>
      </c>
      <c r="B35" s="7">
        <f>('Octubre 13'!B35+'Noviembre 13'!B35+'Dec 13'!B35+'Ene 14'!B35+'Feb 14'!B35+'Mar 14'!B35+'Apr 14'!B35+'May 14'!B35+'Jun 14'!B35+'Jul 14'!B35+'Ago 14'!B35+'Sep 14'!B35)/12</f>
        <v>14232.310833333331</v>
      </c>
      <c r="C35" s="7">
        <f>('Octubre 13'!C35+'Noviembre 13'!C35+'Dec 13'!C35+'Ene 14'!C35+'Feb 14'!C35+'Mar 14'!C35+'Apr 14'!C35+'May 14'!C35+'Jun 14'!C35+'Jul 14'!C35+'Ago 14'!C35+'Sep 14'!C35)/12</f>
        <v>27962.615833333333</v>
      </c>
      <c r="D35" s="7">
        <f>('Octubre 13'!D35+'Noviembre 13'!D35+'Dec 13'!D35+'Ene 14'!D35+'Feb 14'!D35+'Mar 14'!D35+'Apr 14'!D35+'May 14'!D35+'Jun 14'!D35+'Jul 14'!D35+'Ago 14'!D35+'Sep 14'!D35)/12</f>
        <v>3160872.35</v>
      </c>
    </row>
    <row r="36" spans="1:5" ht="16.5" thickBot="1" x14ac:dyDescent="0.3">
      <c r="A36" s="6" t="s">
        <v>34</v>
      </c>
      <c r="B36" s="7">
        <f>('Octubre 13'!B36+'Noviembre 13'!B36+'Dec 13'!B36+'Ene 14'!B36+'Feb 14'!B36+'Mar 14'!B36+'Apr 14'!B36+'May 14'!B36+'Jun 14'!B36+'Jul 14'!B36+'Ago 14'!B36+'Sep 14'!B36)/12</f>
        <v>13219.855833333335</v>
      </c>
      <c r="C36" s="7">
        <f>('Octubre 13'!C36+'Noviembre 13'!C36+'Dec 13'!C36+'Ene 14'!C36+'Feb 14'!C36+'Mar 14'!C36+'Apr 14'!C36+'May 14'!C36+'Jun 14'!C36+'Jul 14'!C36+'Ago 14'!C36+'Sep 14'!C36)/12</f>
        <v>26873.884166666667</v>
      </c>
      <c r="D36" s="7">
        <f>('Octubre 13'!D36+'Noviembre 13'!D36+'Dec 13'!D36+'Ene 14'!D36+'Feb 14'!D36+'Mar 14'!D36+'Apr 14'!D36+'May 14'!D36+'Jun 14'!D36+'Jul 14'!D36+'Ago 14'!D36+'Sep 14'!D36)/12</f>
        <v>2947545.8166666664</v>
      </c>
    </row>
    <row r="37" spans="1:5" ht="16.5" thickBot="1" x14ac:dyDescent="0.3">
      <c r="A37" s="6" t="s">
        <v>36</v>
      </c>
      <c r="B37" s="7">
        <f>('Octubre 13'!B37+'Noviembre 13'!B37+'Dec 13'!B37+'Ene 14'!B37+'Feb 14'!B37+'Mar 14'!B37+'Apr 14'!B37+'May 14'!B37+'Jun 14'!B37+'Jul 14'!B37+'Ago 14'!B37+'Sep 14'!B37)/12</f>
        <v>5401.416666666667</v>
      </c>
      <c r="C37" s="7">
        <f>('Octubre 13'!C37+'Noviembre 13'!C37+'Dec 13'!C37+'Ene 14'!C37+'Feb 14'!C37+'Mar 14'!C37+'Apr 14'!C37+'May 14'!C37+'Jun 14'!C37+'Jul 14'!C37+'Ago 14'!C37+'Sep 14'!C37)/12</f>
        <v>11077.416666666666</v>
      </c>
      <c r="D37" s="7">
        <f>('Octubre 13'!D37+'Noviembre 13'!D37+'Dec 13'!D37+'Ene 14'!D37+'Feb 14'!D37+'Mar 14'!D37+'Apr 14'!D37+'May 14'!D37+'Jun 14'!D37+'Jul 14'!D37+'Ago 14'!D37+'Sep 14'!D37)/12</f>
        <v>1255661.25</v>
      </c>
    </row>
    <row r="38" spans="1:5" ht="16.5" thickBot="1" x14ac:dyDescent="0.3">
      <c r="A38" s="6" t="s">
        <v>37</v>
      </c>
      <c r="B38" s="7">
        <f>('Octubre 13'!B38+'Noviembre 13'!B38+'Dec 13'!B38+'Ene 14'!B38+'Feb 14'!B38+'Mar 14'!B38+'Apr 14'!B38+'May 14'!B38+'Jun 14'!B38+'Jul 14'!B38+'Ago 14'!B38+'Sep 14'!B38)/12</f>
        <v>8343.0833333333339</v>
      </c>
      <c r="C38" s="7">
        <f>('Octubre 13'!C38+'Noviembre 13'!C38+'Dec 13'!C38+'Ene 14'!C38+'Feb 14'!C38+'Mar 14'!C38+'Apr 14'!C38+'May 14'!C38+'Jun 14'!C38+'Jul 14'!C38+'Ago 14'!C38+'Sep 14'!C38)/12</f>
        <v>17420.083333333332</v>
      </c>
      <c r="D38" s="7">
        <f>('Octubre 13'!D38+'Noviembre 13'!D38+'Dec 13'!D38+'Ene 14'!D38+'Feb 14'!D38+'Mar 14'!D38+'Apr 14'!D38+'May 14'!D38+'Jun 14'!D38+'Jul 14'!D38+'Ago 14'!D38+'Sep 14'!D38)/12</f>
        <v>1950346</v>
      </c>
    </row>
    <row r="39" spans="1:5" ht="16.5" thickBot="1" x14ac:dyDescent="0.3">
      <c r="A39" s="6" t="s">
        <v>38</v>
      </c>
      <c r="B39" s="7">
        <f>('Octubre 13'!B39+'Noviembre 13'!B39+'Dec 13'!B39+'Ene 14'!B39+'Feb 14'!B39+'Mar 14'!B39+'Apr 14'!B39+'May 14'!B39+'Jun 14'!B39+'Jul 14'!B39+'Ago 14'!B39+'Sep 14'!B39)/12</f>
        <v>5728.583333333333</v>
      </c>
      <c r="C39" s="7">
        <f>('Octubre 13'!C39+'Noviembre 13'!C39+'Dec 13'!C39+'Ene 14'!C39+'Feb 14'!C39+'Mar 14'!C39+'Apr 14'!C39+'May 14'!C39+'Jun 14'!C39+'Jul 14'!C39+'Ago 14'!C39+'Sep 14'!C39)/12</f>
        <v>11363.416666666666</v>
      </c>
      <c r="D39" s="7">
        <f>('Octubre 13'!D39+'Noviembre 13'!D39+'Dec 13'!D39+'Ene 14'!D39+'Feb 14'!D39+'Mar 14'!D39+'Apr 14'!D39+'May 14'!D39+'Jun 14'!D39+'Jul 14'!D39+'Ago 14'!D39+'Sep 14'!D39)/12</f>
        <v>1267428.5833333333</v>
      </c>
    </row>
    <row r="40" spans="1:5" ht="16.5" thickBot="1" x14ac:dyDescent="0.3">
      <c r="A40" s="6" t="s">
        <v>39</v>
      </c>
      <c r="B40" s="7">
        <f>('Octubre 13'!B40+'Noviembre 13'!B40+'Dec 13'!B40+'Ene 14'!B40+'Feb 14'!B40+'Mar 14'!B40+'Apr 14'!B40+'May 14'!B40+'Jun 14'!B40+'Jul 14'!B40+'Ago 14'!B40+'Sep 14'!B40)/12</f>
        <v>7341.666666666667</v>
      </c>
      <c r="C40" s="7">
        <f>('Octubre 13'!C40+'Noviembre 13'!C40+'Dec 13'!C40+'Ene 14'!C40+'Feb 14'!C40+'Mar 14'!C40+'Apr 14'!C40+'May 14'!C40+'Jun 14'!C40+'Jul 14'!C40+'Ago 14'!C40+'Sep 14'!C40)/12</f>
        <v>15450.833333333334</v>
      </c>
      <c r="D40" s="7">
        <f>('Octubre 13'!D40+'Noviembre 13'!D40+'Dec 13'!D40+'Ene 14'!D40+'Feb 14'!D40+'Mar 14'!D40+'Apr 14'!D40+'May 14'!D40+'Jun 14'!D40+'Jul 14'!D40+'Ago 14'!D40+'Sep 14'!D40)/12</f>
        <v>1718501.5833333333</v>
      </c>
    </row>
    <row r="41" spans="1:5" ht="16.5" thickBot="1" x14ac:dyDescent="0.3">
      <c r="A41" s="6" t="s">
        <v>40</v>
      </c>
      <c r="B41" s="7">
        <f>('Octubre 13'!B41+'Noviembre 13'!B41+'Dec 13'!B41+'Ene 14'!B41+'Feb 14'!B41+'Mar 14'!B41+'Apr 14'!B41+'May 14'!B41+'Jun 14'!B41+'Jul 14'!B41+'Ago 14'!B41+'Sep 14'!B41)/12</f>
        <v>10059.333333333334</v>
      </c>
      <c r="C41" s="7">
        <f>('Octubre 13'!C41+'Noviembre 13'!C41+'Dec 13'!C41+'Ene 14'!C41+'Feb 14'!C41+'Mar 14'!C41+'Apr 14'!C41+'May 14'!C41+'Jun 14'!C41+'Jul 14'!C41+'Ago 14'!C41+'Sep 14'!C41)/12</f>
        <v>21171.75</v>
      </c>
      <c r="D41" s="7">
        <f>('Octubre 13'!D41+'Noviembre 13'!D41+'Dec 13'!D41+'Ene 14'!D41+'Feb 14'!D41+'Mar 14'!D41+'Apr 14'!D41+'May 14'!D41+'Jun 14'!D41+'Jul 14'!D41+'Ago 14'!D41+'Sep 14'!D41)/12</f>
        <v>2351346</v>
      </c>
    </row>
    <row r="42" spans="1:5" ht="16.5" thickBot="1" x14ac:dyDescent="0.3">
      <c r="A42" s="6" t="s">
        <v>41</v>
      </c>
      <c r="B42" s="7">
        <f>('Octubre 13'!B42+'Noviembre 13'!B42+'Dec 13'!B42+'Ene 14'!B42+'Feb 14'!B42+'Mar 14'!B42+'Apr 14'!B42+'May 14'!B42+'Jun 14'!B42+'Jul 14'!B42+'Ago 14'!B42+'Sep 14'!B42)/12</f>
        <v>8261.9166666666661</v>
      </c>
      <c r="C42" s="7">
        <f>('Octubre 13'!C42+'Noviembre 13'!C42+'Dec 13'!C42+'Ene 14'!C42+'Feb 14'!C42+'Mar 14'!C42+'Apr 14'!C42+'May 14'!C42+'Jun 14'!C42+'Jul 14'!C42+'Ago 14'!C42+'Sep 14'!C42)/12</f>
        <v>16536.583333333332</v>
      </c>
      <c r="D42" s="7">
        <f>('Octubre 13'!D42+'Noviembre 13'!D42+'Dec 13'!D42+'Ene 14'!D42+'Feb 14'!D42+'Mar 14'!D42+'Apr 14'!D42+'May 14'!D42+'Jun 14'!D42+'Jul 14'!D42+'Ago 14'!D42+'Sep 14'!D42)/12</f>
        <v>1833459.5</v>
      </c>
    </row>
    <row r="43" spans="1:5" ht="16.5" thickBot="1" x14ac:dyDescent="0.3">
      <c r="A43" s="6" t="s">
        <v>42</v>
      </c>
      <c r="B43" s="7">
        <f>('Octubre 13'!B43+'Noviembre 13'!B43+'Dec 13'!B43+'Ene 14'!B43+'Feb 14'!B43+'Mar 14'!B43+'Apr 14'!B43+'May 14'!B43+'Jun 14'!B43+'Jul 14'!B43+'Ago 14'!B43+'Sep 14'!B43)/12</f>
        <v>4032.6666666666665</v>
      </c>
      <c r="C43" s="7">
        <f>('Octubre 13'!C43+'Noviembre 13'!C43+'Dec 13'!C43+'Ene 14'!C43+'Feb 14'!C43+'Mar 14'!C43+'Apr 14'!C43+'May 14'!C43+'Jun 14'!C43+'Jul 14'!C43+'Ago 14'!C43+'Sep 14'!C43)/12</f>
        <v>7987.166666666667</v>
      </c>
      <c r="D43" s="7">
        <f>('Octubre 13'!D43+'Noviembre 13'!D43+'Dec 13'!D43+'Ene 14'!D43+'Feb 14'!D43+'Mar 14'!D43+'Apr 14'!D43+'May 14'!D43+'Jun 14'!D43+'Jul 14'!D43+'Ago 14'!D43+'Sep 14'!D43)/12</f>
        <v>885200.83333333337</v>
      </c>
    </row>
    <row r="44" spans="1:5" ht="16.5" thickBot="1" x14ac:dyDescent="0.3">
      <c r="A44" s="6" t="s">
        <v>43</v>
      </c>
      <c r="B44" s="7">
        <f>('Octubre 13'!B44+'Noviembre 13'!B44+'Dec 13'!B44+'Ene 14'!B44+'Feb 14'!B44+'Mar 14'!B44+'Apr 14'!B44+'May 14'!B44+'Jun 14'!B44+'Jul 14'!B44+'Ago 14'!B44+'Sep 14'!B44)/12</f>
        <v>7795.666666666667</v>
      </c>
      <c r="C44" s="7">
        <f>('Octubre 13'!C44+'Noviembre 13'!C44+'Dec 13'!C44+'Ene 14'!C44+'Feb 14'!C44+'Mar 14'!C44+'Apr 14'!C44+'May 14'!C44+'Jun 14'!C44+'Jul 14'!C44+'Ago 14'!C44+'Sep 14'!C44)/12</f>
        <v>16098.083333333334</v>
      </c>
      <c r="D44" s="7">
        <f>('Octubre 13'!D44+'Noviembre 13'!D44+'Dec 13'!D44+'Ene 14'!D44+'Feb 14'!D44+'Mar 14'!D44+'Apr 14'!D44+'May 14'!D44+'Jun 14'!D44+'Jul 14'!D44+'Ago 14'!D44+'Sep 14'!D44)/12</f>
        <v>1801999</v>
      </c>
    </row>
    <row r="45" spans="1:5" ht="16.5" thickBot="1" x14ac:dyDescent="0.3">
      <c r="A45" s="6" t="s">
        <v>44</v>
      </c>
      <c r="B45" s="7">
        <f>('Octubre 13'!B45+'Noviembre 13'!B45+'Dec 13'!B45+'Ene 14'!B45+'Feb 14'!B45+'Mar 14'!B45+'Apr 14'!B45+'May 14'!B45+'Jun 14'!B45+'Jul 14'!B45+'Ago 14'!B45+'Sep 14'!B45)/12</f>
        <v>7948.666666666667</v>
      </c>
      <c r="C45" s="7">
        <f>('Octubre 13'!C45+'Noviembre 13'!C45+'Dec 13'!C45+'Ene 14'!C45+'Feb 14'!C45+'Mar 14'!C45+'Apr 14'!C45+'May 14'!C45+'Jun 14'!C45+'Jul 14'!C45+'Ago 14'!C45+'Sep 14'!C45)/12</f>
        <v>15930.083333333334</v>
      </c>
      <c r="D45" s="7">
        <f>('Octubre 13'!D45+'Noviembre 13'!D45+'Dec 13'!D45+'Ene 14'!D45+'Feb 14'!D45+'Mar 14'!D45+'Apr 14'!D45+'May 14'!D45+'Jun 14'!D45+'Jul 14'!D45+'Ago 14'!D45+'Sep 14'!D45)/12</f>
        <v>1786956.75</v>
      </c>
    </row>
    <row r="46" spans="1:5" ht="16.5" thickBot="1" x14ac:dyDescent="0.3">
      <c r="A46" s="6" t="s">
        <v>45</v>
      </c>
      <c r="B46" s="7">
        <f>('Octubre 13'!B46+'Noviembre 13'!B46+'Dec 13'!B46+'Ene 14'!B46+'Feb 14'!B46+'Mar 14'!B46+'Apr 14'!B46+'May 14'!B46+'Jun 14'!B46+'Jul 14'!B46+'Ago 14'!B46+'Sep 14'!B46)/12</f>
        <v>3493.3333333333335</v>
      </c>
      <c r="C46" s="7">
        <f>('Octubre 13'!C46+'Noviembre 13'!C46+'Dec 13'!C46+'Ene 14'!C46+'Feb 14'!C46+'Mar 14'!C46+'Apr 14'!C46+'May 14'!C46+'Jun 14'!C46+'Jul 14'!C46+'Ago 14'!C46+'Sep 14'!C46)/12</f>
        <v>6881</v>
      </c>
      <c r="D46" s="7">
        <f>('Octubre 13'!D46+'Noviembre 13'!D46+'Dec 13'!D46+'Ene 14'!D46+'Feb 14'!D46+'Mar 14'!D46+'Apr 14'!D46+'May 14'!D46+'Jun 14'!D46+'Jul 14'!D46+'Ago 14'!D46+'Sep 14'!D46)/12</f>
        <v>766645.5</v>
      </c>
    </row>
    <row r="47" spans="1:5" ht="16.5" thickBot="1" x14ac:dyDescent="0.3">
      <c r="A47" s="8" t="s">
        <v>46</v>
      </c>
      <c r="B47" s="18">
        <f>SUM(B35:B46)</f>
        <v>95858.500000000015</v>
      </c>
      <c r="C47" s="18">
        <f>SUM(C35:C46)</f>
        <v>194752.91666666669</v>
      </c>
      <c r="D47" s="18">
        <f>SUM(D35:D46)</f>
        <v>21725963.166666668</v>
      </c>
    </row>
    <row r="48" spans="1:5" ht="16.5" thickBot="1" x14ac:dyDescent="0.3">
      <c r="A48" s="21"/>
      <c r="B48" s="22"/>
      <c r="C48" s="22"/>
      <c r="D48" s="23"/>
    </row>
    <row r="49" spans="1:4" ht="16.5" thickBot="1" x14ac:dyDescent="0.3">
      <c r="A49" s="3" t="s">
        <v>47</v>
      </c>
      <c r="B49" s="20"/>
      <c r="C49" s="20"/>
      <c r="D49" s="5"/>
    </row>
    <row r="50" spans="1:4" ht="16.5" thickBot="1" x14ac:dyDescent="0.3">
      <c r="A50" s="6" t="s">
        <v>48</v>
      </c>
      <c r="B50" s="7">
        <f>('Octubre 13'!B50+'Noviembre 13'!B50+'Dec 13'!B50+'Ene 14'!B50+'Feb 14'!B50+'Mar 14'!B50+'Apr 14'!B50+'May 14'!B50+'Jun 14'!B50+'Jul 14'!B50+'Ago 14'!B50+'Sep 14'!B50)/12</f>
        <v>5470.833333333333</v>
      </c>
      <c r="C50" s="7">
        <f>('Octubre 13'!C50+'Noviembre 13'!C50+'Dec 13'!C50+'Ene 14'!C50+'Feb 14'!C50+'Mar 14'!C50+'Apr 14'!C50+'May 14'!C50+'Jun 14'!C50+'Jul 14'!C50+'Ago 14'!C50+'Sep 14'!C50)/12</f>
        <v>10821.166666666666</v>
      </c>
      <c r="D50" s="7">
        <f>('Octubre 13'!D50+'Noviembre 13'!D50+'Dec 13'!D50+'Ene 14'!D50+'Feb 14'!D50+'Mar 14'!D50+'Apr 14'!D50+'May 14'!D50+'Jun 14'!D50+'Jul 14'!D50+'Ago 14'!D50+'Sep 14'!D50)/12</f>
        <v>1200491.4166666667</v>
      </c>
    </row>
    <row r="51" spans="1:4" ht="16.5" thickBot="1" x14ac:dyDescent="0.3">
      <c r="A51" s="6" t="s">
        <v>49</v>
      </c>
      <c r="B51" s="7">
        <f>('Octubre 13'!B51+'Noviembre 13'!B51+'Dec 13'!B51+'Ene 14'!B51+'Feb 14'!B51+'Mar 14'!B51+'Apr 14'!B51+'May 14'!B51+'Jun 14'!B51+'Jul 14'!B51+'Ago 14'!B51+'Sep 14'!B51)/12</f>
        <v>8073.833333333333</v>
      </c>
      <c r="C51" s="7">
        <f>('Octubre 13'!C51+'Noviembre 13'!C51+'Dec 13'!C51+'Ene 14'!C51+'Feb 14'!C51+'Mar 14'!C51+'Apr 14'!C51+'May 14'!C51+'Jun 14'!C51+'Jul 14'!C51+'Ago 14'!C51+'Sep 14'!C51)/12</f>
        <v>17216.583333333332</v>
      </c>
      <c r="D51" s="7">
        <f>('Octubre 13'!D51+'Noviembre 13'!D51+'Dec 13'!D51+'Ene 14'!D51+'Feb 14'!D51+'Mar 14'!D51+'Apr 14'!D51+'May 14'!D51+'Jun 14'!D51+'Jul 14'!D51+'Ago 14'!D51+'Sep 14'!D51)/12</f>
        <v>1919104.1666666667</v>
      </c>
    </row>
    <row r="52" spans="1:4" ht="16.5" thickBot="1" x14ac:dyDescent="0.3">
      <c r="A52" s="6" t="s">
        <v>50</v>
      </c>
      <c r="B52" s="7">
        <f>('Octubre 13'!B52+'Noviembre 13'!B52+'Dec 13'!B52+'Ene 14'!B52+'Feb 14'!B52+'Mar 14'!B52+'Apr 14'!B52+'May 14'!B52+'Jun 14'!B52+'Jul 14'!B52+'Ago 14'!B52+'Sep 14'!B52)/12</f>
        <v>22637.666666666668</v>
      </c>
      <c r="C52" s="7">
        <f>('Octubre 13'!C52+'Noviembre 13'!C52+'Dec 13'!C52+'Ene 14'!C52+'Feb 14'!C52+'Mar 14'!C52+'Apr 14'!C52+'May 14'!C52+'Jun 14'!C52+'Jul 14'!C52+'Ago 14'!C52+'Sep 14'!C52)/12</f>
        <v>43889.5</v>
      </c>
      <c r="D52" s="7">
        <f>('Octubre 13'!D52+'Noviembre 13'!D52+'Dec 13'!D52+'Ene 14'!D52+'Feb 14'!D52+'Mar 14'!D52+'Apr 14'!D52+'May 14'!D52+'Jun 14'!D52+'Jul 14'!D52+'Ago 14'!D52+'Sep 14'!D52)/12</f>
        <v>4857915</v>
      </c>
    </row>
    <row r="53" spans="1:4" ht="16.5" thickBot="1" x14ac:dyDescent="0.3">
      <c r="A53" s="6" t="s">
        <v>51</v>
      </c>
      <c r="B53" s="7">
        <f>('Octubre 13'!B53+'Noviembre 13'!B53+'Dec 13'!B53+'Ene 14'!B53+'Feb 14'!B53+'Mar 14'!B53+'Apr 14'!B53+'May 14'!B53+'Jun 14'!B53+'Jul 14'!B53+'Ago 14'!B53+'Sep 14'!B53)/12</f>
        <v>7699.5</v>
      </c>
      <c r="C53" s="7">
        <f>('Octubre 13'!C53+'Noviembre 13'!C53+'Dec 13'!C53+'Ene 14'!C53+'Feb 14'!C53+'Mar 14'!C53+'Apr 14'!C53+'May 14'!C53+'Jun 14'!C53+'Jul 14'!C53+'Ago 14'!C53+'Sep 14'!C53)/12</f>
        <v>15666.833333333334</v>
      </c>
      <c r="D53" s="7">
        <f>('Octubre 13'!D53+'Noviembre 13'!D53+'Dec 13'!D53+'Ene 14'!D53+'Feb 14'!D53+'Mar 14'!D53+'Apr 14'!D53+'May 14'!D53+'Jun 14'!D53+'Jul 14'!D53+'Ago 14'!D53+'Sep 14'!D53)/12</f>
        <v>1720229.6666666667</v>
      </c>
    </row>
    <row r="54" spans="1:4" ht="16.5" thickBot="1" x14ac:dyDescent="0.3">
      <c r="A54" s="6" t="s">
        <v>52</v>
      </c>
      <c r="B54" s="7">
        <f>('Octubre 13'!B54+'Noviembre 13'!B54+'Dec 13'!B54+'Ene 14'!B54+'Feb 14'!B54+'Mar 14'!B54+'Apr 14'!B54+'May 14'!B54+'Jun 14'!B54+'Jul 14'!B54+'Ago 14'!B54+'Sep 14'!B54)/12</f>
        <v>5817.75</v>
      </c>
      <c r="C54" s="7">
        <f>('Octubre 13'!C54+'Noviembre 13'!C54+'Dec 13'!C54+'Ene 14'!C54+'Feb 14'!C54+'Mar 14'!C54+'Apr 14'!C54+'May 14'!C54+'Jun 14'!C54+'Jul 14'!C54+'Ago 14'!C54+'Sep 14'!C54)/12</f>
        <v>11314.166666666666</v>
      </c>
      <c r="D54" s="7">
        <f>('Octubre 13'!D54+'Noviembre 13'!D54+'Dec 13'!D54+'Ene 14'!D54+'Feb 14'!D54+'Mar 14'!D54+'Apr 14'!D54+'May 14'!D54+'Jun 14'!D54+'Jul 14'!D54+'Ago 14'!D54+'Sep 14'!D54)/12</f>
        <v>1283332.75</v>
      </c>
    </row>
    <row r="55" spans="1:4" ht="16.5" thickBot="1" x14ac:dyDescent="0.3">
      <c r="A55" s="6" t="s">
        <v>53</v>
      </c>
      <c r="B55" s="7">
        <f>('Octubre 13'!B55+'Noviembre 13'!B55+'Dec 13'!B55+'Ene 14'!B55+'Feb 14'!B55+'Mar 14'!B55+'Apr 14'!B55+'May 14'!B55+'Jun 14'!B55+'Jul 14'!B55+'Ago 14'!B55+'Sep 14'!B55)/12</f>
        <v>5773.5</v>
      </c>
      <c r="C55" s="7">
        <f>('Octubre 13'!C55+'Noviembre 13'!C55+'Dec 13'!C55+'Ene 14'!C55+'Feb 14'!C55+'Mar 14'!C55+'Apr 14'!C55+'May 14'!C55+'Jun 14'!C55+'Jul 14'!C55+'Ago 14'!C55+'Sep 14'!C55)/12</f>
        <v>11520.166666666666</v>
      </c>
      <c r="D55" s="7">
        <f>('Octubre 13'!D55+'Noviembre 13'!D55+'Dec 13'!D55+'Ene 14'!D55+'Feb 14'!D55+'Mar 14'!D55+'Apr 14'!D55+'May 14'!D55+'Jun 14'!D55+'Jul 14'!D55+'Ago 14'!D55+'Sep 14'!D55)/12</f>
        <v>1273768.1666666667</v>
      </c>
    </row>
    <row r="56" spans="1:4" ht="16.5" thickBot="1" x14ac:dyDescent="0.3">
      <c r="A56" s="6" t="s">
        <v>54</v>
      </c>
      <c r="B56" s="7">
        <f>('Octubre 13'!B56+'Noviembre 13'!B56+'Dec 13'!B56+'Ene 14'!B56+'Feb 14'!B56+'Mar 14'!B56+'Apr 14'!B56+'May 14'!B56+'Jun 14'!B56+'Jul 14'!B56+'Ago 14'!B56+'Sep 14'!B56)/12</f>
        <v>9213.0833333333339</v>
      </c>
      <c r="C56" s="7">
        <f>('Octubre 13'!C56+'Noviembre 13'!C56+'Dec 13'!C56+'Ene 14'!C56+'Feb 14'!C56+'Mar 14'!C56+'Apr 14'!C56+'May 14'!C56+'Jun 14'!C56+'Jul 14'!C56+'Ago 14'!C56+'Sep 14'!C56)/12</f>
        <v>17832</v>
      </c>
      <c r="D56" s="7">
        <f>('Octubre 13'!D56+'Noviembre 13'!D56+'Dec 13'!D56+'Ene 14'!D56+'Feb 14'!D56+'Mar 14'!D56+'Apr 14'!D56+'May 14'!D56+'Jun 14'!D56+'Jul 14'!D56+'Ago 14'!D56+'Sep 14'!D56)/12</f>
        <v>1971371.4166666667</v>
      </c>
    </row>
    <row r="57" spans="1:4" ht="16.5" thickBot="1" x14ac:dyDescent="0.3">
      <c r="A57" s="8" t="s">
        <v>46</v>
      </c>
      <c r="B57" s="18">
        <f>SUM(B50:B56)</f>
        <v>64686.166666666672</v>
      </c>
      <c r="C57" s="18">
        <f>SUM(C50:C56)</f>
        <v>128260.41666666667</v>
      </c>
      <c r="D57" s="18">
        <f>SUM(D50:D56)</f>
        <v>14226212.583333332</v>
      </c>
    </row>
    <row r="58" spans="1:4" ht="16.5" thickBot="1" x14ac:dyDescent="0.3">
      <c r="A58" s="21"/>
      <c r="B58" s="22"/>
      <c r="C58" s="22"/>
      <c r="D58" s="23"/>
    </row>
    <row r="59" spans="1:4" ht="16.5" thickBot="1" x14ac:dyDescent="0.3">
      <c r="A59" s="8" t="s">
        <v>55</v>
      </c>
      <c r="B59" s="20"/>
      <c r="C59" s="24"/>
      <c r="D59" s="16"/>
    </row>
    <row r="60" spans="1:4" ht="16.5" thickBot="1" x14ac:dyDescent="0.3">
      <c r="A60" s="6" t="s">
        <v>56</v>
      </c>
      <c r="B60" s="7">
        <f>('Octubre 13'!B60+'Noviembre 13'!B60+'Dec 13'!B60+'Ene 14'!B60+'Feb 14'!B60+'Mar 14'!B60+'Apr 14'!B60+'May 14'!B60+'Jun 14'!B60+'Jul 14'!B60+'Ago 14'!B60+'Sep 14'!B60)/12</f>
        <v>9014.5833333333339</v>
      </c>
      <c r="C60" s="7">
        <f>('Octubre 13'!C60+'Noviembre 13'!C60+'Dec 13'!C60+'Ene 14'!C60+'Feb 14'!C60+'Mar 14'!C60+'Apr 14'!C60+'May 14'!C60+'Jun 14'!C60+'Jul 14'!C60+'Ago 14'!C60+'Sep 14'!C60)/12</f>
        <v>18673.583333333332</v>
      </c>
      <c r="D60" s="7">
        <f>('Octubre 13'!D60+'Noviembre 13'!D60+'Dec 13'!D60+'Ene 14'!D60+'Feb 14'!D60+'Mar 14'!D60+'Apr 14'!D60+'May 14'!D60+'Jun 14'!D60+'Jul 14'!D60+'Ago 14'!D60+'Sep 14'!D60)/12</f>
        <v>2058640.75</v>
      </c>
    </row>
    <row r="61" spans="1:4" ht="16.5" thickBot="1" x14ac:dyDescent="0.3">
      <c r="A61" s="6" t="s">
        <v>57</v>
      </c>
      <c r="B61" s="7">
        <f>('Octubre 13'!B61+'Noviembre 13'!B61+'Dec 13'!B61+'Ene 14'!B61+'Feb 14'!B61+'Mar 14'!B61+'Apr 14'!B61+'May 14'!B61+'Jun 14'!B61+'Jul 14'!B61+'Ago 14'!B61+'Sep 14'!B61)/12</f>
        <v>11747.5</v>
      </c>
      <c r="C61" s="7">
        <f>('Octubre 13'!C61+'Noviembre 13'!C61+'Dec 13'!C61+'Ene 14'!C61+'Feb 14'!C61+'Mar 14'!C61+'Apr 14'!C61+'May 14'!C61+'Jun 14'!C61+'Jul 14'!C61+'Ago 14'!C61+'Sep 14'!C61)/12</f>
        <v>25206.083333333332</v>
      </c>
      <c r="D61" s="7">
        <f>('Octubre 13'!D61+'Noviembre 13'!D61+'Dec 13'!D61+'Ene 14'!D61+'Feb 14'!D61+'Mar 14'!D61+'Apr 14'!D61+'May 14'!D61+'Jun 14'!D61+'Jul 14'!D61+'Ago 14'!D61+'Sep 14'!D61)/12</f>
        <v>2794890.6666666665</v>
      </c>
    </row>
    <row r="62" spans="1:4" ht="16.5" thickBot="1" x14ac:dyDescent="0.3">
      <c r="A62" s="6" t="s">
        <v>58</v>
      </c>
      <c r="B62" s="7">
        <f>('Octubre 13'!B62+'Noviembre 13'!B62+'Dec 13'!B62+'Ene 14'!B62+'Feb 14'!B62+'Mar 14'!B62+'Apr 14'!B62+'May 14'!B62+'Jun 14'!B62+'Jul 14'!B62+'Ago 14'!B62+'Sep 14'!B62)/12</f>
        <v>8765.4166666666661</v>
      </c>
      <c r="C62" s="7">
        <f>('Octubre 13'!C62+'Noviembre 13'!C62+'Dec 13'!C62+'Ene 14'!C62+'Feb 14'!C62+'Mar 14'!C62+'Apr 14'!C62+'May 14'!C62+'Jun 14'!C62+'Jul 14'!C62+'Ago 14'!C62+'Sep 14'!C62)/12</f>
        <v>17246.25</v>
      </c>
      <c r="D62" s="7">
        <f>('Octubre 13'!D62+'Noviembre 13'!D62+'Dec 13'!D62+'Ene 14'!D62+'Feb 14'!D62+'Mar 14'!D62+'Apr 14'!D62+'May 14'!D62+'Jun 14'!D62+'Jul 14'!D62+'Ago 14'!D62+'Sep 14'!D62)/12</f>
        <v>1904454.4166666667</v>
      </c>
    </row>
    <row r="63" spans="1:4" ht="16.5" thickBot="1" x14ac:dyDescent="0.3">
      <c r="A63" s="6" t="s">
        <v>59</v>
      </c>
      <c r="B63" s="7">
        <f>('Octubre 13'!B63+'Noviembre 13'!B63+'Dec 13'!B63+'Ene 14'!B63+'Feb 14'!B63+'Mar 14'!B63+'Apr 14'!B63+'May 14'!B63+'Jun 14'!B63+'Jul 14'!B63+'Ago 14'!B63+'Sep 14'!B63)/12</f>
        <v>5355.666666666667</v>
      </c>
      <c r="C63" s="7">
        <f>('Octubre 13'!C63+'Noviembre 13'!C63+'Dec 13'!C63+'Ene 14'!C63+'Feb 14'!C63+'Mar 14'!C63+'Apr 14'!C63+'May 14'!C63+'Jun 14'!C63+'Jul 14'!C63+'Ago 14'!C63+'Sep 14'!C63)/12</f>
        <v>11421</v>
      </c>
      <c r="D63" s="7">
        <f>('Octubre 13'!D63+'Noviembre 13'!D63+'Dec 13'!D63+'Ene 14'!D63+'Feb 14'!D63+'Mar 14'!D63+'Apr 14'!D63+'May 14'!D63+'Jun 14'!D63+'Jul 14'!D63+'Ago 14'!D63+'Sep 14'!D63)/12</f>
        <v>1281626</v>
      </c>
    </row>
    <row r="64" spans="1:4" ht="16.5" thickBot="1" x14ac:dyDescent="0.3">
      <c r="A64" s="6" t="s">
        <v>60</v>
      </c>
      <c r="B64" s="7">
        <f>('Octubre 13'!B64+'Noviembre 13'!B64+'Dec 13'!B64+'Ene 14'!B64+'Feb 14'!B64+'Mar 14'!B64+'Apr 14'!B64+'May 14'!B64+'Jun 14'!B64+'Jul 14'!B64+'Ago 14'!B64+'Sep 14'!B64)/12</f>
        <v>3950</v>
      </c>
      <c r="C64" s="7">
        <f>('Octubre 13'!C64+'Noviembre 13'!C64+'Dec 13'!C64+'Ene 14'!C64+'Feb 14'!C64+'Mar 14'!C64+'Apr 14'!C64+'May 14'!C64+'Jun 14'!C64+'Jul 14'!C64+'Ago 14'!C64+'Sep 14'!C64)/12</f>
        <v>7775.166666666667</v>
      </c>
      <c r="D64" s="7">
        <f>('Octubre 13'!D64+'Noviembre 13'!D64+'Dec 13'!D64+'Ene 14'!D64+'Feb 14'!D64+'Mar 14'!D64+'Apr 14'!D64+'May 14'!D64+'Jun 14'!D64+'Jul 14'!D64+'Ago 14'!D64+'Sep 14'!D64)/12</f>
        <v>862072.66666666663</v>
      </c>
    </row>
    <row r="65" spans="1:4" ht="16.5" thickBot="1" x14ac:dyDescent="0.3">
      <c r="A65" s="6" t="s">
        <v>61</v>
      </c>
      <c r="B65" s="7">
        <f>('Octubre 13'!B65+'Noviembre 13'!B65+'Dec 13'!B65+'Ene 14'!B65+'Feb 14'!B65+'Mar 14'!B65+'Apr 14'!B65+'May 14'!B65+'Jun 14'!B65+'Jul 14'!B65+'Ago 14'!B65+'Sep 14'!B65)/12</f>
        <v>9746.4166666666661</v>
      </c>
      <c r="C65" s="7">
        <f>('Octubre 13'!C65+'Noviembre 13'!C65+'Dec 13'!C65+'Ene 14'!C65+'Feb 14'!C65+'Mar 14'!C65+'Apr 14'!C65+'May 14'!C65+'Jun 14'!C65+'Jul 14'!C65+'Ago 14'!C65+'Sep 14'!C65)/12</f>
        <v>19643.166666666668</v>
      </c>
      <c r="D65" s="7">
        <f>('Octubre 13'!D65+'Noviembre 13'!D65+'Dec 13'!D65+'Ene 14'!D65+'Feb 14'!D65+'Mar 14'!D65+'Apr 14'!D65+'May 14'!D65+'Jun 14'!D65+'Jul 14'!D65+'Ago 14'!D65+'Sep 14'!D65)/12</f>
        <v>2162329.5833333335</v>
      </c>
    </row>
    <row r="66" spans="1:4" ht="16.5" thickBot="1" x14ac:dyDescent="0.3">
      <c r="A66" s="6" t="s">
        <v>62</v>
      </c>
      <c r="B66" s="7">
        <f>('Octubre 13'!B66+'Noviembre 13'!B66+'Dec 13'!B66+'Ene 14'!B66+'Feb 14'!B66+'Mar 14'!B66+'Apr 14'!B66+'May 14'!B66+'Jun 14'!B66+'Jul 14'!B66+'Ago 14'!B66+'Sep 14'!B66)/12</f>
        <v>9205</v>
      </c>
      <c r="C66" s="7">
        <f>('Octubre 13'!C66+'Noviembre 13'!C66+'Dec 13'!C66+'Ene 14'!C66+'Feb 14'!C66+'Mar 14'!C66+'Apr 14'!C66+'May 14'!C66+'Jun 14'!C66+'Jul 14'!C66+'Ago 14'!C66+'Sep 14'!C66)/12</f>
        <v>18056.25</v>
      </c>
      <c r="D66" s="7">
        <f>('Octubre 13'!D66+'Noviembre 13'!D66+'Dec 13'!D66+'Ene 14'!D66+'Feb 14'!D66+'Mar 14'!D66+'Apr 14'!D66+'May 14'!D66+'Jun 14'!D66+'Jul 14'!D66+'Ago 14'!D66+'Sep 14'!D66)/12</f>
        <v>1962408.1666666667</v>
      </c>
    </row>
    <row r="67" spans="1:4" ht="16.5" thickBot="1" x14ac:dyDescent="0.3">
      <c r="A67" s="8" t="s">
        <v>46</v>
      </c>
      <c r="B67" s="18">
        <f>SUM(B60:B66)</f>
        <v>57784.583333333328</v>
      </c>
      <c r="C67" s="18">
        <f t="shared" ref="C67:D67" si="0">SUM(C60:C66)</f>
        <v>118021.5</v>
      </c>
      <c r="D67" s="18">
        <f t="shared" si="0"/>
        <v>13026422.25</v>
      </c>
    </row>
    <row r="68" spans="1:4" ht="16.5" thickBot="1" x14ac:dyDescent="0.3">
      <c r="A68" s="21"/>
      <c r="B68" s="22"/>
      <c r="C68" s="22"/>
      <c r="D68" s="23"/>
    </row>
    <row r="69" spans="1:4" ht="16.5" thickBot="1" x14ac:dyDescent="0.3">
      <c r="A69" s="3" t="s">
        <v>63</v>
      </c>
      <c r="B69" s="20"/>
      <c r="C69" s="24"/>
      <c r="D69" s="16"/>
    </row>
    <row r="70" spans="1:4" ht="16.5" thickBot="1" x14ac:dyDescent="0.3">
      <c r="A70" s="6" t="s">
        <v>64</v>
      </c>
      <c r="B70" s="7">
        <f>('Octubre 13'!B70+'Noviembre 13'!B70+'Dec 13'!B70+'Ene 14'!B70+'Feb 14'!B70+'Mar 14'!B70+'Apr 14'!B70+'May 14'!B70+'Jun 14'!B70+'Jul 14'!B70+'Ago 14'!B70+'Sep 14'!B70)/12</f>
        <v>4041.9166666666665</v>
      </c>
      <c r="C70" s="7">
        <f>('Octubre 13'!C70+'Noviembre 13'!C70+'Dec 13'!C70+'Ene 14'!C70+'Feb 14'!C70+'Mar 14'!C70+'Apr 14'!C70+'May 14'!C70+'Jun 14'!C70+'Jul 14'!C70+'Ago 14'!C70+'Sep 14'!C70)/12</f>
        <v>8329.3333333333339</v>
      </c>
      <c r="D70" s="7">
        <f>('Octubre 13'!D70+'Noviembre 13'!D70+'Dec 13'!D70+'Ene 14'!D70+'Feb 14'!D70+'Mar 14'!D70+'Apr 14'!D70+'May 14'!D70+'Jun 14'!D70+'Jul 14'!D70+'Ago 14'!D70+'Sep 14'!D70)/12</f>
        <v>916387.91666666663</v>
      </c>
    </row>
    <row r="71" spans="1:4" ht="16.5" thickBot="1" x14ac:dyDescent="0.3">
      <c r="A71" s="6" t="s">
        <v>65</v>
      </c>
      <c r="B71" s="7">
        <f>('Octubre 13'!B71+'Noviembre 13'!B71+'Dec 13'!B71+'Ene 14'!B71+'Feb 14'!B71+'Mar 14'!B71+'Apr 14'!B71+'May 14'!B71+'Jun 14'!B71+'Jul 14'!B71+'Ago 14'!B71+'Sep 14'!B71)/12</f>
        <v>7460.416666666667</v>
      </c>
      <c r="C71" s="7">
        <f>('Octubre 13'!C71+'Noviembre 13'!C71+'Dec 13'!C71+'Ene 14'!C71+'Feb 14'!C71+'Mar 14'!C71+'Apr 14'!C71+'May 14'!C71+'Jun 14'!C71+'Jul 14'!C71+'Ago 14'!C71+'Sep 14'!C71)/12</f>
        <v>14163.833333333334</v>
      </c>
      <c r="D71" s="7">
        <f>('Octubre 13'!D71+'Noviembre 13'!D71+'Dec 13'!D71+'Ene 14'!D71+'Feb 14'!D71+'Mar 14'!D71+'Apr 14'!D71+'May 14'!D71+'Jun 14'!D71+'Jul 14'!D71+'Ago 14'!D71+'Sep 14'!D71)/12</f>
        <v>1557234.1666666667</v>
      </c>
    </row>
    <row r="72" spans="1:4" ht="16.5" thickBot="1" x14ac:dyDescent="0.3">
      <c r="A72" s="6" t="s">
        <v>63</v>
      </c>
      <c r="B72" s="7">
        <f>('Octubre 13'!B72+'Noviembre 13'!B72+'Dec 13'!B72+'Ene 14'!B72+'Feb 14'!B72+'Mar 14'!B72+'Apr 14'!B72+'May 14'!B72+'Jun 14'!B72+'Jul 14'!B72+'Ago 14'!B72+'Sep 14'!B72)/12</f>
        <v>8145.416666666667</v>
      </c>
      <c r="C72" s="7">
        <f>('Octubre 13'!C72+'Noviembre 13'!C72+'Dec 13'!C72+'Ene 14'!C72+'Feb 14'!C72+'Mar 14'!C72+'Apr 14'!C72+'May 14'!C72+'Jun 14'!C72+'Jul 14'!C72+'Ago 14'!C72+'Sep 14'!C72)/12</f>
        <v>16424.583333333332</v>
      </c>
      <c r="D72" s="7">
        <f>('Octubre 13'!D72+'Noviembre 13'!D72+'Dec 13'!D72+'Ene 14'!D72+'Feb 14'!D72+'Mar 14'!D72+'Apr 14'!D72+'May 14'!D72+'Jun 14'!D72+'Jul 14'!D72+'Ago 14'!D72+'Sep 14'!D72)/12</f>
        <v>1812248.1666666667</v>
      </c>
    </row>
    <row r="73" spans="1:4" ht="16.5" thickBot="1" x14ac:dyDescent="0.3">
      <c r="A73" s="6" t="s">
        <v>66</v>
      </c>
      <c r="B73" s="7">
        <f>('Octubre 13'!B73+'Noviembre 13'!B73+'Dec 13'!B73+'Ene 14'!B73+'Feb 14'!B73+'Mar 14'!B73+'Apr 14'!B73+'May 14'!B73+'Jun 14'!B73+'Jul 14'!B73+'Ago 14'!B73+'Sep 14'!B73)/12</f>
        <v>4352.5</v>
      </c>
      <c r="C73" s="7">
        <f>('Octubre 13'!C73+'Noviembre 13'!C73+'Dec 13'!C73+'Ene 14'!C73+'Feb 14'!C73+'Mar 14'!C73+'Apr 14'!C73+'May 14'!C73+'Jun 14'!C73+'Jul 14'!C73+'Ago 14'!C73+'Sep 14'!C73)/12</f>
        <v>8526.8333333333339</v>
      </c>
      <c r="D73" s="7">
        <f>('Octubre 13'!D73+'Noviembre 13'!D73+'Dec 13'!D73+'Ene 14'!D73+'Feb 14'!D73+'Mar 14'!D73+'Apr 14'!D73+'May 14'!D73+'Jun 14'!D73+'Jul 14'!D73+'Ago 14'!D73+'Sep 14'!D73)/12</f>
        <v>945111.5</v>
      </c>
    </row>
    <row r="74" spans="1:4" ht="16.5" thickBot="1" x14ac:dyDescent="0.3">
      <c r="A74" s="6" t="s">
        <v>67</v>
      </c>
      <c r="B74" s="7">
        <f>('Octubre 13'!B74+'Noviembre 13'!B74+'Dec 13'!B74+'Ene 14'!B74+'Feb 14'!B74+'Mar 14'!B74+'Apr 14'!B74+'May 14'!B74+'Jun 14'!B74+'Jul 14'!B74+'Ago 14'!B74+'Sep 14'!B74)/12</f>
        <v>6179.583333333333</v>
      </c>
      <c r="C74" s="7">
        <f>('Octubre 13'!C74+'Noviembre 13'!C74+'Dec 13'!C74+'Ene 14'!C74+'Feb 14'!C74+'Mar 14'!C74+'Apr 14'!C74+'May 14'!C74+'Jun 14'!C74+'Jul 14'!C74+'Ago 14'!C74+'Sep 14'!C74)/12</f>
        <v>12425.833333333334</v>
      </c>
      <c r="D74" s="7">
        <f>('Octubre 13'!D74+'Noviembre 13'!D74+'Dec 13'!D74+'Ene 14'!D74+'Feb 14'!D74+'Mar 14'!D74+'Apr 14'!D74+'May 14'!D74+'Jun 14'!D74+'Jul 14'!D74+'Ago 14'!D74+'Sep 14'!D74)/12</f>
        <v>1368624.4166666667</v>
      </c>
    </row>
    <row r="75" spans="1:4" ht="16.5" thickBot="1" x14ac:dyDescent="0.3">
      <c r="A75" s="6" t="s">
        <v>68</v>
      </c>
      <c r="B75" s="7">
        <f>('Octubre 13'!B75+'Noviembre 13'!B75+'Dec 13'!B75+'Ene 14'!B75+'Feb 14'!B75+'Mar 14'!B75+'Apr 14'!B75+'May 14'!B75+'Jun 14'!B75+'Jul 14'!B75+'Ago 14'!B75+'Sep 14'!B75)/12</f>
        <v>4278.25</v>
      </c>
      <c r="C75" s="7">
        <f>('Octubre 13'!C75+'Noviembre 13'!C75+'Dec 13'!C75+'Ene 14'!C75+'Feb 14'!C75+'Mar 14'!C75+'Apr 14'!C75+'May 14'!C75+'Jun 14'!C75+'Jul 14'!C75+'Ago 14'!C75+'Sep 14'!C75)/12</f>
        <v>8797.8333333333339</v>
      </c>
      <c r="D75" s="7">
        <f>('Octubre 13'!D75+'Noviembre 13'!D75+'Dec 13'!D75+'Ene 14'!D75+'Feb 14'!D75+'Mar 14'!D75+'Apr 14'!D75+'May 14'!D75+'Jun 14'!D75+'Jul 14'!D75+'Ago 14'!D75+'Sep 14'!D75)/12</f>
        <v>964451.41666666663</v>
      </c>
    </row>
    <row r="76" spans="1:4" ht="16.5" thickBot="1" x14ac:dyDescent="0.3">
      <c r="A76" s="8" t="s">
        <v>46</v>
      </c>
      <c r="B76" s="18">
        <f>SUM(B70:B75)</f>
        <v>34458.083333333328</v>
      </c>
      <c r="C76" s="18">
        <f t="shared" ref="C76:D76" si="1">SUM(C70:C75)</f>
        <v>68668.25</v>
      </c>
      <c r="D76" s="18">
        <f t="shared" si="1"/>
        <v>7564057.583333334</v>
      </c>
    </row>
    <row r="77" spans="1:4" ht="16.5" thickBot="1" x14ac:dyDescent="0.3">
      <c r="A77" s="21"/>
      <c r="B77" s="22"/>
      <c r="C77" s="22"/>
      <c r="D77" s="23"/>
    </row>
    <row r="78" spans="1:4" ht="16.5" thickBot="1" x14ac:dyDescent="0.3">
      <c r="A78" s="3" t="s">
        <v>69</v>
      </c>
      <c r="B78" s="20"/>
      <c r="C78" s="24"/>
      <c r="D78" s="16"/>
    </row>
    <row r="79" spans="1:4" ht="16.5" thickBot="1" x14ac:dyDescent="0.3">
      <c r="A79" s="6" t="s">
        <v>70</v>
      </c>
      <c r="B79" s="25">
        <f>('Octubre 13'!B79+'Noviembre 13'!B79+'Dec 13'!B79+'Ene 14'!B79+'Feb 14'!B79+'Mar 14'!B79+'Apr 14'!B79+'May 14'!B79+'Jun 14'!B79+'Jul 14'!B79+'Ago 14'!B79+'Sep 14'!B79)/12</f>
        <v>2551.1666666666665</v>
      </c>
      <c r="C79" s="25">
        <f>('Octubre 13'!C79+'Noviembre 13'!C79+'Dec 13'!C79+'Ene 14'!C79+'Feb 14'!C79+'Mar 14'!C79+'Apr 14'!C79+'May 14'!C79+'Jun 14'!C79+'Jul 14'!C79+'Ago 14'!C79+'Sep 14'!C79)/12</f>
        <v>5089.416666666667</v>
      </c>
      <c r="D79" s="25">
        <f>('Octubre 13'!D79+'Noviembre 13'!D79+'Dec 13'!D79+'Ene 14'!D79+'Feb 14'!D79+'Mar 14'!D79+'Apr 14'!D79+'May 14'!D79+'Jun 14'!D79+'Jul 14'!D79+'Ago 14'!D79+'Sep 14'!D79)/12</f>
        <v>557692.83333333337</v>
      </c>
    </row>
    <row r="80" spans="1:4" ht="16.5" thickBot="1" x14ac:dyDescent="0.3">
      <c r="A80" s="6" t="s">
        <v>116</v>
      </c>
      <c r="B80" s="25">
        <f>('Octubre 13'!B80+'Noviembre 13'!B80+'Dec 13'!B80+'Ene 14'!B80+'Feb 14'!B80+'Mar 14'!B80+'Apr 14'!B80+'May 14'!B80+'Jun 14'!B80+'Jul 14'!B80+'Ago 14'!B80+'Sep 14'!B80)/12</f>
        <v>244.41666666666666</v>
      </c>
      <c r="C80" s="25">
        <f>('Octubre 13'!C80+'Noviembre 13'!C80+'Dec 13'!C80+'Ene 14'!C80+'Feb 14'!C80+'Mar 14'!C80+'Apr 14'!C80+'May 14'!C80+'Jun 14'!C80+'Jul 14'!C80+'Ago 14'!C80+'Sep 14'!C80)/12</f>
        <v>516.5</v>
      </c>
      <c r="D80" s="25">
        <f>('Octubre 13'!D80+'Noviembre 13'!D80+'Dec 13'!D80+'Ene 14'!D80+'Feb 14'!D80+'Mar 14'!D80+'Apr 14'!D80+'May 14'!D80+'Jun 14'!D80+'Jul 14'!D80+'Ago 14'!D80+'Sep 14'!D80)/12</f>
        <v>55672.583333333336</v>
      </c>
    </row>
    <row r="81" spans="1:4" ht="16.5" thickBot="1" x14ac:dyDescent="0.3">
      <c r="A81" s="6" t="s">
        <v>71</v>
      </c>
      <c r="B81" s="25">
        <f>('Octubre 13'!B81+'Noviembre 13'!B81+'Dec 13'!B81+'Ene 14'!B81+'Feb 14'!B81+'Mar 14'!B81+'Apr 14'!B81+'May 14'!B81+'Jun 14'!B81+'Jul 14'!B81+'Ago 14'!B81+'Sep 14'!B81)/12</f>
        <v>6740.25</v>
      </c>
      <c r="C81" s="25">
        <f>('Octubre 13'!C81+'Noviembre 13'!C81+'Dec 13'!C81+'Ene 14'!C81+'Feb 14'!C81+'Mar 14'!C81+'Apr 14'!C81+'May 14'!C81+'Jun 14'!C81+'Jul 14'!C81+'Ago 14'!C81+'Sep 14'!C81)/12</f>
        <v>13337</v>
      </c>
      <c r="D81" s="25">
        <f>('Octubre 13'!D81+'Noviembre 13'!D81+'Dec 13'!D81+'Ene 14'!D81+'Feb 14'!D81+'Mar 14'!D81+'Apr 14'!D81+'May 14'!D81+'Jun 14'!D81+'Jul 14'!D81+'Ago 14'!D81+'Sep 14'!D81)/12</f>
        <v>1484422.8333333333</v>
      </c>
    </row>
    <row r="82" spans="1:4" ht="16.5" thickBot="1" x14ac:dyDescent="0.3">
      <c r="A82" s="6" t="s">
        <v>69</v>
      </c>
      <c r="B82" s="25">
        <f>('Octubre 13'!B82+'Noviembre 13'!B82+'Dec 13'!B82+'Ene 14'!B82+'Feb 14'!B82+'Mar 14'!B82+'Apr 14'!B82+'May 14'!B82+'Jun 14'!B82+'Jul 14'!B82+'Ago 14'!B82+'Sep 14'!B82)/12</f>
        <v>11086</v>
      </c>
      <c r="C82" s="25">
        <f>('Octubre 13'!C82+'Noviembre 13'!C82+'Dec 13'!C82+'Ene 14'!C82+'Feb 14'!C82+'Mar 14'!C82+'Apr 14'!C82+'May 14'!C82+'Jun 14'!C82+'Jul 14'!C82+'Ago 14'!C82+'Sep 14'!C82)/12</f>
        <v>21155.75</v>
      </c>
      <c r="D82" s="25">
        <f>('Octubre 13'!D82+'Noviembre 13'!D82+'Dec 13'!D82+'Ene 14'!D82+'Feb 14'!D82+'Mar 14'!D82+'Apr 14'!D82+'May 14'!D82+'Jun 14'!D82+'Jul 14'!D82+'Ago 14'!D82+'Sep 14'!D82)/12</f>
        <v>2353234.9166666665</v>
      </c>
    </row>
    <row r="83" spans="1:4" ht="16.5" thickBot="1" x14ac:dyDescent="0.3">
      <c r="A83" s="6" t="s">
        <v>72</v>
      </c>
      <c r="B83" s="25">
        <f>('Octubre 13'!B83+'Noviembre 13'!B83+'Dec 13'!B83+'Ene 14'!B83+'Feb 14'!B83+'Mar 14'!B83+'Apr 14'!B83+'May 14'!B83+'Jun 14'!B83+'Jul 14'!B83+'Ago 14'!B83+'Sep 14'!B83)/12</f>
        <v>8293.4166666666661</v>
      </c>
      <c r="C83" s="25">
        <f>('Octubre 13'!C83+'Noviembre 13'!C83+'Dec 13'!C83+'Ene 14'!C83+'Feb 14'!C83+'Mar 14'!C83+'Apr 14'!C83+'May 14'!C83+'Jun 14'!C83+'Jul 14'!C83+'Ago 14'!C83+'Sep 14'!C83)/12</f>
        <v>16892.166666666668</v>
      </c>
      <c r="D83" s="25">
        <f>('Octubre 13'!D83+'Noviembre 13'!D83+'Dec 13'!D83+'Ene 14'!D83+'Feb 14'!D83+'Mar 14'!D83+'Apr 14'!D83+'May 14'!D83+'Jun 14'!D83+'Jul 14'!D83+'Ago 14'!D83+'Sep 14'!D83)/12</f>
        <v>1882857.75</v>
      </c>
    </row>
    <row r="84" spans="1:4" ht="16.5" thickBot="1" x14ac:dyDescent="0.3">
      <c r="A84" s="6" t="s">
        <v>73</v>
      </c>
      <c r="B84" s="25">
        <f>('Octubre 13'!B84+'Noviembre 13'!B84+'Dec 13'!B84+'Ene 14'!B84+'Feb 14'!B84+'Mar 14'!B84+'Apr 14'!B84+'May 14'!B84+'Jun 14'!B84+'Jul 14'!B84+'Ago 14'!B84+'Sep 14'!B84)/12</f>
        <v>7846.25</v>
      </c>
      <c r="C84" s="25">
        <f>('Octubre 13'!C84+'Noviembre 13'!C84+'Dec 13'!C84+'Ene 14'!C84+'Feb 14'!C84+'Mar 14'!C84+'Apr 14'!C84+'May 14'!C84+'Jun 14'!C84+'Jul 14'!C84+'Ago 14'!C84+'Sep 14'!C84)/12</f>
        <v>15109.083333333334</v>
      </c>
      <c r="D84" s="25">
        <f>('Octubre 13'!D84+'Noviembre 13'!D84+'Dec 13'!D84+'Ene 14'!D84+'Feb 14'!D84+'Mar 14'!D84+'Apr 14'!D84+'May 14'!D84+'Jun 14'!D84+'Jul 14'!D84+'Ago 14'!D84+'Sep 14'!D84)/12</f>
        <v>1686411.1666666667</v>
      </c>
    </row>
    <row r="85" spans="1:4" ht="16.5" thickBot="1" x14ac:dyDescent="0.3">
      <c r="A85" s="6" t="s">
        <v>74</v>
      </c>
      <c r="B85" s="25">
        <f>('Octubre 13'!B85+'Noviembre 13'!B85+'Dec 13'!B85+'Ene 14'!B85+'Feb 14'!B85+'Mar 14'!B85+'Apr 14'!B85+'May 14'!B85+'Jun 14'!B85+'Jul 14'!B85+'Ago 14'!B85+'Sep 14'!B85)/12</f>
        <v>2859.0833333333335</v>
      </c>
      <c r="C85" s="25">
        <f>('Octubre 13'!C85+'Noviembre 13'!C85+'Dec 13'!C85+'Ene 14'!C85+'Feb 14'!C85+'Mar 14'!C85+'Apr 14'!C85+'May 14'!C85+'Jun 14'!C85+'Jul 14'!C85+'Ago 14'!C85+'Sep 14'!C85)/12</f>
        <v>5586.916666666667</v>
      </c>
      <c r="D85" s="25">
        <f>('Octubre 13'!D85+'Noviembre 13'!D85+'Dec 13'!D85+'Ene 14'!D85+'Feb 14'!D85+'Mar 14'!D85+'Apr 14'!D85+'May 14'!D85+'Jun 14'!D85+'Jul 14'!D85+'Ago 14'!D85+'Sep 14'!D85)/12</f>
        <v>614743.25</v>
      </c>
    </row>
    <row r="86" spans="1:4" ht="16.5" thickBot="1" x14ac:dyDescent="0.3">
      <c r="A86" s="6" t="s">
        <v>75</v>
      </c>
      <c r="B86" s="25">
        <f>('Octubre 13'!B86+'Noviembre 13'!B86+'Dec 13'!B86+'Ene 14'!B86+'Feb 14'!B86+'Mar 14'!B86+'Apr 14'!B86+'May 14'!B86+'Jun 14'!B86+'Jul 14'!B86+'Ago 14'!B86+'Sep 14'!B86)/12</f>
        <v>5745.75</v>
      </c>
      <c r="C86" s="25">
        <f>('Octubre 13'!C86+'Noviembre 13'!C86+'Dec 13'!C86+'Ene 14'!C86+'Feb 14'!C86+'Mar 14'!C86+'Apr 14'!C86+'May 14'!C86+'Jun 14'!C86+'Jul 14'!C86+'Ago 14'!C86+'Sep 14'!C86)/12</f>
        <v>11603.25</v>
      </c>
      <c r="D86" s="25">
        <f>('Octubre 13'!D86+'Noviembre 13'!D86+'Dec 13'!D86+'Ene 14'!D86+'Feb 14'!D86+'Mar 14'!D86+'Apr 14'!D86+'May 14'!D86+'Jun 14'!D86+'Jul 14'!D86+'Ago 14'!D86+'Sep 14'!D86)/12</f>
        <v>1295846.1666666667</v>
      </c>
    </row>
    <row r="87" spans="1:4" ht="16.5" thickBot="1" x14ac:dyDescent="0.3">
      <c r="A87" s="6" t="s">
        <v>76</v>
      </c>
      <c r="B87" s="25">
        <f>('Octubre 13'!B87+'Noviembre 13'!B87+'Dec 13'!B87+'Ene 14'!B87+'Feb 14'!B87+'Mar 14'!B87+'Apr 14'!B87+'May 14'!B87+'Jun 14'!B87+'Jul 14'!B87+'Ago 14'!B87+'Sep 14'!B87)/12</f>
        <v>2024.0833333333333</v>
      </c>
      <c r="C87" s="25">
        <f>('Octubre 13'!C87+'Noviembre 13'!C87+'Dec 13'!C87+'Ene 14'!C87+'Feb 14'!C87+'Mar 14'!C87+'Apr 14'!C87+'May 14'!C87+'Jun 14'!C87+'Jul 14'!C87+'Ago 14'!C87+'Sep 14'!C87)/12</f>
        <v>3976.4166666666665</v>
      </c>
      <c r="D87" s="25">
        <f>('Octubre 13'!D87+'Noviembre 13'!D87+'Dec 13'!D87+'Ene 14'!D87+'Feb 14'!D87+'Mar 14'!D87+'Apr 14'!D87+'May 14'!D87+'Jun 14'!D87+'Jul 14'!D87+'Ago 14'!D87+'Sep 14'!D87)/12</f>
        <v>449309.91666666669</v>
      </c>
    </row>
    <row r="88" spans="1:4" ht="16.5" thickBot="1" x14ac:dyDescent="0.3">
      <c r="A88" s="6" t="s">
        <v>77</v>
      </c>
      <c r="B88" s="25">
        <f>('Octubre 13'!B88+'Noviembre 13'!B88+'Dec 13'!B88+'Ene 14'!B88+'Feb 14'!B88+'Mar 14'!B88+'Apr 14'!B88+'May 14'!B88+'Jun 14'!B88+'Jul 14'!B88+'Ago 14'!B88+'Sep 14'!B88)/12</f>
        <v>9338.5</v>
      </c>
      <c r="C88" s="25">
        <f>('Octubre 13'!C88+'Noviembre 13'!C88+'Dec 13'!C88+'Ene 14'!C88+'Feb 14'!C88+'Mar 14'!C88+'Apr 14'!C88+'May 14'!C88+'Jun 14'!C88+'Jul 14'!C88+'Ago 14'!C88+'Sep 14'!C88)/12</f>
        <v>17697.166666666668</v>
      </c>
      <c r="D88" s="25">
        <f>('Octubre 13'!D88+'Noviembre 13'!D88+'Dec 13'!D88+'Ene 14'!D88+'Feb 14'!D88+'Mar 14'!D88+'Apr 14'!D88+'May 14'!D88+'Jun 14'!D88+'Jul 14'!D88+'Ago 14'!D88+'Sep 14'!D88)/12</f>
        <v>1958491.3333333333</v>
      </c>
    </row>
    <row r="89" spans="1:4" ht="16.5" thickBot="1" x14ac:dyDescent="0.3">
      <c r="A89" s="8" t="s">
        <v>46</v>
      </c>
      <c r="B89" s="26">
        <f>SUM(B79:B88)</f>
        <v>56728.916666666672</v>
      </c>
      <c r="C89" s="26">
        <f t="shared" ref="C89:D89" si="2">SUM(C79:C88)</f>
        <v>110963.66666666669</v>
      </c>
      <c r="D89" s="26">
        <f t="shared" si="2"/>
        <v>12338682.749999998</v>
      </c>
    </row>
    <row r="90" spans="1:4" ht="16.5" thickBot="1" x14ac:dyDescent="0.3">
      <c r="A90" s="21"/>
      <c r="B90" s="22"/>
      <c r="C90" s="22"/>
      <c r="D90" s="23"/>
    </row>
    <row r="91" spans="1:4" ht="16.5" thickBot="1" x14ac:dyDescent="0.3">
      <c r="A91" s="8" t="s">
        <v>78</v>
      </c>
      <c r="B91" s="20"/>
      <c r="C91" s="20"/>
      <c r="D91" s="5"/>
    </row>
    <row r="92" spans="1:4" ht="16.5" thickBot="1" x14ac:dyDescent="0.3">
      <c r="A92" s="6" t="s">
        <v>79</v>
      </c>
      <c r="B92" s="25">
        <f>('Octubre 13'!B92+'Noviembre 13'!B92+'Dec 13'!B92+'Ene 14'!B92+'Feb 14'!B92+'Mar 14'!B92+'Apr 14'!B92+'May 14'!B92+'Jun 14'!B92+'Jul 14'!B92+'Ago 14'!B92+'Sep 14'!B92)/12</f>
        <v>5871.5</v>
      </c>
      <c r="C92" s="25">
        <f>('Octubre 13'!C92+'Noviembre 13'!C92+'Dec 13'!C92+'Ene 14'!C92+'Feb 14'!C92+'Mar 14'!C92+'Apr 14'!C92+'May 14'!C92+'Jun 14'!C92+'Jul 14'!C92+'Ago 14'!C92+'Sep 14'!C92)/12</f>
        <v>11691.083333333334</v>
      </c>
      <c r="D92" s="25">
        <f>('Octubre 13'!D92+'Noviembre 13'!D92+'Dec 13'!D92+'Ene 14'!D92+'Feb 14'!D92+'Mar 14'!D92+'Apr 14'!D92+'May 14'!D92+'Jun 14'!D92+'Jul 14'!D92+'Ago 14'!D92+'Sep 14'!D92)/12</f>
        <v>1280843.9166666667</v>
      </c>
    </row>
    <row r="93" spans="1:4" ht="16.5" thickBot="1" x14ac:dyDescent="0.3">
      <c r="A93" s="6" t="s">
        <v>80</v>
      </c>
      <c r="B93" s="25">
        <f>('Octubre 13'!B93+'Noviembre 13'!B93+'Dec 13'!B93+'Ene 14'!B93+'Feb 14'!B93+'Mar 14'!B93+'Apr 14'!B93+'May 14'!B93+'Jun 14'!B93+'Jul 14'!B93+'Ago 14'!B93+'Sep 14'!B93)/12</f>
        <v>7898.166666666667</v>
      </c>
      <c r="C93" s="25">
        <f>('Octubre 13'!C93+'Noviembre 13'!C93+'Dec 13'!C93+'Ene 14'!C93+'Feb 14'!C93+'Mar 14'!C93+'Apr 14'!C93+'May 14'!C93+'Jun 14'!C93+'Jul 14'!C93+'Ago 14'!C93+'Sep 14'!C93)/12</f>
        <v>16088.25</v>
      </c>
      <c r="D93" s="25">
        <f>('Octubre 13'!D93+'Noviembre 13'!D93+'Dec 13'!D93+'Ene 14'!D93+'Feb 14'!D93+'Mar 14'!D93+'Apr 14'!D93+'May 14'!D93+'Jun 14'!D93+'Jul 14'!D93+'Ago 14'!D93+'Sep 14'!D93)/12</f>
        <v>1795593.5833333333</v>
      </c>
    </row>
    <row r="94" spans="1:4" ht="16.5" thickBot="1" x14ac:dyDescent="0.3">
      <c r="A94" s="6" t="s">
        <v>81</v>
      </c>
      <c r="B94" s="25">
        <f>('Octubre 13'!B94+'Noviembre 13'!B94+'Dec 13'!B94+'Ene 14'!B94+'Feb 14'!B94+'Mar 14'!B94+'Apr 14'!B94+'May 14'!B94+'Jun 14'!B94+'Jul 14'!B94+'Ago 14'!B94+'Sep 14'!B94)/12</f>
        <v>4204.666666666667</v>
      </c>
      <c r="C94" s="25">
        <f>('Octubre 13'!C94+'Noviembre 13'!C94+'Dec 13'!C94+'Ene 14'!C94+'Feb 14'!C94+'Mar 14'!C94+'Apr 14'!C94+'May 14'!C94+'Jun 14'!C94+'Jul 14'!C94+'Ago 14'!C94+'Sep 14'!C94)/12</f>
        <v>8628.3333333333339</v>
      </c>
      <c r="D94" s="25">
        <f>('Octubre 13'!D94+'Noviembre 13'!D94+'Dec 13'!D94+'Ene 14'!D94+'Feb 14'!D94+'Mar 14'!D94+'Apr 14'!D94+'May 14'!D94+'Jun 14'!D94+'Jul 14'!D94+'Ago 14'!D94+'Sep 14'!D94)/12</f>
        <v>962298.08333333337</v>
      </c>
    </row>
    <row r="95" spans="1:4" ht="16.5" thickBot="1" x14ac:dyDescent="0.3">
      <c r="A95" s="27" t="s">
        <v>82</v>
      </c>
      <c r="B95" s="25">
        <f>('Octubre 13'!B95+'Noviembre 13'!B95+'Dec 13'!B95+'Ene 14'!B95+'Feb 14'!B95+'Mar 14'!B95+'Apr 14'!B95+'May 14'!B95+'Jun 14'!B95+'Jul 14'!B95+'Ago 14'!B95+'Sep 14'!B95)/12</f>
        <v>2746.25</v>
      </c>
      <c r="C95" s="25">
        <f>('Octubre 13'!C95+'Noviembre 13'!C95+'Dec 13'!C95+'Ene 14'!C95+'Feb 14'!C95+'Mar 14'!C95+'Apr 14'!C95+'May 14'!C95+'Jun 14'!C95+'Jul 14'!C95+'Ago 14'!C95+'Sep 14'!C95)/12</f>
        <v>5173.5</v>
      </c>
      <c r="D95" s="25">
        <f>('Octubre 13'!D95+'Noviembre 13'!D95+'Dec 13'!D95+'Ene 14'!D95+'Feb 14'!D95+'Mar 14'!D95+'Apr 14'!D95+'May 14'!D95+'Jun 14'!D95+'Jul 14'!D95+'Ago 14'!D95+'Sep 14'!D95)/12</f>
        <v>575312.25</v>
      </c>
    </row>
    <row r="96" spans="1:4" ht="16.5" thickBot="1" x14ac:dyDescent="0.3">
      <c r="A96" s="6" t="s">
        <v>83</v>
      </c>
      <c r="B96" s="25">
        <f>('Octubre 13'!B96+'Noviembre 13'!B96+'Dec 13'!B96+'Ene 14'!B96+'Feb 14'!B96+'Mar 14'!B96+'Apr 14'!B96+'May 14'!B96+'Jun 14'!B96+'Jul 14'!B96+'Ago 14'!B96+'Sep 14'!B96)/12</f>
        <v>5433.166666666667</v>
      </c>
      <c r="C96" s="25">
        <f>('Octubre 13'!C96+'Noviembre 13'!C96+'Dec 13'!C96+'Ene 14'!C96+'Feb 14'!C96+'Mar 14'!C96+'Apr 14'!C96+'May 14'!C96+'Jun 14'!C96+'Jul 14'!C96+'Ago 14'!C96+'Sep 14'!C96)/12</f>
        <v>11209.75</v>
      </c>
      <c r="D96" s="25">
        <f>('Octubre 13'!D96+'Noviembre 13'!D96+'Dec 13'!D96+'Ene 14'!D96+'Feb 14'!D96+'Mar 14'!D96+'Apr 14'!D96+'May 14'!D96+'Jun 14'!D96+'Jul 14'!D96+'Ago 14'!D96+'Sep 14'!D96)/12</f>
        <v>1249926.4166666667</v>
      </c>
    </row>
    <row r="97" spans="1:4" ht="16.5" thickBot="1" x14ac:dyDescent="0.3">
      <c r="A97" s="6" t="s">
        <v>84</v>
      </c>
      <c r="B97" s="25">
        <f>('Octubre 13'!B97+'Noviembre 13'!B97+'Dec 13'!B97+'Ene 14'!B97+'Feb 14'!B97+'Mar 14'!B97+'Apr 14'!B97+'May 14'!B97+'Jun 14'!B97+'Jul 14'!B97+'Ago 14'!B97+'Sep 14'!B97)/12</f>
        <v>1172.0833333333333</v>
      </c>
      <c r="C97" s="25">
        <f>('Octubre 13'!C97+'Noviembre 13'!C97+'Dec 13'!C97+'Ene 14'!C97+'Feb 14'!C97+'Mar 14'!C97+'Apr 14'!C97+'May 14'!C97+'Jun 14'!C97+'Jul 14'!C97+'Ago 14'!C97+'Sep 14'!C97)/12</f>
        <v>2684.3333333333335</v>
      </c>
      <c r="D97" s="25">
        <f>('Octubre 13'!D97+'Noviembre 13'!D97+'Dec 13'!D97+'Ene 14'!D97+'Feb 14'!D97+'Mar 14'!D97+'Apr 14'!D97+'May 14'!D97+'Jun 14'!D97+'Jul 14'!D97+'Ago 14'!D97+'Sep 14'!D97)/12</f>
        <v>297668</v>
      </c>
    </row>
    <row r="98" spans="1:4" ht="16.5" thickBot="1" x14ac:dyDescent="0.3">
      <c r="A98" s="6" t="s">
        <v>85</v>
      </c>
      <c r="B98" s="25">
        <f>('Octubre 13'!B98+'Noviembre 13'!B98+'Dec 13'!B98+'Ene 14'!B98+'Feb 14'!B98+'Mar 14'!B98+'Apr 14'!B98+'May 14'!B98+'Jun 14'!B98+'Jul 14'!B98+'Ago 14'!B98+'Sep 14'!B98)/12</f>
        <v>16095.5</v>
      </c>
      <c r="C98" s="25">
        <f>('Octubre 13'!C98+'Noviembre 13'!C98+'Dec 13'!C98+'Ene 14'!C98+'Feb 14'!C98+'Mar 14'!C98+'Apr 14'!C98+'May 14'!C98+'Jun 14'!C98+'Jul 14'!C98+'Ago 14'!C98+'Sep 14'!C98)/12</f>
        <v>31030.916666666668</v>
      </c>
      <c r="D98" s="25">
        <f>('Octubre 13'!D98+'Noviembre 13'!D98+'Dec 13'!D98+'Ene 14'!D98+'Feb 14'!D98+'Mar 14'!D98+'Apr 14'!D98+'May 14'!D98+'Jun 14'!D98+'Jul 14'!D98+'Ago 14'!D98+'Sep 14'!D98)/12</f>
        <v>3503296.3333333335</v>
      </c>
    </row>
    <row r="99" spans="1:4" ht="16.5" thickBot="1" x14ac:dyDescent="0.3">
      <c r="A99" s="28" t="s">
        <v>86</v>
      </c>
      <c r="B99" s="25">
        <f>('Octubre 13'!B99+'Noviembre 13'!B99+'Dec 13'!B99+'Ene 14'!B99+'Feb 14'!B99+'Mar 14'!B99+'Apr 14'!B99+'May 14'!B99+'Jun 14'!B99+'Jul 14'!B99+'Ago 14'!B99+'Sep 14'!B99)/12</f>
        <v>5537.666666666667</v>
      </c>
      <c r="C99" s="25">
        <f>('Octubre 13'!C99+'Noviembre 13'!C99+'Dec 13'!C99+'Ene 14'!C99+'Feb 14'!C99+'Mar 14'!C99+'Apr 14'!C99+'May 14'!C99+'Jun 14'!C99+'Jul 14'!C99+'Ago 14'!C99+'Sep 14'!C99)/12</f>
        <v>11391.25</v>
      </c>
      <c r="D99" s="25">
        <f>('Octubre 13'!D99+'Noviembre 13'!D99+'Dec 13'!D99+'Ene 14'!D99+'Feb 14'!D99+'Mar 14'!D99+'Apr 14'!D99+'May 14'!D99+'Jun 14'!D99+'Jul 14'!D99+'Ago 14'!D99+'Sep 14'!D99)/12</f>
        <v>1254573.4166666667</v>
      </c>
    </row>
    <row r="100" spans="1:4" ht="16.5" customHeight="1" thickBot="1" x14ac:dyDescent="0.3">
      <c r="A100" s="6" t="s">
        <v>87</v>
      </c>
      <c r="B100" s="25">
        <f>('Octubre 13'!B100+'Noviembre 13'!B100+'Dec 13'!B100+'Ene 14'!B100+'Feb 14'!B100+'Mar 14'!B100+'Apr 14'!B100+'May 14'!B100+'Jun 14'!B100+'Jul 14'!B100+'Ago 14'!B100+'Sep 14'!B100)/12</f>
        <v>6799</v>
      </c>
      <c r="C100" s="25">
        <f>('Octubre 13'!C100+'Noviembre 13'!C100+'Dec 13'!C100+'Ene 14'!C100+'Feb 14'!C100+'Mar 14'!C100+'Apr 14'!C100+'May 14'!C100+'Jun 14'!C100+'Jul 14'!C100+'Ago 14'!C100+'Sep 14'!C100)/12</f>
        <v>13737.75</v>
      </c>
      <c r="D100" s="25">
        <f>('Octubre 13'!D100+'Noviembre 13'!D100+'Dec 13'!D100+'Ene 14'!D100+'Feb 14'!D100+'Mar 14'!D100+'Apr 14'!D100+'May 14'!D100+'Jun 14'!D100+'Jul 14'!D100+'Ago 14'!D100+'Sep 14'!D100)/12</f>
        <v>1521681.8333333333</v>
      </c>
    </row>
    <row r="101" spans="1:4" ht="16.5" thickBot="1" x14ac:dyDescent="0.3">
      <c r="A101" s="8" t="s">
        <v>46</v>
      </c>
      <c r="B101" s="18">
        <f>SUM(B92:B100)</f>
        <v>55758</v>
      </c>
      <c r="C101" s="18">
        <f t="shared" ref="C101:D101" si="3">SUM(C92:C100)</f>
        <v>111635.16666666667</v>
      </c>
      <c r="D101" s="18">
        <f t="shared" si="3"/>
        <v>12441193.833333334</v>
      </c>
    </row>
    <row r="102" spans="1:4" ht="16.5" thickBot="1" x14ac:dyDescent="0.3">
      <c r="A102" s="21"/>
      <c r="B102" s="22"/>
      <c r="C102" s="22"/>
      <c r="D102" s="23"/>
    </row>
    <row r="103" spans="1:4" ht="16.5" thickBot="1" x14ac:dyDescent="0.3">
      <c r="A103" s="1" t="s">
        <v>88</v>
      </c>
      <c r="B103" s="20"/>
      <c r="C103" s="20"/>
      <c r="D103" s="5"/>
    </row>
    <row r="104" spans="1:4" ht="16.5" thickBot="1" x14ac:dyDescent="0.3">
      <c r="A104" s="6" t="s">
        <v>89</v>
      </c>
      <c r="B104" s="25">
        <f>('Octubre 13'!B104+'Noviembre 13'!B104+'Dec 13'!B104+'Ene 14'!B104+'Feb 14'!B104+'Mar 14'!B104+'Apr 14'!B104+'May 14'!B104+'Jun 14'!B104+'Jul 14'!B104+'Ago 14'!B104+'Sep 14'!B104)/12</f>
        <v>4029.6666666666665</v>
      </c>
      <c r="C104" s="25">
        <f>('Octubre 13'!C104+'Noviembre 13'!C104+'Dec 13'!C104+'Ene 14'!C104+'Feb 14'!C104+'Mar 14'!C104+'Apr 14'!C104+'May 14'!C104+'Jun 14'!C104+'Jul 14'!C104+'Ago 14'!C104+'Sep 14'!C104)/12</f>
        <v>9203.1666666666661</v>
      </c>
      <c r="D104" s="25">
        <f>('Octubre 13'!D104+'Noviembre 13'!D104+'Dec 13'!D104+'Ene 14'!D104+'Feb 14'!D104+'Mar 14'!D104+'Apr 14'!D104+'May 14'!D104+'Jun 14'!D104+'Jul 14'!D104+'Ago 14'!D104+'Sep 14'!D104)/12</f>
        <v>1036753.6666666666</v>
      </c>
    </row>
    <row r="105" spans="1:4" ht="16.5" thickBot="1" x14ac:dyDescent="0.3">
      <c r="A105" s="6" t="s">
        <v>90</v>
      </c>
      <c r="B105" s="25">
        <f>('Octubre 13'!B105+'Noviembre 13'!B105+'Dec 13'!B105+'Ene 14'!B105+'Feb 14'!B105+'Mar 14'!B105+'Apr 14'!B105+'May 14'!B105+'Jun 14'!B105+'Jul 14'!B105+'Ago 14'!B105+'Sep 14'!B105)/12</f>
        <v>5655.166666666667</v>
      </c>
      <c r="C105" s="25">
        <f>('Octubre 13'!C105+'Noviembre 13'!C105+'Dec 13'!C105+'Ene 14'!C105+'Feb 14'!C105+'Mar 14'!C105+'Apr 14'!C105+'May 14'!C105+'Jun 14'!C105+'Jul 14'!C105+'Ago 14'!C105+'Sep 14'!C105)/12</f>
        <v>11059.333333333334</v>
      </c>
      <c r="D105" s="25">
        <f>('Octubre 13'!D105+'Noviembre 13'!D105+'Dec 13'!D105+'Ene 14'!D105+'Feb 14'!D105+'Mar 14'!D105+'Apr 14'!D105+'May 14'!D105+'Jun 14'!D105+'Jul 14'!D105+'Ago 14'!D105+'Sep 14'!D105)/12</f>
        <v>1236544.25</v>
      </c>
    </row>
    <row r="106" spans="1:4" ht="16.5" thickBot="1" x14ac:dyDescent="0.3">
      <c r="A106" s="6" t="s">
        <v>91</v>
      </c>
      <c r="B106" s="25">
        <f>('Octubre 13'!B106+'Noviembre 13'!B106+'Dec 13'!B106+'Ene 14'!B106+'Feb 14'!B106+'Mar 14'!B106+'Apr 14'!B106+'May 14'!B106+'Jun 14'!B106+'Jul 14'!B106+'Ago 14'!B106+'Sep 14'!B106)/12</f>
        <v>884.5</v>
      </c>
      <c r="C106" s="25">
        <f>('Octubre 13'!C106+'Noviembre 13'!C106+'Dec 13'!C106+'Ene 14'!C106+'Feb 14'!C106+'Mar 14'!C106+'Apr 14'!C106+'May 14'!C106+'Jun 14'!C106+'Jul 14'!C106+'Ago 14'!C106+'Sep 14'!C106)/12</f>
        <v>1909.75</v>
      </c>
      <c r="D106" s="25">
        <f>('Octubre 13'!D106+'Noviembre 13'!D106+'Dec 13'!D106+'Ene 14'!D106+'Feb 14'!D106+'Mar 14'!D106+'Apr 14'!D106+'May 14'!D106+'Jun 14'!D106+'Jul 14'!D106+'Ago 14'!D106+'Sep 14'!D106)/12</f>
        <v>221986.75</v>
      </c>
    </row>
    <row r="107" spans="1:4" ht="16.5" thickBot="1" x14ac:dyDescent="0.3">
      <c r="A107" s="6" t="s">
        <v>92</v>
      </c>
      <c r="B107" s="25">
        <f>('Octubre 13'!B107+'Noviembre 13'!B107+'Dec 13'!B107+'Ene 14'!B107+'Feb 14'!B107+'Mar 14'!B107+'Apr 14'!B107+'May 14'!B107+'Jun 14'!B107+'Jul 14'!B107+'Ago 14'!B107+'Sep 14'!B107)/12</f>
        <v>7754.916666666667</v>
      </c>
      <c r="C107" s="25">
        <f>('Octubre 13'!C107+'Noviembre 13'!C107+'Dec 13'!C107+'Ene 14'!C107+'Feb 14'!C107+'Mar 14'!C107+'Apr 14'!C107+'May 14'!C107+'Jun 14'!C107+'Jul 14'!C107+'Ago 14'!C107+'Sep 14'!C107)/12</f>
        <v>16069</v>
      </c>
      <c r="D107" s="25">
        <f>('Octubre 13'!D107+'Noviembre 13'!D107+'Dec 13'!D107+'Ene 14'!D107+'Feb 14'!D107+'Mar 14'!D107+'Apr 14'!D107+'May 14'!D107+'Jun 14'!D107+'Jul 14'!D107+'Ago 14'!D107+'Sep 14'!D107)/12</f>
        <v>1792317.9166666667</v>
      </c>
    </row>
    <row r="108" spans="1:4" ht="16.5" thickBot="1" x14ac:dyDescent="0.3">
      <c r="A108" s="6" t="s">
        <v>93</v>
      </c>
      <c r="B108" s="25">
        <f>('Octubre 13'!B108+'Noviembre 13'!B108+'Dec 13'!B108+'Ene 14'!B108+'Feb 14'!B108+'Mar 14'!B108+'Apr 14'!B108+'May 14'!B108+'Jun 14'!B108+'Jul 14'!B108+'Ago 14'!B108+'Sep 14'!B108)/12</f>
        <v>4941.333333333333</v>
      </c>
      <c r="C108" s="25">
        <f>('Octubre 13'!C108+'Noviembre 13'!C108+'Dec 13'!C108+'Ene 14'!C108+'Feb 14'!C108+'Mar 14'!C108+'Apr 14'!C108+'May 14'!C108+'Jun 14'!C108+'Jul 14'!C108+'Ago 14'!C108+'Sep 14'!C108)/12</f>
        <v>10389.666666666666</v>
      </c>
      <c r="D108" s="25">
        <f>('Octubre 13'!D108+'Noviembre 13'!D108+'Dec 13'!D108+'Ene 14'!D108+'Feb 14'!D108+'Mar 14'!D108+'Apr 14'!D108+'May 14'!D108+'Jun 14'!D108+'Jul 14'!D108+'Ago 14'!D108+'Sep 14'!D108)/12</f>
        <v>1171858.25</v>
      </c>
    </row>
    <row r="109" spans="1:4" ht="16.5" thickBot="1" x14ac:dyDescent="0.3">
      <c r="A109" s="6" t="s">
        <v>94</v>
      </c>
      <c r="B109" s="25">
        <f>('Octubre 13'!B109+'Noviembre 13'!B109+'Dec 13'!B109+'Ene 14'!B109+'Feb 14'!B109+'Mar 14'!B109+'Apr 14'!B109+'May 14'!B109+'Jun 14'!B109+'Jul 14'!B109+'Ago 14'!B109+'Sep 14'!B109)/12</f>
        <v>3774.5</v>
      </c>
      <c r="C109" s="25">
        <f>('Octubre 13'!C109+'Noviembre 13'!C109+'Dec 13'!C109+'Ene 14'!C109+'Feb 14'!C109+'Mar 14'!C109+'Apr 14'!C109+'May 14'!C109+'Jun 14'!C109+'Jul 14'!C109+'Ago 14'!C109+'Sep 14'!C109)/12</f>
        <v>8375.25</v>
      </c>
      <c r="D109" s="25">
        <f>('Octubre 13'!D109+'Noviembre 13'!D109+'Dec 13'!D109+'Ene 14'!D109+'Feb 14'!D109+'Mar 14'!D109+'Apr 14'!D109+'May 14'!D109+'Jun 14'!D109+'Jul 14'!D109+'Ago 14'!D109+'Sep 14'!D109)/12</f>
        <v>944297.5</v>
      </c>
    </row>
    <row r="110" spans="1:4" ht="16.5" thickBot="1" x14ac:dyDescent="0.3">
      <c r="A110" s="6" t="s">
        <v>95</v>
      </c>
      <c r="B110" s="25">
        <f>('Octubre 13'!B110+'Noviembre 13'!B110+'Dec 13'!B110+'Ene 14'!B110+'Feb 14'!B110+'Mar 14'!B110+'Apr 14'!B110+'May 14'!B110+'Jun 14'!B110+'Jul 14'!B110+'Ago 14'!B110+'Sep 14'!B110)/12</f>
        <v>8912.25</v>
      </c>
      <c r="C110" s="25">
        <f>('Octubre 13'!C110+'Noviembre 13'!C110+'Dec 13'!C110+'Ene 14'!C110+'Feb 14'!C110+'Mar 14'!C110+'Apr 14'!C110+'May 14'!C110+'Jun 14'!C110+'Jul 14'!C110+'Ago 14'!C110+'Sep 14'!C110)/12</f>
        <v>19245.25</v>
      </c>
      <c r="D110" s="25">
        <f>('Octubre 13'!D110+'Noviembre 13'!D110+'Dec 13'!D110+'Ene 14'!D110+'Feb 14'!D110+'Mar 14'!D110+'Apr 14'!D110+'May 14'!D110+'Jun 14'!D110+'Jul 14'!D110+'Ago 14'!D110+'Sep 14'!D110)/12</f>
        <v>2132096.5</v>
      </c>
    </row>
    <row r="111" spans="1:4" ht="16.5" thickBot="1" x14ac:dyDescent="0.3">
      <c r="A111" s="6" t="s">
        <v>96</v>
      </c>
      <c r="B111" s="25">
        <f>('Octubre 13'!B111+'Noviembre 13'!B111+'Dec 13'!B111+'Ene 14'!B111+'Feb 14'!B111+'Mar 14'!B111+'Apr 14'!B111+'May 14'!B111+'Jun 14'!B111+'Jul 14'!B111+'Ago 14'!B111+'Sep 14'!B111)/12</f>
        <v>5901.166666666667</v>
      </c>
      <c r="C111" s="25">
        <f>('Octubre 13'!C111+'Noviembre 13'!C111+'Dec 13'!C111+'Ene 14'!C111+'Feb 14'!C111+'Mar 14'!C111+'Apr 14'!C111+'May 14'!C111+'Jun 14'!C111+'Jul 14'!C111+'Ago 14'!C111+'Sep 14'!C111)/12</f>
        <v>12846</v>
      </c>
      <c r="D111" s="25">
        <f>('Octubre 13'!D111+'Noviembre 13'!D111+'Dec 13'!D111+'Ene 14'!D111+'Feb 14'!D111+'Mar 14'!D111+'Apr 14'!D111+'May 14'!D111+'Jun 14'!D111+'Jul 14'!D111+'Ago 14'!D111+'Sep 14'!D111)/12</f>
        <v>1425398.5</v>
      </c>
    </row>
    <row r="112" spans="1:4" ht="16.5" thickBot="1" x14ac:dyDescent="0.3">
      <c r="A112" s="6" t="s">
        <v>97</v>
      </c>
      <c r="B112" s="25">
        <f>('Octubre 13'!B112+'Noviembre 13'!B112+'Dec 13'!B112+'Ene 14'!B112+'Feb 14'!B112+'Mar 14'!B112+'Apr 14'!B112+'May 14'!B112+'Jun 14'!B112+'Jul 14'!B112+'Ago 14'!B112+'Sep 14'!B112)/12</f>
        <v>5400.5</v>
      </c>
      <c r="C112" s="25">
        <f>('Octubre 13'!C112+'Noviembre 13'!C112+'Dec 13'!C112+'Ene 14'!C112+'Feb 14'!C112+'Mar 14'!C112+'Apr 14'!C112+'May 14'!C112+'Jun 14'!C112+'Jul 14'!C112+'Ago 14'!C112+'Sep 14'!C112)/12</f>
        <v>11924.916666666666</v>
      </c>
      <c r="D112" s="25">
        <f>('Octubre 13'!D112+'Noviembre 13'!D112+'Dec 13'!D112+'Ene 14'!D112+'Feb 14'!D112+'Mar 14'!D112+'Apr 14'!D112+'May 14'!D112+'Jun 14'!D112+'Jul 14'!D112+'Ago 14'!D112+'Sep 14'!D112)/12</f>
        <v>1324733.9166666667</v>
      </c>
    </row>
    <row r="113" spans="1:4" ht="16.5" thickBot="1" x14ac:dyDescent="0.3">
      <c r="A113" s="6" t="s">
        <v>98</v>
      </c>
      <c r="B113" s="25">
        <f>('Octubre 13'!B113+'Noviembre 13'!B113+'Dec 13'!B113+'Ene 14'!B113+'Feb 14'!B113+'Mar 14'!B113+'Apr 14'!B113+'May 14'!B113+'Jun 14'!B113+'Jul 14'!B113+'Ago 14'!B113+'Sep 14'!B113)/12</f>
        <v>14254.583333333334</v>
      </c>
      <c r="C113" s="25">
        <f>('Octubre 13'!C113+'Noviembre 13'!C113+'Dec 13'!C113+'Ene 14'!C113+'Feb 14'!C113+'Mar 14'!C113+'Apr 14'!C113+'May 14'!C113+'Jun 14'!C113+'Jul 14'!C113+'Ago 14'!C113+'Sep 14'!C113)/12</f>
        <v>29018.5</v>
      </c>
      <c r="D113" s="25">
        <f>('Octubre 13'!D113+'Noviembre 13'!D113+'Dec 13'!D113+'Ene 14'!D113+'Feb 14'!D113+'Mar 14'!D113+'Apr 14'!D113+'May 14'!D113+'Jun 14'!D113+'Jul 14'!D113+'Ago 14'!D113+'Sep 14'!D113)/12</f>
        <v>3265935.75</v>
      </c>
    </row>
    <row r="114" spans="1:4" ht="16.5" thickBot="1" x14ac:dyDescent="0.3">
      <c r="A114" s="6" t="s">
        <v>99</v>
      </c>
      <c r="B114" s="25">
        <f>('Octubre 13'!B114+'Noviembre 13'!B114+'Dec 13'!B114+'Ene 14'!B114+'Feb 14'!B114+'Mar 14'!B114+'Apr 14'!B114+'May 14'!B114+'Jun 14'!B114+'Jul 14'!B114+'Ago 14'!B114+'Sep 14'!B114)/12</f>
        <v>6654</v>
      </c>
      <c r="C114" s="25">
        <f>('Octubre 13'!C114+'Noviembre 13'!C114+'Dec 13'!C114+'Ene 14'!C114+'Feb 14'!C114+'Mar 14'!C114+'Apr 14'!C114+'May 14'!C114+'Jun 14'!C114+'Jul 14'!C114+'Ago 14'!C114+'Sep 14'!C114)/12</f>
        <v>14586.5</v>
      </c>
      <c r="D114" s="25">
        <f>('Octubre 13'!D114+'Noviembre 13'!D114+'Dec 13'!D114+'Ene 14'!D114+'Feb 14'!D114+'Mar 14'!D114+'Apr 14'!D114+'May 14'!D114+'Jun 14'!D114+'Jul 14'!D114+'Ago 14'!D114+'Sep 14'!D114)/12</f>
        <v>1637507.0833333333</v>
      </c>
    </row>
    <row r="115" spans="1:4" ht="16.5" thickBot="1" x14ac:dyDescent="0.3">
      <c r="A115" s="6" t="s">
        <v>100</v>
      </c>
      <c r="B115" s="25">
        <f>('Octubre 13'!B115+'Noviembre 13'!B115+'Dec 13'!B115+'Ene 14'!B115+'Feb 14'!B115+'Mar 14'!B115+'Apr 14'!B115+'May 14'!B115+'Jun 14'!B115+'Jul 14'!B115+'Ago 14'!B115+'Sep 14'!B115)/12</f>
        <v>12691.5</v>
      </c>
      <c r="C115" s="25">
        <f>('Octubre 13'!C115+'Noviembre 13'!C115+'Dec 13'!C115+'Ene 14'!C115+'Feb 14'!C115+'Mar 14'!C115+'Apr 14'!C115+'May 14'!C115+'Jun 14'!C115+'Jul 14'!C115+'Ago 14'!C115+'Sep 14'!C115)/12</f>
        <v>26378.583333333332</v>
      </c>
      <c r="D115" s="25">
        <f>('Octubre 13'!D115+'Noviembre 13'!D115+'Dec 13'!D115+'Ene 14'!D115+'Feb 14'!D115+'Mar 14'!D115+'Apr 14'!D115+'May 14'!D115+'Jun 14'!D115+'Jul 14'!D115+'Ago 14'!D115+'Sep 14'!D115)/12</f>
        <v>3005573.5833333335</v>
      </c>
    </row>
    <row r="116" spans="1:4" ht="16.5" thickBot="1" x14ac:dyDescent="0.3">
      <c r="A116" s="6" t="s">
        <v>101</v>
      </c>
      <c r="B116" s="25">
        <f>('Octubre 13'!B116+'Noviembre 13'!B116+'Dec 13'!B116+'Ene 14'!B116+'Feb 14'!B116+'Mar 14'!B116+'Apr 14'!B116+'May 14'!B116+'Jun 14'!B116+'Jul 14'!B116+'Ago 14'!B116+'Sep 14'!B116)/12</f>
        <v>5757.75</v>
      </c>
      <c r="C116" s="25">
        <f>('Octubre 13'!C116+'Noviembre 13'!C116+'Dec 13'!C116+'Ene 14'!C116+'Feb 14'!C116+'Mar 14'!C116+'Apr 14'!C116+'May 14'!C116+'Jun 14'!C116+'Jul 14'!C116+'Ago 14'!C116+'Sep 14'!C116)/12</f>
        <v>12577.833333333334</v>
      </c>
      <c r="D116" s="25">
        <f>('Octubre 13'!D116+'Noviembre 13'!D116+'Dec 13'!D116+'Ene 14'!D116+'Feb 14'!D116+'Mar 14'!D116+'Apr 14'!D116+'May 14'!D116+'Jun 14'!D116+'Jul 14'!D116+'Ago 14'!D116+'Sep 14'!D116)/12</f>
        <v>1414319.5833333333</v>
      </c>
    </row>
    <row r="117" spans="1:4" ht="16.5" thickBot="1" x14ac:dyDescent="0.3">
      <c r="A117" s="6" t="s">
        <v>102</v>
      </c>
      <c r="B117" s="25">
        <f>('Octubre 13'!B117+'Noviembre 13'!B117+'Dec 13'!B117+'Ene 14'!B117+'Feb 14'!B117+'Mar 14'!B117+'Apr 14'!B117+'May 14'!B117+'Jun 14'!B117+'Jul 14'!B117+'Ago 14'!B117+'Sep 14'!B117)/12</f>
        <v>8667.0833333333339</v>
      </c>
      <c r="C117" s="25">
        <f>('Octubre 13'!C117+'Noviembre 13'!C117+'Dec 13'!C117+'Ene 14'!C117+'Feb 14'!C117+'Mar 14'!C117+'Apr 14'!C117+'May 14'!C117+'Jun 14'!C117+'Jul 14'!C117+'Ago 14'!C117+'Sep 14'!C117)/12</f>
        <v>17718.5</v>
      </c>
      <c r="D117" s="25">
        <f>('Octubre 13'!D117+'Noviembre 13'!D117+'Dec 13'!D117+'Ene 14'!D117+'Feb 14'!D117+'Mar 14'!D117+'Apr 14'!D117+'May 14'!D117+'Jun 14'!D117+'Jul 14'!D117+'Ago 14'!D117+'Sep 14'!D117)/12</f>
        <v>1990379.1666666667</v>
      </c>
    </row>
    <row r="118" spans="1:4" ht="16.5" thickBot="1" x14ac:dyDescent="0.3">
      <c r="A118" s="8" t="s">
        <v>46</v>
      </c>
      <c r="B118" s="18">
        <f>SUM(B104:B117)</f>
        <v>95278.916666666657</v>
      </c>
      <c r="C118" s="18">
        <f t="shared" ref="C118:D118" si="4">SUM(C104:C117)</f>
        <v>201302.25</v>
      </c>
      <c r="D118" s="18">
        <f t="shared" si="4"/>
        <v>22599702.416666664</v>
      </c>
    </row>
    <row r="119" spans="1:4" ht="16.5" thickBot="1" x14ac:dyDescent="0.3">
      <c r="A119" s="21"/>
      <c r="B119" s="22"/>
      <c r="C119" s="22"/>
      <c r="D119" s="23"/>
    </row>
    <row r="120" spans="1:4" ht="16.5" thickBot="1" x14ac:dyDescent="0.3">
      <c r="A120" s="3" t="s">
        <v>103</v>
      </c>
      <c r="B120" s="216"/>
      <c r="C120" s="217"/>
      <c r="D120" s="218"/>
    </row>
    <row r="121" spans="1:4" ht="16.5" thickBot="1" x14ac:dyDescent="0.3">
      <c r="A121" s="214" t="s">
        <v>104</v>
      </c>
      <c r="B121" s="188">
        <f>('Octubre 13'!B121+'Noviembre 13'!B121+'Dec 13'!B121+'Ene 14'!B121+'Feb 14'!B121+'Mar 14'!B121+'Apr 14'!B121+'May 14'!B121+'Jun 14'!B121+'Jul 14'!B121+'Ago 14'!B121+'Sep 14'!B121)/12</f>
        <v>1679.4166666666667</v>
      </c>
      <c r="C121" s="221">
        <f>('Octubre 13'!C121+'Noviembre 13'!C121+'Dec 13'!C121+'Ene 14'!C121+'Feb 14'!C121+'Mar 14'!C121+'Apr 14'!C121+'May 14'!C121+'Jun 14'!C121+'Jul 14'!C121+'Ago 14'!C121+'Sep 14'!C121)/12</f>
        <v>3559.1666666666665</v>
      </c>
      <c r="D121" s="222">
        <f>('Octubre 13'!D121+'Noviembre 13'!D121+'Dec 13'!D121+'Ene 14'!D121+'Feb 14'!D121+'Mar 14'!D121+'Apr 14'!D121+'May 14'!D121+'Jun 14'!D121+'Jul 14'!D121+'Ago 14'!D121+'Sep 14'!D121)/12</f>
        <v>403780.41666666669</v>
      </c>
    </row>
    <row r="122" spans="1:4" ht="16.5" thickBot="1" x14ac:dyDescent="0.3">
      <c r="A122" s="214" t="s">
        <v>105</v>
      </c>
      <c r="B122" s="223">
        <f>('Octubre 13'!B122+'Noviembre 13'!B122+'Dec 13'!B122+'Ene 14'!B122+'Feb 14'!B122+'Mar 14'!B122+'Apr 14'!B122+'May 14'!B122+'Jun 14'!B122+'Jul 14'!B122+'Ago 14'!B122+'Sep 14'!B122)/12</f>
        <v>8280.5</v>
      </c>
      <c r="C122" s="220">
        <f>('Octubre 13'!C122+'Noviembre 13'!C122+'Dec 13'!C122+'Ene 14'!C122+'Feb 14'!C122+'Mar 14'!C122+'Apr 14'!C122+'May 14'!C122+'Jun 14'!C122+'Jul 14'!C122+'Ago 14'!C122+'Sep 14'!C122)/12</f>
        <v>16040.833333333334</v>
      </c>
      <c r="D122" s="224">
        <f>('Octubre 13'!D122+'Noviembre 13'!D122+'Dec 13'!D122+'Ene 14'!D122+'Feb 14'!D122+'Mar 14'!D122+'Apr 14'!D122+'May 14'!D122+'Jun 14'!D122+'Jul 14'!D122+'Ago 14'!D122+'Sep 14'!D122)/12</f>
        <v>1867442.6666666667</v>
      </c>
    </row>
    <row r="123" spans="1:4" ht="16.5" thickBot="1" x14ac:dyDescent="0.3">
      <c r="A123" s="214" t="s">
        <v>106</v>
      </c>
      <c r="B123" s="223">
        <f>('Octubre 13'!B123+'Noviembre 13'!B123+'Dec 13'!B123+'Ene 14'!B123+'Feb 14'!B123+'Mar 14'!B123+'Apr 14'!B123+'May 14'!B123+'Jun 14'!B123+'Jul 14'!B123+'Ago 14'!B123+'Sep 14'!B123)/12</f>
        <v>1216.1666666666667</v>
      </c>
      <c r="C123" s="220">
        <f>('Octubre 13'!C123+'Noviembre 13'!C123+'Dec 13'!C123+'Ene 14'!C123+'Feb 14'!C123+'Mar 14'!C123+'Apr 14'!C123+'May 14'!C123+'Jun 14'!C123+'Jul 14'!C123+'Ago 14'!C123+'Sep 14'!C123)/12</f>
        <v>2406.5833333333335</v>
      </c>
      <c r="D123" s="224">
        <f>('Octubre 13'!D123+'Noviembre 13'!D123+'Dec 13'!D123+'Ene 14'!D123+'Feb 14'!D123+'Mar 14'!D123+'Apr 14'!D123+'May 14'!D123+'Jun 14'!D123+'Jul 14'!D123+'Ago 14'!D123+'Sep 14'!D123)/12</f>
        <v>269158.58333333331</v>
      </c>
    </row>
    <row r="124" spans="1:4" ht="16.5" thickBot="1" x14ac:dyDescent="0.3">
      <c r="A124" s="214" t="s">
        <v>107</v>
      </c>
      <c r="B124" s="223">
        <f>('Octubre 13'!B124+'Noviembre 13'!B124+'Dec 13'!B124+'Ene 14'!B124+'Feb 14'!B124+'Mar 14'!B124+'Apr 14'!B124+'May 14'!B124+'Jun 14'!B124+'Jul 14'!B124+'Ago 14'!B124+'Sep 14'!B124)/12</f>
        <v>3266</v>
      </c>
      <c r="C124" s="220">
        <f>('Octubre 13'!C124+'Noviembre 13'!C124+'Dec 13'!C124+'Ene 14'!C124+'Feb 14'!C124+'Mar 14'!C124+'Apr 14'!C124+'May 14'!C124+'Jun 14'!C124+'Jul 14'!C124+'Ago 14'!C124+'Sep 14'!C124)/12</f>
        <v>5820.083333333333</v>
      </c>
      <c r="D124" s="224">
        <f>('Octubre 13'!D124+'Noviembre 13'!D124+'Dec 13'!D124+'Ene 14'!D124+'Feb 14'!D124+'Mar 14'!D124+'Apr 14'!D124+'May 14'!D124+'Jun 14'!D124+'Jul 14'!D124+'Ago 14'!D124+'Sep 14'!D124)/12</f>
        <v>660097.25</v>
      </c>
    </row>
    <row r="125" spans="1:4" ht="16.5" thickBot="1" x14ac:dyDescent="0.3">
      <c r="A125" s="214" t="s">
        <v>108</v>
      </c>
      <c r="B125" s="223">
        <f>('Octubre 13'!B125+'Noviembre 13'!B125+'Dec 13'!B125+'Ene 14'!B125+'Feb 14'!B125+'Mar 14'!B125+'Apr 14'!B125+'May 14'!B125+'Jun 14'!B125+'Jul 14'!B125+'Ago 14'!B125+'Sep 14'!B125)/12</f>
        <v>15763.25</v>
      </c>
      <c r="C125" s="220">
        <f>('Octubre 13'!C125+'Noviembre 13'!C125+'Dec 13'!C125+'Ene 14'!C125+'Feb 14'!C125+'Mar 14'!C125+'Apr 14'!C125+'May 14'!C125+'Jun 14'!C125+'Jul 14'!C125+'Ago 14'!C125+'Sep 14'!C125)/12</f>
        <v>30506.75</v>
      </c>
      <c r="D125" s="224">
        <f>('Octubre 13'!D125+'Noviembre 13'!D125+'Dec 13'!D125+'Ene 14'!D125+'Feb 14'!D125+'Mar 14'!D125+'Apr 14'!D125+'May 14'!D125+'Jun 14'!D125+'Jul 14'!D125+'Ago 14'!D125+'Sep 14'!D125)/12</f>
        <v>3445155.3333333335</v>
      </c>
    </row>
    <row r="126" spans="1:4" ht="16.5" thickBot="1" x14ac:dyDescent="0.3">
      <c r="A126" s="214" t="s">
        <v>109</v>
      </c>
      <c r="B126" s="223">
        <f>('Octubre 13'!B126+'Noviembre 13'!B126+'Dec 13'!B126+'Ene 14'!B126+'Feb 14'!B126+'Mar 14'!B126+'Apr 14'!B126+'May 14'!B126+'Jun 14'!B126+'Jul 14'!B126+'Ago 14'!B126+'Sep 14'!B126)/12</f>
        <v>7949.666666666667</v>
      </c>
      <c r="C126" s="220">
        <f>('Octubre 13'!C126+'Noviembre 13'!C126+'Dec 13'!C126+'Ene 14'!C126+'Feb 14'!C126+'Mar 14'!C126+'Apr 14'!C126+'May 14'!C126+'Jun 14'!C126+'Jul 14'!C126+'Ago 14'!C126+'Sep 14'!C126)/12</f>
        <v>16331.833333333334</v>
      </c>
      <c r="D126" s="224">
        <f>('Octubre 13'!D126+'Noviembre 13'!D126+'Dec 13'!D126+'Ene 14'!D126+'Feb 14'!D126+'Mar 14'!D126+'Apr 14'!D126+'May 14'!D126+'Jun 14'!D126+'Jul 14'!D126+'Ago 14'!D126+'Sep 14'!D126)/12</f>
        <v>1845475.25</v>
      </c>
    </row>
    <row r="127" spans="1:4" ht="16.5" thickBot="1" x14ac:dyDescent="0.3">
      <c r="A127" s="214" t="s">
        <v>110</v>
      </c>
      <c r="B127" s="223">
        <f>('Octubre 13'!B127+'Noviembre 13'!B127+'Dec 13'!B127+'Ene 14'!B127+'Feb 14'!B127+'Mar 14'!B127+'Apr 14'!B127+'May 14'!B127+'Jun 14'!B127+'Jul 14'!B127+'Ago 14'!B127+'Sep 14'!B127)/12</f>
        <v>6731.583333333333</v>
      </c>
      <c r="C127" s="220">
        <f>('Octubre 13'!C127+'Noviembre 13'!C127+'Dec 13'!C127+'Ene 14'!C127+'Feb 14'!C127+'Mar 14'!C127+'Apr 14'!C127+'May 14'!C127+'Jun 14'!C127+'Jul 14'!C127+'Ago 14'!C127+'Sep 14'!C127)/12</f>
        <v>13688.416666666666</v>
      </c>
      <c r="D127" s="224">
        <f>('Octubre 13'!D127+'Noviembre 13'!D127+'Dec 13'!D127+'Ene 14'!D127+'Feb 14'!D127+'Mar 14'!D127+'Apr 14'!D127+'May 14'!D127+'Jun 14'!D127+'Jul 14'!D127+'Ago 14'!D127+'Sep 14'!D127)/12</f>
        <v>1540756.3333333333</v>
      </c>
    </row>
    <row r="128" spans="1:4" ht="16.5" thickBot="1" x14ac:dyDescent="0.3">
      <c r="A128" s="214" t="s">
        <v>111</v>
      </c>
      <c r="B128" s="223">
        <f>('Octubre 13'!B128+'Noviembre 13'!B128+'Dec 13'!B128+'Ene 14'!B128+'Feb 14'!B128+'Mar 14'!B128+'Apr 14'!B128+'May 14'!B128+'Jun 14'!B128+'Jul 14'!B128+'Ago 14'!B128+'Sep 14'!B128)/12</f>
        <v>3723.3333333333335</v>
      </c>
      <c r="C128" s="220">
        <f>('Octubre 13'!C128+'Noviembre 13'!C128+'Dec 13'!C128+'Ene 14'!C128+'Feb 14'!C128+'Mar 14'!C128+'Apr 14'!C128+'May 14'!C128+'Jun 14'!C128+'Jul 14'!C128+'Ago 14'!C128+'Sep 14'!C128)/12</f>
        <v>7839.583333333333</v>
      </c>
      <c r="D128" s="224">
        <f>('Octubre 13'!D128+'Noviembre 13'!D128+'Dec 13'!D128+'Ene 14'!D128+'Feb 14'!D128+'Mar 14'!D128+'Apr 14'!D128+'May 14'!D128+'Jun 14'!D128+'Jul 14'!D128+'Ago 14'!D128+'Sep 14'!D128)/12</f>
        <v>889193.08333333337</v>
      </c>
    </row>
    <row r="129" spans="1:5" ht="16.5" thickBot="1" x14ac:dyDescent="0.3">
      <c r="A129" s="215" t="s">
        <v>112</v>
      </c>
      <c r="B129" s="225">
        <f>('Octubre 13'!B129+'Noviembre 13'!B129+'Dec 13'!B129+'Ene 14'!B129+'Feb 14'!B129+'Mar 14'!B129+'Apr 14'!B129+'May 14'!B129+'Jun 14'!B129+'Jul 14'!B129+'Ago 14'!B129+'Sep 14'!B129)/12</f>
        <v>13234.583333333334</v>
      </c>
      <c r="C129" s="226">
        <f>('Octubre 13'!C129+'Noviembre 13'!C129+'Dec 13'!C129+'Ene 14'!C129+'Feb 14'!C129+'Mar 14'!C129+'Apr 14'!C129+'May 14'!C129+'Jun 14'!C129+'Jul 14'!C129+'Ago 14'!C129+'Sep 14'!C129)/12</f>
        <v>25431.083333333332</v>
      </c>
      <c r="D129" s="227">
        <f>('Octubre 13'!D129+'Noviembre 13'!D129+'Dec 13'!D129+'Ene 14'!D129+'Feb 14'!D129+'Mar 14'!D129+'Apr 14'!D129+'May 14'!D129+'Jun 14'!D129+'Jul 14'!D129+'Ago 14'!D129+'Sep 14'!D129)/12</f>
        <v>2871134.6666666665</v>
      </c>
    </row>
    <row r="130" spans="1:5" ht="15" customHeight="1" thickBot="1" x14ac:dyDescent="0.3">
      <c r="A130" s="8" t="s">
        <v>46</v>
      </c>
      <c r="B130" s="219">
        <f>SUM(B121:B129)</f>
        <v>61844.500000000007</v>
      </c>
      <c r="C130" s="219">
        <f t="shared" ref="C130:D130" si="5">SUM(C121:C129)</f>
        <v>121624.33333333333</v>
      </c>
      <c r="D130" s="219">
        <f t="shared" si="5"/>
        <v>13792193.583333334</v>
      </c>
    </row>
    <row r="131" spans="1:5" ht="16.5" thickBot="1" x14ac:dyDescent="0.3">
      <c r="A131" s="21"/>
      <c r="B131" s="22"/>
      <c r="C131" s="22"/>
      <c r="D131" s="23"/>
    </row>
    <row r="132" spans="1:5" ht="16.5" thickBot="1" x14ac:dyDescent="0.3">
      <c r="A132" s="1" t="s">
        <v>113</v>
      </c>
      <c r="B132" s="26">
        <f>SUM(B130+B118+B101+B89+B76+B67+B57+B47+B32+B16)</f>
        <v>664449.25</v>
      </c>
      <c r="C132" s="26">
        <f>SUM(C130+C118+C101+C89+C76+C67+C57+C47+C32+C16)</f>
        <v>1339188</v>
      </c>
      <c r="D132" s="26">
        <f>SUM(D130+D118+D101+D89+D76+D67+D57+D47+D32+D16)</f>
        <v>149812357.83333334</v>
      </c>
    </row>
    <row r="133" spans="1:5" x14ac:dyDescent="0.25">
      <c r="E133" s="187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E132"/>
  <sheetViews>
    <sheetView workbookViewId="0">
      <selection activeCell="B121" sqref="B121:D129"/>
    </sheetView>
  </sheetViews>
  <sheetFormatPr defaultRowHeight="15" x14ac:dyDescent="0.25"/>
  <cols>
    <col min="1" max="1" width="22" bestFit="1" customWidth="1"/>
    <col min="2" max="2" width="12.140625" customWidth="1"/>
    <col min="3" max="3" width="16.140625" customWidth="1"/>
    <col min="4" max="4" width="16.7109375" bestFit="1" customWidth="1"/>
    <col min="5" max="5" width="16.28515625" customWidth="1"/>
    <col min="257" max="257" width="22" bestFit="1" customWidth="1"/>
    <col min="258" max="258" width="12.140625" customWidth="1"/>
    <col min="259" max="259" width="16.140625" customWidth="1"/>
    <col min="260" max="260" width="14.28515625" customWidth="1"/>
    <col min="261" max="261" width="16.28515625" customWidth="1"/>
    <col min="513" max="513" width="22" bestFit="1" customWidth="1"/>
    <col min="514" max="514" width="12.140625" customWidth="1"/>
    <col min="515" max="515" width="16.140625" customWidth="1"/>
    <col min="516" max="516" width="14.28515625" customWidth="1"/>
    <col min="517" max="517" width="16.28515625" customWidth="1"/>
    <col min="769" max="769" width="22" bestFit="1" customWidth="1"/>
    <col min="770" max="770" width="12.140625" customWidth="1"/>
    <col min="771" max="771" width="16.140625" customWidth="1"/>
    <col min="772" max="772" width="14.28515625" customWidth="1"/>
    <col min="773" max="773" width="16.28515625" customWidth="1"/>
    <col min="1025" max="1025" width="22" bestFit="1" customWidth="1"/>
    <col min="1026" max="1026" width="12.140625" customWidth="1"/>
    <col min="1027" max="1027" width="16.140625" customWidth="1"/>
    <col min="1028" max="1028" width="14.28515625" customWidth="1"/>
    <col min="1029" max="1029" width="16.28515625" customWidth="1"/>
    <col min="1281" max="1281" width="22" bestFit="1" customWidth="1"/>
    <col min="1282" max="1282" width="12.140625" customWidth="1"/>
    <col min="1283" max="1283" width="16.140625" customWidth="1"/>
    <col min="1284" max="1284" width="14.28515625" customWidth="1"/>
    <col min="1285" max="1285" width="16.28515625" customWidth="1"/>
    <col min="1537" max="1537" width="22" bestFit="1" customWidth="1"/>
    <col min="1538" max="1538" width="12.140625" customWidth="1"/>
    <col min="1539" max="1539" width="16.140625" customWidth="1"/>
    <col min="1540" max="1540" width="14.28515625" customWidth="1"/>
    <col min="1541" max="1541" width="16.28515625" customWidth="1"/>
    <col min="1793" max="1793" width="22" bestFit="1" customWidth="1"/>
    <col min="1794" max="1794" width="12.140625" customWidth="1"/>
    <col min="1795" max="1795" width="16.140625" customWidth="1"/>
    <col min="1796" max="1796" width="14.28515625" customWidth="1"/>
    <col min="1797" max="1797" width="16.28515625" customWidth="1"/>
    <col min="2049" max="2049" width="22" bestFit="1" customWidth="1"/>
    <col min="2050" max="2050" width="12.140625" customWidth="1"/>
    <col min="2051" max="2051" width="16.140625" customWidth="1"/>
    <col min="2052" max="2052" width="14.28515625" customWidth="1"/>
    <col min="2053" max="2053" width="16.28515625" customWidth="1"/>
    <col min="2305" max="2305" width="22" bestFit="1" customWidth="1"/>
    <col min="2306" max="2306" width="12.140625" customWidth="1"/>
    <col min="2307" max="2307" width="16.140625" customWidth="1"/>
    <col min="2308" max="2308" width="14.28515625" customWidth="1"/>
    <col min="2309" max="2309" width="16.28515625" customWidth="1"/>
    <col min="2561" max="2561" width="22" bestFit="1" customWidth="1"/>
    <col min="2562" max="2562" width="12.140625" customWidth="1"/>
    <col min="2563" max="2563" width="16.140625" customWidth="1"/>
    <col min="2564" max="2564" width="14.28515625" customWidth="1"/>
    <col min="2565" max="2565" width="16.28515625" customWidth="1"/>
    <col min="2817" max="2817" width="22" bestFit="1" customWidth="1"/>
    <col min="2818" max="2818" width="12.140625" customWidth="1"/>
    <col min="2819" max="2819" width="16.140625" customWidth="1"/>
    <col min="2820" max="2820" width="14.28515625" customWidth="1"/>
    <col min="2821" max="2821" width="16.28515625" customWidth="1"/>
    <col min="3073" max="3073" width="22" bestFit="1" customWidth="1"/>
    <col min="3074" max="3074" width="12.140625" customWidth="1"/>
    <col min="3075" max="3075" width="16.140625" customWidth="1"/>
    <col min="3076" max="3076" width="14.28515625" customWidth="1"/>
    <col min="3077" max="3077" width="16.28515625" customWidth="1"/>
    <col min="3329" max="3329" width="22" bestFit="1" customWidth="1"/>
    <col min="3330" max="3330" width="12.140625" customWidth="1"/>
    <col min="3331" max="3331" width="16.140625" customWidth="1"/>
    <col min="3332" max="3332" width="14.28515625" customWidth="1"/>
    <col min="3333" max="3333" width="16.28515625" customWidth="1"/>
    <col min="3585" max="3585" width="22" bestFit="1" customWidth="1"/>
    <col min="3586" max="3586" width="12.140625" customWidth="1"/>
    <col min="3587" max="3587" width="16.140625" customWidth="1"/>
    <col min="3588" max="3588" width="14.28515625" customWidth="1"/>
    <col min="3589" max="3589" width="16.28515625" customWidth="1"/>
    <col min="3841" max="3841" width="22" bestFit="1" customWidth="1"/>
    <col min="3842" max="3842" width="12.140625" customWidth="1"/>
    <col min="3843" max="3843" width="16.140625" customWidth="1"/>
    <col min="3844" max="3844" width="14.28515625" customWidth="1"/>
    <col min="3845" max="3845" width="16.28515625" customWidth="1"/>
    <col min="4097" max="4097" width="22" bestFit="1" customWidth="1"/>
    <col min="4098" max="4098" width="12.140625" customWidth="1"/>
    <col min="4099" max="4099" width="16.140625" customWidth="1"/>
    <col min="4100" max="4100" width="14.28515625" customWidth="1"/>
    <col min="4101" max="4101" width="16.28515625" customWidth="1"/>
    <col min="4353" max="4353" width="22" bestFit="1" customWidth="1"/>
    <col min="4354" max="4354" width="12.140625" customWidth="1"/>
    <col min="4355" max="4355" width="16.140625" customWidth="1"/>
    <col min="4356" max="4356" width="14.28515625" customWidth="1"/>
    <col min="4357" max="4357" width="16.28515625" customWidth="1"/>
    <col min="4609" max="4609" width="22" bestFit="1" customWidth="1"/>
    <col min="4610" max="4610" width="12.140625" customWidth="1"/>
    <col min="4611" max="4611" width="16.140625" customWidth="1"/>
    <col min="4612" max="4612" width="14.28515625" customWidth="1"/>
    <col min="4613" max="4613" width="16.28515625" customWidth="1"/>
    <col min="4865" max="4865" width="22" bestFit="1" customWidth="1"/>
    <col min="4866" max="4866" width="12.140625" customWidth="1"/>
    <col min="4867" max="4867" width="16.140625" customWidth="1"/>
    <col min="4868" max="4868" width="14.28515625" customWidth="1"/>
    <col min="4869" max="4869" width="16.28515625" customWidth="1"/>
    <col min="5121" max="5121" width="22" bestFit="1" customWidth="1"/>
    <col min="5122" max="5122" width="12.140625" customWidth="1"/>
    <col min="5123" max="5123" width="16.140625" customWidth="1"/>
    <col min="5124" max="5124" width="14.28515625" customWidth="1"/>
    <col min="5125" max="5125" width="16.28515625" customWidth="1"/>
    <col min="5377" max="5377" width="22" bestFit="1" customWidth="1"/>
    <col min="5378" max="5378" width="12.140625" customWidth="1"/>
    <col min="5379" max="5379" width="16.140625" customWidth="1"/>
    <col min="5380" max="5380" width="14.28515625" customWidth="1"/>
    <col min="5381" max="5381" width="16.28515625" customWidth="1"/>
    <col min="5633" max="5633" width="22" bestFit="1" customWidth="1"/>
    <col min="5634" max="5634" width="12.140625" customWidth="1"/>
    <col min="5635" max="5635" width="16.140625" customWidth="1"/>
    <col min="5636" max="5636" width="14.28515625" customWidth="1"/>
    <col min="5637" max="5637" width="16.28515625" customWidth="1"/>
    <col min="5889" max="5889" width="22" bestFit="1" customWidth="1"/>
    <col min="5890" max="5890" width="12.140625" customWidth="1"/>
    <col min="5891" max="5891" width="16.140625" customWidth="1"/>
    <col min="5892" max="5892" width="14.28515625" customWidth="1"/>
    <col min="5893" max="5893" width="16.28515625" customWidth="1"/>
    <col min="6145" max="6145" width="22" bestFit="1" customWidth="1"/>
    <col min="6146" max="6146" width="12.140625" customWidth="1"/>
    <col min="6147" max="6147" width="16.140625" customWidth="1"/>
    <col min="6148" max="6148" width="14.28515625" customWidth="1"/>
    <col min="6149" max="6149" width="16.28515625" customWidth="1"/>
    <col min="6401" max="6401" width="22" bestFit="1" customWidth="1"/>
    <col min="6402" max="6402" width="12.140625" customWidth="1"/>
    <col min="6403" max="6403" width="16.140625" customWidth="1"/>
    <col min="6404" max="6404" width="14.28515625" customWidth="1"/>
    <col min="6405" max="6405" width="16.28515625" customWidth="1"/>
    <col min="6657" max="6657" width="22" bestFit="1" customWidth="1"/>
    <col min="6658" max="6658" width="12.140625" customWidth="1"/>
    <col min="6659" max="6659" width="16.140625" customWidth="1"/>
    <col min="6660" max="6660" width="14.28515625" customWidth="1"/>
    <col min="6661" max="6661" width="16.28515625" customWidth="1"/>
    <col min="6913" max="6913" width="22" bestFit="1" customWidth="1"/>
    <col min="6914" max="6914" width="12.140625" customWidth="1"/>
    <col min="6915" max="6915" width="16.140625" customWidth="1"/>
    <col min="6916" max="6916" width="14.28515625" customWidth="1"/>
    <col min="6917" max="6917" width="16.28515625" customWidth="1"/>
    <col min="7169" max="7169" width="22" bestFit="1" customWidth="1"/>
    <col min="7170" max="7170" width="12.140625" customWidth="1"/>
    <col min="7171" max="7171" width="16.140625" customWidth="1"/>
    <col min="7172" max="7172" width="14.28515625" customWidth="1"/>
    <col min="7173" max="7173" width="16.28515625" customWidth="1"/>
    <col min="7425" max="7425" width="22" bestFit="1" customWidth="1"/>
    <col min="7426" max="7426" width="12.140625" customWidth="1"/>
    <col min="7427" max="7427" width="16.140625" customWidth="1"/>
    <col min="7428" max="7428" width="14.28515625" customWidth="1"/>
    <col min="7429" max="7429" width="16.28515625" customWidth="1"/>
    <col min="7681" max="7681" width="22" bestFit="1" customWidth="1"/>
    <col min="7682" max="7682" width="12.140625" customWidth="1"/>
    <col min="7683" max="7683" width="16.140625" customWidth="1"/>
    <col min="7684" max="7684" width="14.28515625" customWidth="1"/>
    <col min="7685" max="7685" width="16.28515625" customWidth="1"/>
    <col min="7937" max="7937" width="22" bestFit="1" customWidth="1"/>
    <col min="7938" max="7938" width="12.140625" customWidth="1"/>
    <col min="7939" max="7939" width="16.140625" customWidth="1"/>
    <col min="7940" max="7940" width="14.28515625" customWidth="1"/>
    <col min="7941" max="7941" width="16.28515625" customWidth="1"/>
    <col min="8193" max="8193" width="22" bestFit="1" customWidth="1"/>
    <col min="8194" max="8194" width="12.140625" customWidth="1"/>
    <col min="8195" max="8195" width="16.140625" customWidth="1"/>
    <col min="8196" max="8196" width="14.28515625" customWidth="1"/>
    <col min="8197" max="8197" width="16.28515625" customWidth="1"/>
    <col min="8449" max="8449" width="22" bestFit="1" customWidth="1"/>
    <col min="8450" max="8450" width="12.140625" customWidth="1"/>
    <col min="8451" max="8451" width="16.140625" customWidth="1"/>
    <col min="8452" max="8452" width="14.28515625" customWidth="1"/>
    <col min="8453" max="8453" width="16.28515625" customWidth="1"/>
    <col min="8705" max="8705" width="22" bestFit="1" customWidth="1"/>
    <col min="8706" max="8706" width="12.140625" customWidth="1"/>
    <col min="8707" max="8707" width="16.140625" customWidth="1"/>
    <col min="8708" max="8708" width="14.28515625" customWidth="1"/>
    <col min="8709" max="8709" width="16.28515625" customWidth="1"/>
    <col min="8961" max="8961" width="22" bestFit="1" customWidth="1"/>
    <col min="8962" max="8962" width="12.140625" customWidth="1"/>
    <col min="8963" max="8963" width="16.140625" customWidth="1"/>
    <col min="8964" max="8964" width="14.28515625" customWidth="1"/>
    <col min="8965" max="8965" width="16.28515625" customWidth="1"/>
    <col min="9217" max="9217" width="22" bestFit="1" customWidth="1"/>
    <col min="9218" max="9218" width="12.140625" customWidth="1"/>
    <col min="9219" max="9219" width="16.140625" customWidth="1"/>
    <col min="9220" max="9220" width="14.28515625" customWidth="1"/>
    <col min="9221" max="9221" width="16.28515625" customWidth="1"/>
    <col min="9473" max="9473" width="22" bestFit="1" customWidth="1"/>
    <col min="9474" max="9474" width="12.140625" customWidth="1"/>
    <col min="9475" max="9475" width="16.140625" customWidth="1"/>
    <col min="9476" max="9476" width="14.28515625" customWidth="1"/>
    <col min="9477" max="9477" width="16.28515625" customWidth="1"/>
    <col min="9729" max="9729" width="22" bestFit="1" customWidth="1"/>
    <col min="9730" max="9730" width="12.140625" customWidth="1"/>
    <col min="9731" max="9731" width="16.140625" customWidth="1"/>
    <col min="9732" max="9732" width="14.28515625" customWidth="1"/>
    <col min="9733" max="9733" width="16.28515625" customWidth="1"/>
    <col min="9985" max="9985" width="22" bestFit="1" customWidth="1"/>
    <col min="9986" max="9986" width="12.140625" customWidth="1"/>
    <col min="9987" max="9987" width="16.140625" customWidth="1"/>
    <col min="9988" max="9988" width="14.28515625" customWidth="1"/>
    <col min="9989" max="9989" width="16.28515625" customWidth="1"/>
    <col min="10241" max="10241" width="22" bestFit="1" customWidth="1"/>
    <col min="10242" max="10242" width="12.140625" customWidth="1"/>
    <col min="10243" max="10243" width="16.140625" customWidth="1"/>
    <col min="10244" max="10244" width="14.28515625" customWidth="1"/>
    <col min="10245" max="10245" width="16.28515625" customWidth="1"/>
    <col min="10497" max="10497" width="22" bestFit="1" customWidth="1"/>
    <col min="10498" max="10498" width="12.140625" customWidth="1"/>
    <col min="10499" max="10499" width="16.140625" customWidth="1"/>
    <col min="10500" max="10500" width="14.28515625" customWidth="1"/>
    <col min="10501" max="10501" width="16.28515625" customWidth="1"/>
    <col min="10753" max="10753" width="22" bestFit="1" customWidth="1"/>
    <col min="10754" max="10754" width="12.140625" customWidth="1"/>
    <col min="10755" max="10755" width="16.140625" customWidth="1"/>
    <col min="10756" max="10756" width="14.28515625" customWidth="1"/>
    <col min="10757" max="10757" width="16.28515625" customWidth="1"/>
    <col min="11009" max="11009" width="22" bestFit="1" customWidth="1"/>
    <col min="11010" max="11010" width="12.140625" customWidth="1"/>
    <col min="11011" max="11011" width="16.140625" customWidth="1"/>
    <col min="11012" max="11012" width="14.28515625" customWidth="1"/>
    <col min="11013" max="11013" width="16.28515625" customWidth="1"/>
    <col min="11265" max="11265" width="22" bestFit="1" customWidth="1"/>
    <col min="11266" max="11266" width="12.140625" customWidth="1"/>
    <col min="11267" max="11267" width="16.140625" customWidth="1"/>
    <col min="11268" max="11268" width="14.28515625" customWidth="1"/>
    <col min="11269" max="11269" width="16.28515625" customWidth="1"/>
    <col min="11521" max="11521" width="22" bestFit="1" customWidth="1"/>
    <col min="11522" max="11522" width="12.140625" customWidth="1"/>
    <col min="11523" max="11523" width="16.140625" customWidth="1"/>
    <col min="11524" max="11524" width="14.28515625" customWidth="1"/>
    <col min="11525" max="11525" width="16.28515625" customWidth="1"/>
    <col min="11777" max="11777" width="22" bestFit="1" customWidth="1"/>
    <col min="11778" max="11778" width="12.140625" customWidth="1"/>
    <col min="11779" max="11779" width="16.140625" customWidth="1"/>
    <col min="11780" max="11780" width="14.28515625" customWidth="1"/>
    <col min="11781" max="11781" width="16.28515625" customWidth="1"/>
    <col min="12033" max="12033" width="22" bestFit="1" customWidth="1"/>
    <col min="12034" max="12034" width="12.140625" customWidth="1"/>
    <col min="12035" max="12035" width="16.140625" customWidth="1"/>
    <col min="12036" max="12036" width="14.28515625" customWidth="1"/>
    <col min="12037" max="12037" width="16.28515625" customWidth="1"/>
    <col min="12289" max="12289" width="22" bestFit="1" customWidth="1"/>
    <col min="12290" max="12290" width="12.140625" customWidth="1"/>
    <col min="12291" max="12291" width="16.140625" customWidth="1"/>
    <col min="12292" max="12292" width="14.28515625" customWidth="1"/>
    <col min="12293" max="12293" width="16.28515625" customWidth="1"/>
    <col min="12545" max="12545" width="22" bestFit="1" customWidth="1"/>
    <col min="12546" max="12546" width="12.140625" customWidth="1"/>
    <col min="12547" max="12547" width="16.140625" customWidth="1"/>
    <col min="12548" max="12548" width="14.28515625" customWidth="1"/>
    <col min="12549" max="12549" width="16.28515625" customWidth="1"/>
    <col min="12801" max="12801" width="22" bestFit="1" customWidth="1"/>
    <col min="12802" max="12802" width="12.140625" customWidth="1"/>
    <col min="12803" max="12803" width="16.140625" customWidth="1"/>
    <col min="12804" max="12804" width="14.28515625" customWidth="1"/>
    <col min="12805" max="12805" width="16.28515625" customWidth="1"/>
    <col min="13057" max="13057" width="22" bestFit="1" customWidth="1"/>
    <col min="13058" max="13058" width="12.140625" customWidth="1"/>
    <col min="13059" max="13059" width="16.140625" customWidth="1"/>
    <col min="13060" max="13060" width="14.28515625" customWidth="1"/>
    <col min="13061" max="13061" width="16.28515625" customWidth="1"/>
    <col min="13313" max="13313" width="22" bestFit="1" customWidth="1"/>
    <col min="13314" max="13314" width="12.140625" customWidth="1"/>
    <col min="13315" max="13315" width="16.140625" customWidth="1"/>
    <col min="13316" max="13316" width="14.28515625" customWidth="1"/>
    <col min="13317" max="13317" width="16.28515625" customWidth="1"/>
    <col min="13569" max="13569" width="22" bestFit="1" customWidth="1"/>
    <col min="13570" max="13570" width="12.140625" customWidth="1"/>
    <col min="13571" max="13571" width="16.140625" customWidth="1"/>
    <col min="13572" max="13572" width="14.28515625" customWidth="1"/>
    <col min="13573" max="13573" width="16.28515625" customWidth="1"/>
    <col min="13825" max="13825" width="22" bestFit="1" customWidth="1"/>
    <col min="13826" max="13826" width="12.140625" customWidth="1"/>
    <col min="13827" max="13827" width="16.140625" customWidth="1"/>
    <col min="13828" max="13828" width="14.28515625" customWidth="1"/>
    <col min="13829" max="13829" width="16.28515625" customWidth="1"/>
    <col min="14081" max="14081" width="22" bestFit="1" customWidth="1"/>
    <col min="14082" max="14082" width="12.140625" customWidth="1"/>
    <col min="14083" max="14083" width="16.140625" customWidth="1"/>
    <col min="14084" max="14084" width="14.28515625" customWidth="1"/>
    <col min="14085" max="14085" width="16.28515625" customWidth="1"/>
    <col min="14337" max="14337" width="22" bestFit="1" customWidth="1"/>
    <col min="14338" max="14338" width="12.140625" customWidth="1"/>
    <col min="14339" max="14339" width="16.140625" customWidth="1"/>
    <col min="14340" max="14340" width="14.28515625" customWidth="1"/>
    <col min="14341" max="14341" width="16.28515625" customWidth="1"/>
    <col min="14593" max="14593" width="22" bestFit="1" customWidth="1"/>
    <col min="14594" max="14594" width="12.140625" customWidth="1"/>
    <col min="14595" max="14595" width="16.140625" customWidth="1"/>
    <col min="14596" max="14596" width="14.28515625" customWidth="1"/>
    <col min="14597" max="14597" width="16.28515625" customWidth="1"/>
    <col min="14849" max="14849" width="22" bestFit="1" customWidth="1"/>
    <col min="14850" max="14850" width="12.140625" customWidth="1"/>
    <col min="14851" max="14851" width="16.140625" customWidth="1"/>
    <col min="14852" max="14852" width="14.28515625" customWidth="1"/>
    <col min="14853" max="14853" width="16.28515625" customWidth="1"/>
    <col min="15105" max="15105" width="22" bestFit="1" customWidth="1"/>
    <col min="15106" max="15106" width="12.140625" customWidth="1"/>
    <col min="15107" max="15107" width="16.140625" customWidth="1"/>
    <col min="15108" max="15108" width="14.28515625" customWidth="1"/>
    <col min="15109" max="15109" width="16.28515625" customWidth="1"/>
    <col min="15361" max="15361" width="22" bestFit="1" customWidth="1"/>
    <col min="15362" max="15362" width="12.140625" customWidth="1"/>
    <col min="15363" max="15363" width="16.140625" customWidth="1"/>
    <col min="15364" max="15364" width="14.28515625" customWidth="1"/>
    <col min="15365" max="15365" width="16.28515625" customWidth="1"/>
    <col min="15617" max="15617" width="22" bestFit="1" customWidth="1"/>
    <col min="15618" max="15618" width="12.140625" customWidth="1"/>
    <col min="15619" max="15619" width="16.140625" customWidth="1"/>
    <col min="15620" max="15620" width="14.28515625" customWidth="1"/>
    <col min="15621" max="15621" width="16.28515625" customWidth="1"/>
    <col min="15873" max="15873" width="22" bestFit="1" customWidth="1"/>
    <col min="15874" max="15874" width="12.140625" customWidth="1"/>
    <col min="15875" max="15875" width="16.140625" customWidth="1"/>
    <col min="15876" max="15876" width="14.28515625" customWidth="1"/>
    <col min="15877" max="15877" width="16.28515625" customWidth="1"/>
    <col min="16129" max="16129" width="22" bestFit="1" customWidth="1"/>
    <col min="16130" max="16130" width="12.140625" customWidth="1"/>
    <col min="16131" max="16131" width="16.140625" customWidth="1"/>
    <col min="16132" max="16132" width="14.28515625" customWidth="1"/>
    <col min="16133" max="16133" width="16.28515625" customWidth="1"/>
  </cols>
  <sheetData>
    <row r="1" spans="1:5" ht="18" x14ac:dyDescent="0.25">
      <c r="A1" s="189"/>
      <c r="B1" s="31"/>
      <c r="C1" s="189" t="s">
        <v>0</v>
      </c>
      <c r="D1" s="189"/>
      <c r="E1" s="189"/>
    </row>
    <row r="2" spans="1:5" ht="18" x14ac:dyDescent="0.25">
      <c r="A2" s="31"/>
      <c r="B2" s="31"/>
      <c r="C2" s="189" t="s">
        <v>1</v>
      </c>
      <c r="D2" s="189"/>
      <c r="E2" s="189"/>
    </row>
    <row r="3" spans="1:5" ht="15.75" x14ac:dyDescent="0.25">
      <c r="A3" s="191"/>
      <c r="B3" s="31"/>
      <c r="C3" s="191" t="s">
        <v>124</v>
      </c>
      <c r="D3" s="191"/>
      <c r="E3" s="191"/>
    </row>
    <row r="4" spans="1:5" ht="18" x14ac:dyDescent="0.25">
      <c r="A4" s="229" t="s">
        <v>138</v>
      </c>
      <c r="B4" s="229"/>
      <c r="C4" s="229"/>
      <c r="D4" s="229"/>
      <c r="E4" s="229"/>
    </row>
    <row r="5" spans="1:5" ht="18.75" thickBot="1" x14ac:dyDescent="0.3">
      <c r="A5" s="190"/>
      <c r="B5" s="31"/>
      <c r="C5" s="35" t="s">
        <v>119</v>
      </c>
      <c r="D5" s="34"/>
      <c r="E5" s="34"/>
    </row>
    <row r="6" spans="1:5" ht="48" thickBot="1" x14ac:dyDescent="0.3">
      <c r="A6" s="36"/>
      <c r="B6" s="37" t="s">
        <v>2</v>
      </c>
      <c r="C6" s="38" t="s">
        <v>6</v>
      </c>
      <c r="D6" s="38" t="s">
        <v>4</v>
      </c>
      <c r="E6" s="38" t="s">
        <v>5</v>
      </c>
    </row>
    <row r="7" spans="1:5" ht="18.75" thickBot="1" x14ac:dyDescent="0.3">
      <c r="A7" s="42" t="s">
        <v>7</v>
      </c>
      <c r="B7" s="43"/>
      <c r="C7" s="43"/>
      <c r="D7" s="43"/>
      <c r="E7" s="44"/>
    </row>
    <row r="8" spans="1:5" ht="18" x14ac:dyDescent="0.25">
      <c r="A8" s="46" t="s">
        <v>8</v>
      </c>
      <c r="B8" s="53">
        <f>('Octubre 13'!B8+'Noviembre 13'!B8+'Dec 13'!B8)/3</f>
        <v>9315</v>
      </c>
      <c r="C8" s="53">
        <f>('Octubre 13'!C8+'Noviembre 13'!C8+'Dec 13'!C8)/3</f>
        <v>19295.666666666668</v>
      </c>
      <c r="D8" s="53">
        <f>('Octubre 13'!D8+'Noviembre 13'!D8+'Dec 13'!D8)/3</f>
        <v>2034227</v>
      </c>
      <c r="E8" s="52">
        <f>D8/B8</f>
        <v>218.38185721953838</v>
      </c>
    </row>
    <row r="9" spans="1:5" ht="18" x14ac:dyDescent="0.25">
      <c r="A9" s="54" t="s">
        <v>9</v>
      </c>
      <c r="B9" s="53">
        <f>('Octubre 13'!B9+'Noviembre 13'!B9+'Dec 13'!B9)/3</f>
        <v>7796.666666666667</v>
      </c>
      <c r="C9" s="53">
        <f>('Octubre 13'!C9+'Noviembre 13'!C9+'Dec 13'!C9)/3</f>
        <v>15487.333333333334</v>
      </c>
      <c r="D9" s="53">
        <f>('Octubre 13'!D9+'Noviembre 13'!D9+'Dec 13'!D9)/3</f>
        <v>1722861.3333333333</v>
      </c>
      <c r="E9" s="52">
        <f t="shared" ref="E9:E15" si="0">D9/B9</f>
        <v>220.97409149209062</v>
      </c>
    </row>
    <row r="10" spans="1:5" ht="18" x14ac:dyDescent="0.25">
      <c r="A10" s="54" t="s">
        <v>10</v>
      </c>
      <c r="B10" s="53">
        <f>('Octubre 13'!B10+'Noviembre 13'!B10+'Dec 13'!B10)/3</f>
        <v>2132.6666666666665</v>
      </c>
      <c r="C10" s="53">
        <f>('Octubre 13'!C10+'Noviembre 13'!C10+'Dec 13'!C10)/3</f>
        <v>4179</v>
      </c>
      <c r="D10" s="53">
        <f>('Octubre 13'!D10+'Noviembre 13'!D10+'Dec 13'!D10)/3</f>
        <v>425676.33333333331</v>
      </c>
      <c r="E10" s="52">
        <f t="shared" si="0"/>
        <v>199.59815567364802</v>
      </c>
    </row>
    <row r="11" spans="1:5" ht="18" x14ac:dyDescent="0.25">
      <c r="A11" s="54" t="s">
        <v>11</v>
      </c>
      <c r="B11" s="53">
        <f>('Octubre 13'!B11+'Noviembre 13'!B11+'Dec 13'!B11)/3</f>
        <v>8391</v>
      </c>
      <c r="C11" s="53">
        <f>('Octubre 13'!C11+'Noviembre 13'!C11+'Dec 13'!C11)/3</f>
        <v>17127</v>
      </c>
      <c r="D11" s="53">
        <f>('Octubre 13'!D11+'Noviembre 13'!D11+'Dec 13'!D11)/3</f>
        <v>1808704.6666666667</v>
      </c>
      <c r="E11" s="52">
        <f t="shared" si="0"/>
        <v>215.55293369880428</v>
      </c>
    </row>
    <row r="12" spans="1:5" ht="18" x14ac:dyDescent="0.25">
      <c r="A12" s="54" t="s">
        <v>12</v>
      </c>
      <c r="B12" s="53">
        <f>('Octubre 13'!B12+'Noviembre 13'!B12+'Dec 13'!B12)/3</f>
        <v>2118</v>
      </c>
      <c r="C12" s="53">
        <f>('Octubre 13'!C12+'Noviembre 13'!C12+'Dec 13'!C12)/3</f>
        <v>4566</v>
      </c>
      <c r="D12" s="53">
        <f>('Octubre 13'!D12+'Noviembre 13'!D12+'Dec 13'!D12)/3</f>
        <v>483139.33333333331</v>
      </c>
      <c r="E12" s="52">
        <f t="shared" si="0"/>
        <v>228.11111111111111</v>
      </c>
    </row>
    <row r="13" spans="1:5" ht="18" x14ac:dyDescent="0.25">
      <c r="A13" s="54" t="s">
        <v>13</v>
      </c>
      <c r="B13" s="53">
        <f>('Octubre 13'!B13+'Noviembre 13'!B13+'Dec 13'!B13)/3</f>
        <v>8535.3333333333339</v>
      </c>
      <c r="C13" s="53">
        <f>('Octubre 13'!C13+'Noviembre 13'!C13+'Dec 13'!C13)/3</f>
        <v>18054</v>
      </c>
      <c r="D13" s="53">
        <f>('Octubre 13'!D13+'Noviembre 13'!D13+'Dec 13'!D13)/3</f>
        <v>1908934</v>
      </c>
      <c r="E13" s="52">
        <f t="shared" si="0"/>
        <v>223.65078497227211</v>
      </c>
    </row>
    <row r="14" spans="1:5" ht="18" x14ac:dyDescent="0.25">
      <c r="A14" s="54" t="s">
        <v>14</v>
      </c>
      <c r="B14" s="53">
        <f>('Octubre 13'!B14+'Noviembre 13'!B14+'Dec 13'!B14)/3</f>
        <v>3029</v>
      </c>
      <c r="C14" s="53">
        <f>('Octubre 13'!C14+'Noviembre 13'!C14+'Dec 13'!C14)/3</f>
        <v>5881.666666666667</v>
      </c>
      <c r="D14" s="53">
        <f>('Octubre 13'!D14+'Noviembre 13'!D14+'Dec 13'!D14)/3</f>
        <v>623333.66666666663</v>
      </c>
      <c r="E14" s="52">
        <f t="shared" si="0"/>
        <v>205.78859909761195</v>
      </c>
    </row>
    <row r="15" spans="1:5" ht="18.75" thickBot="1" x14ac:dyDescent="0.3">
      <c r="A15" s="66" t="s">
        <v>15</v>
      </c>
      <c r="B15" s="53">
        <f>('Octubre 13'!B15+'Noviembre 13'!B15+'Dec 13'!B15)/3</f>
        <v>8755</v>
      </c>
      <c r="C15" s="53">
        <f>('Octubre 13'!C15+'Noviembre 13'!C15+'Dec 13'!C15)/3</f>
        <v>17285</v>
      </c>
      <c r="D15" s="53">
        <f>('Octubre 13'!D15+'Noviembre 13'!D15+'Dec 13'!D15)/3</f>
        <v>1824537</v>
      </c>
      <c r="E15" s="65">
        <f t="shared" si="0"/>
        <v>208.39942889777271</v>
      </c>
    </row>
    <row r="16" spans="1:5" ht="18.75" thickBot="1" x14ac:dyDescent="0.3">
      <c r="A16" s="73" t="s">
        <v>16</v>
      </c>
      <c r="B16" s="74">
        <f>SUM(B8:B15)</f>
        <v>50072.666666666672</v>
      </c>
      <c r="C16" s="74">
        <f>SUM(C8:C15)</f>
        <v>101875.66666666667</v>
      </c>
      <c r="D16" s="74">
        <f>SUM(D8:D15)</f>
        <v>10831413.333333332</v>
      </c>
      <c r="E16" s="72">
        <f>D16/B16</f>
        <v>216.31389047917023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8"/>
    </row>
    <row r="19" spans="1:5" ht="18" x14ac:dyDescent="0.25">
      <c r="A19" s="79" t="s">
        <v>18</v>
      </c>
      <c r="B19" s="53">
        <f>('Octubre 13'!B19+'Noviembre 13'!B19+'Dec 13'!B19)/3</f>
        <v>19608.333333333332</v>
      </c>
      <c r="C19" s="53">
        <f>('Octubre 13'!C19+'Noviembre 13'!C19+'Dec 13'!C19)/3</f>
        <v>36862</v>
      </c>
      <c r="D19" s="53">
        <f>('Octubre 13'!D19+'Noviembre 13'!D19+'Dec 13'!D19)/3</f>
        <v>4033820.6666666665</v>
      </c>
      <c r="E19" s="52">
        <f t="shared" ref="E19:E32" si="1">D19/B19</f>
        <v>205.71971100722482</v>
      </c>
    </row>
    <row r="20" spans="1:5" ht="18" x14ac:dyDescent="0.25">
      <c r="A20" s="79" t="s">
        <v>19</v>
      </c>
      <c r="B20" s="53">
        <f>('Octubre 13'!B20+'Noviembre 13'!B20+'Dec 13'!B20)/3</f>
        <v>2400</v>
      </c>
      <c r="C20" s="53">
        <f>('Octubre 13'!C20+'Noviembre 13'!C20+'Dec 13'!C20)/3</f>
        <v>4409.666666666667</v>
      </c>
      <c r="D20" s="53">
        <f>('Octubre 13'!D20+'Noviembre 13'!D20+'Dec 13'!D20)/3</f>
        <v>452286</v>
      </c>
      <c r="E20" s="82">
        <f t="shared" si="1"/>
        <v>188.45249999999999</v>
      </c>
    </row>
    <row r="21" spans="1:5" ht="18" x14ac:dyDescent="0.25">
      <c r="A21" s="46" t="s">
        <v>20</v>
      </c>
      <c r="B21" s="53">
        <f>('Octubre 13'!B21+'Noviembre 13'!B21+'Dec 13'!B21)/3</f>
        <v>5962</v>
      </c>
      <c r="C21" s="53">
        <f>('Octubre 13'!C21+'Noviembre 13'!C21+'Dec 13'!C21)/3</f>
        <v>11613</v>
      </c>
      <c r="D21" s="53">
        <f>('Octubre 13'!D21+'Noviembre 13'!D21+'Dec 13'!D21)/3</f>
        <v>1237972</v>
      </c>
      <c r="E21" s="82">
        <f t="shared" si="1"/>
        <v>207.64374371016439</v>
      </c>
    </row>
    <row r="22" spans="1:5" ht="18" x14ac:dyDescent="0.25">
      <c r="A22" s="54" t="s">
        <v>21</v>
      </c>
      <c r="B22" s="53">
        <f>('Octubre 13'!B22+'Noviembre 13'!B22+'Dec 13'!B22)/3</f>
        <v>7693</v>
      </c>
      <c r="C22" s="53">
        <f>('Octubre 13'!C22+'Noviembre 13'!C22+'Dec 13'!C22)/3</f>
        <v>15480</v>
      </c>
      <c r="D22" s="53">
        <f>('Octubre 13'!D22+'Noviembre 13'!D22+'Dec 13'!D22)/3</f>
        <v>1628641.6666666667</v>
      </c>
      <c r="E22" s="82">
        <f t="shared" si="1"/>
        <v>211.70436327397201</v>
      </c>
    </row>
    <row r="23" spans="1:5" ht="18" x14ac:dyDescent="0.25">
      <c r="A23" s="54" t="s">
        <v>22</v>
      </c>
      <c r="B23" s="53">
        <f>('Octubre 13'!B23+'Noviembre 13'!B23+'Dec 13'!B23)/3</f>
        <v>4885.666666666667</v>
      </c>
      <c r="C23" s="53">
        <f>('Octubre 13'!C23+'Noviembre 13'!C23+'Dec 13'!C23)/3</f>
        <v>10158</v>
      </c>
      <c r="D23" s="53">
        <f>('Octubre 13'!D23+'Noviembre 13'!D23+'Dec 13'!D23)/3</f>
        <v>1068300</v>
      </c>
      <c r="E23" s="82">
        <f t="shared" si="1"/>
        <v>218.66002592617861</v>
      </c>
    </row>
    <row r="24" spans="1:5" ht="18" x14ac:dyDescent="0.25">
      <c r="A24" s="54" t="s">
        <v>23</v>
      </c>
      <c r="B24" s="53">
        <f>('Octubre 13'!B24+'Noviembre 13'!B24+'Dec 13'!B24)/3</f>
        <v>3267.6666666666665</v>
      </c>
      <c r="C24" s="53">
        <f>('Octubre 13'!C24+'Noviembre 13'!C24+'Dec 13'!C24)/3</f>
        <v>6791</v>
      </c>
      <c r="D24" s="53">
        <f>('Octubre 13'!D24+'Noviembre 13'!D24+'Dec 13'!D24)/3</f>
        <v>722366</v>
      </c>
      <c r="E24" s="82">
        <f t="shared" si="1"/>
        <v>221.06477608895239</v>
      </c>
    </row>
    <row r="25" spans="1:5" ht="18" x14ac:dyDescent="0.25">
      <c r="A25" s="54" t="s">
        <v>24</v>
      </c>
      <c r="B25" s="53">
        <f>('Octubre 13'!B25+'Noviembre 13'!B25+'Dec 13'!B25)/3</f>
        <v>8372.3333333333339</v>
      </c>
      <c r="C25" s="53">
        <f>('Octubre 13'!C25+'Noviembre 13'!C25+'Dec 13'!C25)/3</f>
        <v>16655.333333333332</v>
      </c>
      <c r="D25" s="53">
        <f>('Octubre 13'!D25+'Noviembre 13'!D25+'Dec 13'!D25)/3</f>
        <v>1781734.6666666667</v>
      </c>
      <c r="E25" s="82">
        <f t="shared" si="1"/>
        <v>212.81219890910538</v>
      </c>
    </row>
    <row r="26" spans="1:5" ht="18" x14ac:dyDescent="0.25">
      <c r="A26" s="54" t="s">
        <v>25</v>
      </c>
      <c r="B26" s="53">
        <f>('Octubre 13'!B26+'Noviembre 13'!B26+'Dec 13'!B26)/3</f>
        <v>7643.666666666667</v>
      </c>
      <c r="C26" s="53">
        <f>('Octubre 13'!C26+'Noviembre 13'!C26+'Dec 13'!C26)/3</f>
        <v>16041.333333333334</v>
      </c>
      <c r="D26" s="53">
        <f>('Octubre 13'!D26+'Noviembre 13'!D26+'Dec 13'!D26)/3</f>
        <v>1707576</v>
      </c>
      <c r="E26" s="82">
        <f t="shared" si="1"/>
        <v>223.39749683834111</v>
      </c>
    </row>
    <row r="27" spans="1:5" ht="18" x14ac:dyDescent="0.25">
      <c r="A27" s="54" t="s">
        <v>26</v>
      </c>
      <c r="B27" s="53">
        <f>('Octubre 13'!B27+'Noviembre 13'!B27+'Dec 13'!B27)/3</f>
        <v>9645.6666666666661</v>
      </c>
      <c r="C27" s="53">
        <f>('Octubre 13'!C27+'Noviembre 13'!C27+'Dec 13'!C27)/3</f>
        <v>18668.333333333332</v>
      </c>
      <c r="D27" s="53">
        <f>('Octubre 13'!D27+'Noviembre 13'!D27+'Dec 13'!D27)/3</f>
        <v>1992575.6666666667</v>
      </c>
      <c r="E27" s="82">
        <f t="shared" si="1"/>
        <v>206.5772885924595</v>
      </c>
    </row>
    <row r="28" spans="1:5" ht="18" x14ac:dyDescent="0.25">
      <c r="A28" s="54" t="s">
        <v>27</v>
      </c>
      <c r="B28" s="53">
        <f>('Octubre 13'!B28+'Noviembre 13'!B28+'Dec 13'!B28)/3</f>
        <v>6652.333333333333</v>
      </c>
      <c r="C28" s="53">
        <f>('Octubre 13'!C28+'Noviembre 13'!C28+'Dec 13'!C28)/3</f>
        <v>14560.333333333334</v>
      </c>
      <c r="D28" s="53">
        <f>('Octubre 13'!D28+'Noviembre 13'!D28+'Dec 13'!D28)/3</f>
        <v>1530896.3333333333</v>
      </c>
      <c r="E28" s="82">
        <f t="shared" si="1"/>
        <v>230.1292278398557</v>
      </c>
    </row>
    <row r="29" spans="1:5" ht="18" x14ac:dyDescent="0.25">
      <c r="A29" s="54" t="s">
        <v>28</v>
      </c>
      <c r="B29" s="53">
        <f>('Octubre 13'!B29+'Noviembre 13'!B29+'Dec 13'!B29)/3</f>
        <v>5682.333333333333</v>
      </c>
      <c r="C29" s="53">
        <f>('Octubre 13'!C29+'Noviembre 13'!C29+'Dec 13'!C29)/3</f>
        <v>11758.333333333334</v>
      </c>
      <c r="D29" s="53">
        <f>('Octubre 13'!D29+'Noviembre 13'!D29+'Dec 13'!D29)/3</f>
        <v>1234233.6666666667</v>
      </c>
      <c r="E29" s="82">
        <f t="shared" si="1"/>
        <v>217.20543204082833</v>
      </c>
    </row>
    <row r="30" spans="1:5" ht="18" x14ac:dyDescent="0.25">
      <c r="A30" s="66" t="s">
        <v>29</v>
      </c>
      <c r="B30" s="53">
        <f>('Octubre 13'!B30+'Noviembre 13'!B30+'Dec 13'!B30)/3</f>
        <v>6847.333333333333</v>
      </c>
      <c r="C30" s="53">
        <f>('Octubre 13'!C30+'Noviembre 13'!C30+'Dec 13'!C30)/3</f>
        <v>14291.333333333334</v>
      </c>
      <c r="D30" s="53">
        <f>('Octubre 13'!D30+'Noviembre 13'!D30+'Dec 13'!D30)/3</f>
        <v>1547020.3333333333</v>
      </c>
      <c r="E30" s="82">
        <f t="shared" si="1"/>
        <v>225.93033784441633</v>
      </c>
    </row>
    <row r="31" spans="1:5" ht="18.75" thickBot="1" x14ac:dyDescent="0.3">
      <c r="A31" s="66" t="s">
        <v>30</v>
      </c>
      <c r="B31" s="53">
        <f>('Octubre 13'!B31+'Noviembre 13'!B31+'Dec 13'!B31)/3</f>
        <v>646.33333333333337</v>
      </c>
      <c r="C31" s="53">
        <f>('Octubre 13'!C31+'Noviembre 13'!C31+'Dec 13'!C31)/3</f>
        <v>1347.3333333333333</v>
      </c>
      <c r="D31" s="53">
        <f>('Octubre 13'!D31+'Noviembre 13'!D31+'Dec 13'!D31)/3</f>
        <v>136836.33333333334</v>
      </c>
      <c r="E31" s="97">
        <f t="shared" si="1"/>
        <v>211.71170706549768</v>
      </c>
    </row>
    <row r="32" spans="1:5" ht="18.75" thickBot="1" x14ac:dyDescent="0.3">
      <c r="A32" s="73" t="s">
        <v>31</v>
      </c>
      <c r="B32" s="102">
        <f>SUM(B19:B31)</f>
        <v>89306.666666666642</v>
      </c>
      <c r="C32" s="102">
        <f>SUM(C19:C31)</f>
        <v>178636.00000000003</v>
      </c>
      <c r="D32" s="102">
        <f>SUM(D19:D31)</f>
        <v>19074259.333333328</v>
      </c>
      <c r="E32" s="72">
        <f t="shared" si="1"/>
        <v>213.58158405494177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6"/>
    </row>
    <row r="35" spans="1:5" ht="18" x14ac:dyDescent="0.25">
      <c r="A35" s="46" t="s">
        <v>34</v>
      </c>
      <c r="B35" s="53">
        <f>('Octubre 13'!B35+'Noviembre 13'!B35+'Dec 13'!B35)/3</f>
        <v>16538.243333333332</v>
      </c>
      <c r="C35" s="53">
        <f>('Octubre 13'!C35+'Noviembre 13'!C35+'Dec 13'!C35)/3</f>
        <v>32941.129999999997</v>
      </c>
      <c r="D35" s="53">
        <f>('Octubre 13'!D35+'Noviembre 13'!D35+'Dec 13'!D35)/3</f>
        <v>3608874.7333333329</v>
      </c>
      <c r="E35" s="52">
        <f t="shared" ref="E35:E46" si="2">D35/B35</f>
        <v>218.21390945793718</v>
      </c>
    </row>
    <row r="36" spans="1:5" ht="18" x14ac:dyDescent="0.25">
      <c r="A36" s="54" t="s">
        <v>35</v>
      </c>
      <c r="B36" s="53">
        <f>('Octubre 13'!B36+'Noviembre 13'!B36+'Dec 13'!B36)/3</f>
        <v>10284.09</v>
      </c>
      <c r="C36" s="53">
        <f>('Octubre 13'!C36+'Noviembre 13'!C36+'Dec 13'!C36)/3</f>
        <v>20963.203333333335</v>
      </c>
      <c r="D36" s="53">
        <f>('Octubre 13'!D36+'Noviembre 13'!D36+'Dec 13'!D36)/3</f>
        <v>2067215.2666666666</v>
      </c>
      <c r="E36" s="82">
        <f t="shared" si="2"/>
        <v>201.01100502491389</v>
      </c>
    </row>
    <row r="37" spans="1:5" ht="18" x14ac:dyDescent="0.25">
      <c r="A37" s="54" t="s">
        <v>36</v>
      </c>
      <c r="B37" s="53">
        <f>('Octubre 13'!B37+'Noviembre 13'!B37+'Dec 13'!B37)/3</f>
        <v>5223</v>
      </c>
      <c r="C37" s="53">
        <f>('Octubre 13'!C37+'Noviembre 13'!C37+'Dec 13'!C37)/3</f>
        <v>10808.666666666666</v>
      </c>
      <c r="D37" s="53">
        <f>('Octubre 13'!D37+'Noviembre 13'!D37+'Dec 13'!D37)/3</f>
        <v>1157655.3333333333</v>
      </c>
      <c r="E37" s="82">
        <f t="shared" si="2"/>
        <v>221.64566979386046</v>
      </c>
    </row>
    <row r="38" spans="1:5" ht="18" x14ac:dyDescent="0.25">
      <c r="A38" s="54" t="s">
        <v>37</v>
      </c>
      <c r="B38" s="53">
        <f>('Octubre 13'!B38+'Noviembre 13'!B38+'Dec 13'!B38)/3</f>
        <v>8283.3333333333339</v>
      </c>
      <c r="C38" s="53">
        <f>('Octubre 13'!C38+'Noviembre 13'!C38+'Dec 13'!C38)/3</f>
        <v>17416.666666666668</v>
      </c>
      <c r="D38" s="53">
        <f>('Octubre 13'!D38+'Noviembre 13'!D38+'Dec 13'!D38)/3</f>
        <v>1844983.3333333333</v>
      </c>
      <c r="E38" s="82">
        <f t="shared" si="2"/>
        <v>222.73440643863177</v>
      </c>
    </row>
    <row r="39" spans="1:5" ht="18" x14ac:dyDescent="0.25">
      <c r="A39" s="54" t="s">
        <v>38</v>
      </c>
      <c r="B39" s="53">
        <f>('Octubre 13'!B39+'Noviembre 13'!B39+'Dec 13'!B39)/3</f>
        <v>5689.333333333333</v>
      </c>
      <c r="C39" s="53">
        <f>('Octubre 13'!C39+'Noviembre 13'!C39+'Dec 13'!C39)/3</f>
        <v>11391.666666666666</v>
      </c>
      <c r="D39" s="53">
        <f>('Octubre 13'!D39+'Noviembre 13'!D39+'Dec 13'!D39)/3</f>
        <v>1195703.6666666667</v>
      </c>
      <c r="E39" s="82">
        <f t="shared" si="2"/>
        <v>210.16586594797283</v>
      </c>
    </row>
    <row r="40" spans="1:5" ht="18" x14ac:dyDescent="0.25">
      <c r="A40" s="54" t="s">
        <v>39</v>
      </c>
      <c r="B40" s="53">
        <f>('Octubre 13'!B40+'Noviembre 13'!B40+'Dec 13'!B40)/3</f>
        <v>7223</v>
      </c>
      <c r="C40" s="53">
        <f>('Octubre 13'!C40+'Noviembre 13'!C40+'Dec 13'!C40)/3</f>
        <v>15327</v>
      </c>
      <c r="D40" s="53">
        <f>('Octubre 13'!D40+'Noviembre 13'!D40+'Dec 13'!D40)/3</f>
        <v>1608105.3333333333</v>
      </c>
      <c r="E40" s="82">
        <f t="shared" si="2"/>
        <v>222.63676219484054</v>
      </c>
    </row>
    <row r="41" spans="1:5" ht="18" x14ac:dyDescent="0.25">
      <c r="A41" s="54" t="s">
        <v>40</v>
      </c>
      <c r="B41" s="53">
        <f>('Octubre 13'!B41+'Noviembre 13'!B41+'Dec 13'!B41)/3</f>
        <v>10142.333333333334</v>
      </c>
      <c r="C41" s="53">
        <f>('Octubre 13'!C41+'Noviembre 13'!C41+'Dec 13'!C41)/3</f>
        <v>21579.666666666668</v>
      </c>
      <c r="D41" s="53">
        <f>('Octubre 13'!D41+'Noviembre 13'!D41+'Dec 13'!D41)/3</f>
        <v>2264949.3333333335</v>
      </c>
      <c r="E41" s="82">
        <f t="shared" si="2"/>
        <v>223.31639662142177</v>
      </c>
    </row>
    <row r="42" spans="1:5" ht="18" x14ac:dyDescent="0.25">
      <c r="A42" s="54" t="s">
        <v>41</v>
      </c>
      <c r="B42" s="53">
        <f>('Octubre 13'!B42+'Noviembre 13'!B42+'Dec 13'!B42)/3</f>
        <v>10429.333333333334</v>
      </c>
      <c r="C42" s="53">
        <f>('Octubre 13'!C42+'Noviembre 13'!C42+'Dec 13'!C42)/3</f>
        <v>21055</v>
      </c>
      <c r="D42" s="53">
        <f>('Octubre 13'!D42+'Noviembre 13'!D42+'Dec 13'!D42)/3</f>
        <v>2230654</v>
      </c>
      <c r="E42" s="82">
        <f t="shared" si="2"/>
        <v>213.88270263359755</v>
      </c>
    </row>
    <row r="43" spans="1:5" ht="18" x14ac:dyDescent="0.25">
      <c r="A43" s="54" t="s">
        <v>42</v>
      </c>
      <c r="B43" s="53">
        <f>('Octubre 13'!B43+'Noviembre 13'!B43+'Dec 13'!B43)/3</f>
        <v>1833.6666666666667</v>
      </c>
      <c r="C43" s="53">
        <f>('Octubre 13'!C43+'Noviembre 13'!C43+'Dec 13'!C43)/3</f>
        <v>3704</v>
      </c>
      <c r="D43" s="53">
        <f>('Octubre 13'!D43+'Noviembre 13'!D43+'Dec 13'!D43)/3</f>
        <v>361890</v>
      </c>
      <c r="E43" s="82">
        <f t="shared" si="2"/>
        <v>197.35866206144337</v>
      </c>
    </row>
    <row r="44" spans="1:5" ht="18" x14ac:dyDescent="0.25">
      <c r="A44" s="54" t="s">
        <v>43</v>
      </c>
      <c r="B44" s="53">
        <f>('Octubre 13'!B44+'Noviembre 13'!B44+'Dec 13'!B44)/3</f>
        <v>7734.666666666667</v>
      </c>
      <c r="C44" s="53">
        <f>('Octubre 13'!C44+'Noviembre 13'!C44+'Dec 13'!C44)/3</f>
        <v>16108.333333333334</v>
      </c>
      <c r="D44" s="53">
        <f>('Octubre 13'!D44+'Noviembre 13'!D44+'Dec 13'!D44)/3</f>
        <v>1703819</v>
      </c>
      <c r="E44" s="82">
        <f t="shared" si="2"/>
        <v>220.28344250991208</v>
      </c>
    </row>
    <row r="45" spans="1:5" ht="18" x14ac:dyDescent="0.25">
      <c r="A45" s="66" t="s">
        <v>44</v>
      </c>
      <c r="B45" s="53">
        <f>('Octubre 13'!B45+'Noviembre 13'!B45+'Dec 13'!B45)/3</f>
        <v>9825.3333333333339</v>
      </c>
      <c r="C45" s="53">
        <f>('Octubre 13'!C45+'Noviembre 13'!C45+'Dec 13'!C45)/3</f>
        <v>19713.666666666668</v>
      </c>
      <c r="D45" s="53">
        <f>('Octubre 13'!D45+'Noviembre 13'!D45+'Dec 13'!D45)/3</f>
        <v>2108656.6666666665</v>
      </c>
      <c r="E45" s="82">
        <f t="shared" si="2"/>
        <v>214.61426245080742</v>
      </c>
    </row>
    <row r="46" spans="1:5" ht="18.75" thickBot="1" x14ac:dyDescent="0.3">
      <c r="A46" s="66" t="s">
        <v>45</v>
      </c>
      <c r="B46" s="53">
        <f>('Octubre 13'!B46+'Noviembre 13'!B46+'Dec 13'!B46)/3</f>
        <v>1547.3333333333333</v>
      </c>
      <c r="C46" s="53">
        <f>('Octubre 13'!C46+'Noviembre 13'!C46+'Dec 13'!C46)/3</f>
        <v>3110.3333333333335</v>
      </c>
      <c r="D46" s="53">
        <f>('Octubre 13'!D46+'Noviembre 13'!D46+'Dec 13'!D46)/3</f>
        <v>306096</v>
      </c>
      <c r="E46" s="97">
        <f t="shared" si="2"/>
        <v>197.82162860835848</v>
      </c>
    </row>
    <row r="47" spans="1:5" ht="18.75" thickBot="1" x14ac:dyDescent="0.3">
      <c r="A47" s="73" t="s">
        <v>46</v>
      </c>
      <c r="B47" s="102">
        <f>SUM(B35:B46)</f>
        <v>94753.666666666672</v>
      </c>
      <c r="C47" s="102">
        <f>SUM(C35:C46)</f>
        <v>194119.33333333334</v>
      </c>
      <c r="D47" s="102">
        <f>SUM(D35:D46)</f>
        <v>20458602.666666668</v>
      </c>
      <c r="E47" s="72">
        <f>D47/B47</f>
        <v>215.91357238594108</v>
      </c>
    </row>
    <row r="48" spans="1:5" ht="18.75" thickBot="1" x14ac:dyDescent="0.3">
      <c r="A48" s="115"/>
      <c r="B48" s="103"/>
      <c r="C48" s="103"/>
      <c r="D48" s="103"/>
      <c r="E48" s="64"/>
    </row>
    <row r="49" spans="1:5" ht="18.75" thickBot="1" x14ac:dyDescent="0.3">
      <c r="A49" s="42" t="s">
        <v>47</v>
      </c>
      <c r="B49" s="104"/>
      <c r="C49" s="104"/>
      <c r="D49" s="104"/>
      <c r="E49" s="106"/>
    </row>
    <row r="50" spans="1:5" ht="18" x14ac:dyDescent="0.25">
      <c r="A50" s="46" t="s">
        <v>48</v>
      </c>
      <c r="B50" s="53">
        <f>('Octubre 13'!B50+'Noviembre 13'!B50+'Dec 13'!B50)/3</f>
        <v>5452.666666666667</v>
      </c>
      <c r="C50" s="53">
        <f>('Octubre 13'!C50+'Noviembre 13'!C50+'Dec 13'!C50)/3</f>
        <v>10882</v>
      </c>
      <c r="D50" s="53">
        <f>('Octubre 13'!D50+'Noviembre 13'!D50+'Dec 13'!D50)/3</f>
        <v>1152333.6666666667</v>
      </c>
      <c r="E50" s="52">
        <f t="shared" ref="E50:E56" si="3">D50/B50</f>
        <v>211.33396503240004</v>
      </c>
    </row>
    <row r="51" spans="1:5" ht="18" x14ac:dyDescent="0.25">
      <c r="A51" s="54" t="s">
        <v>49</v>
      </c>
      <c r="B51" s="53">
        <f>('Octubre 13'!B51+'Noviembre 13'!B51+'Dec 13'!B51)/3</f>
        <v>8070.333333333333</v>
      </c>
      <c r="C51" s="53">
        <f>('Octubre 13'!C51+'Noviembre 13'!C51+'Dec 13'!C51)/3</f>
        <v>17361</v>
      </c>
      <c r="D51" s="53">
        <f>('Octubre 13'!D51+'Noviembre 13'!D51+'Dec 13'!D51)/3</f>
        <v>1851274.6666666667</v>
      </c>
      <c r="E51" s="82">
        <f t="shared" si="3"/>
        <v>229.39259014497543</v>
      </c>
    </row>
    <row r="52" spans="1:5" ht="18" x14ac:dyDescent="0.25">
      <c r="A52" s="54" t="s">
        <v>120</v>
      </c>
      <c r="B52" s="53">
        <f>('Octubre 13'!B52+'Noviembre 13'!B52+'Dec 13'!B52)/3</f>
        <v>22378.333333333332</v>
      </c>
      <c r="C52" s="53">
        <f>('Octubre 13'!C52+'Noviembre 13'!C52+'Dec 13'!C52)/3</f>
        <v>43829.666666666664</v>
      </c>
      <c r="D52" s="53">
        <f>('Octubre 13'!D52+'Noviembre 13'!D52+'Dec 13'!D52)/3</f>
        <v>4631596.333333333</v>
      </c>
      <c r="E52" s="82">
        <f t="shared" si="3"/>
        <v>206.96788560363447</v>
      </c>
    </row>
    <row r="53" spans="1:5" ht="18" x14ac:dyDescent="0.25">
      <c r="A53" s="54" t="s">
        <v>51</v>
      </c>
      <c r="B53" s="53">
        <f>('Octubre 13'!B53+'Noviembre 13'!B53+'Dec 13'!B53)/3</f>
        <v>7474.666666666667</v>
      </c>
      <c r="C53" s="53">
        <f>('Octubre 13'!C53+'Noviembre 13'!C53+'Dec 13'!C53)/3</f>
        <v>15377</v>
      </c>
      <c r="D53" s="53">
        <f>('Octubre 13'!D53+'Noviembre 13'!D53+'Dec 13'!D53)/3</f>
        <v>1607064.6666666667</v>
      </c>
      <c r="E53" s="82">
        <f t="shared" si="3"/>
        <v>215.00151623260791</v>
      </c>
    </row>
    <row r="54" spans="1:5" ht="18" x14ac:dyDescent="0.25">
      <c r="A54" s="54" t="s">
        <v>52</v>
      </c>
      <c r="B54" s="53">
        <f>('Octubre 13'!B54+'Noviembre 13'!B54+'Dec 13'!B54)/3</f>
        <v>5731.333333333333</v>
      </c>
      <c r="C54" s="53">
        <f>('Octubre 13'!C54+'Noviembre 13'!C54+'Dec 13'!C54)/3</f>
        <v>11247.666666666666</v>
      </c>
      <c r="D54" s="53">
        <f>('Octubre 13'!D54+'Noviembre 13'!D54+'Dec 13'!D54)/3</f>
        <v>1216329</v>
      </c>
      <c r="E54" s="82">
        <f t="shared" si="3"/>
        <v>212.2244387577062</v>
      </c>
    </row>
    <row r="55" spans="1:5" ht="18" x14ac:dyDescent="0.25">
      <c r="A55" s="54" t="s">
        <v>53</v>
      </c>
      <c r="B55" s="53">
        <f>('Octubre 13'!B55+'Noviembre 13'!B55+'Dec 13'!B55)/3</f>
        <v>5764</v>
      </c>
      <c r="C55" s="53">
        <f>('Octubre 13'!C55+'Noviembre 13'!C55+'Dec 13'!C55)/3</f>
        <v>11550.666666666666</v>
      </c>
      <c r="D55" s="53">
        <f>('Octubre 13'!D55+'Noviembre 13'!D55+'Dec 13'!D55)/3</f>
        <v>1220137.3333333333</v>
      </c>
      <c r="E55" s="82">
        <f t="shared" si="3"/>
        <v>211.68239648392318</v>
      </c>
    </row>
    <row r="56" spans="1:5" ht="18.75" thickBot="1" x14ac:dyDescent="0.3">
      <c r="A56" s="66" t="s">
        <v>54</v>
      </c>
      <c r="B56" s="53">
        <f>('Octubre 13'!B56+'Noviembre 13'!B56+'Dec 13'!B56)/3</f>
        <v>12264.333333333334</v>
      </c>
      <c r="C56" s="53">
        <f>('Octubre 13'!C56+'Noviembre 13'!C56+'Dec 13'!C56)/3</f>
        <v>23616</v>
      </c>
      <c r="D56" s="53">
        <f>('Octubre 13'!D56+'Noviembre 13'!D56+'Dec 13'!D56)/3</f>
        <v>2535565.6666666665</v>
      </c>
      <c r="E56" s="97">
        <f t="shared" si="3"/>
        <v>206.74304894952843</v>
      </c>
    </row>
    <row r="57" spans="1:5" ht="18.75" thickBot="1" x14ac:dyDescent="0.3">
      <c r="A57" s="73" t="s">
        <v>46</v>
      </c>
      <c r="B57" s="102">
        <f>SUM(B50:B56)</f>
        <v>67135.666666666657</v>
      </c>
      <c r="C57" s="102">
        <f>SUM(C50:C56)</f>
        <v>133864</v>
      </c>
      <c r="D57" s="102">
        <f>SUM(D50:D56)</f>
        <v>14214301.333333332</v>
      </c>
      <c r="E57" s="72">
        <f>D57/B57</f>
        <v>211.7250343831148</v>
      </c>
    </row>
    <row r="58" spans="1:5" ht="18.75" thickBot="1" x14ac:dyDescent="0.3">
      <c r="A58" s="115"/>
      <c r="B58" s="103"/>
      <c r="C58" s="103"/>
      <c r="D58" s="103"/>
      <c r="E58" s="64"/>
    </row>
    <row r="59" spans="1:5" ht="18.75" thickBot="1" x14ac:dyDescent="0.3">
      <c r="A59" s="42" t="s">
        <v>55</v>
      </c>
      <c r="B59" s="104"/>
      <c r="C59" s="104"/>
      <c r="D59" s="104"/>
      <c r="E59" s="106"/>
    </row>
    <row r="60" spans="1:5" ht="18" x14ac:dyDescent="0.25">
      <c r="A60" s="46" t="s">
        <v>56</v>
      </c>
      <c r="B60" s="53">
        <f>('Octubre 13'!B60+'Noviembre 13'!B60+'Dec 13'!B60)/3</f>
        <v>8868.3333333333339</v>
      </c>
      <c r="C60" s="53">
        <f>('Octubre 13'!C60+'Noviembre 13'!C60+'Dec 13'!C60)/3</f>
        <v>18536</v>
      </c>
      <c r="D60" s="53">
        <f>('Octubre 13'!D60+'Noviembre 13'!D60+'Dec 13'!D60)/3</f>
        <v>1951851.3333333333</v>
      </c>
      <c r="E60" s="52">
        <f t="shared" ref="E60:E66" si="4">D60/B60</f>
        <v>220.09223830107121</v>
      </c>
    </row>
    <row r="61" spans="1:5" ht="18" x14ac:dyDescent="0.25">
      <c r="A61" s="54" t="s">
        <v>121</v>
      </c>
      <c r="B61" s="53">
        <f>('Octubre 13'!B61+'Noviembre 13'!B61+'Dec 13'!B61)/3</f>
        <v>17188.666666666668</v>
      </c>
      <c r="C61" s="53">
        <f>('Octubre 13'!C61+'Noviembre 13'!C61+'Dec 13'!C61)/3</f>
        <v>34537.333333333336</v>
      </c>
      <c r="D61" s="53">
        <f>('Octubre 13'!D61+'Noviembre 13'!D61+'Dec 13'!D61)/3</f>
        <v>3696714.6666666665</v>
      </c>
      <c r="E61" s="82">
        <f t="shared" si="4"/>
        <v>215.06698212000154</v>
      </c>
    </row>
    <row r="62" spans="1:5" ht="18" x14ac:dyDescent="0.25">
      <c r="A62" s="54"/>
      <c r="B62" s="53">
        <f>('Octubre 13'!B62+'Noviembre 13'!B62+'Dec 13'!B62)/3</f>
        <v>3744.6666666666665</v>
      </c>
      <c r="C62" s="53">
        <f>('Octubre 13'!C62+'Noviembre 13'!C62+'Dec 13'!C62)/3</f>
        <v>7511.666666666667</v>
      </c>
      <c r="D62" s="53">
        <f>('Octubre 13'!D62+'Noviembre 13'!D62+'Dec 13'!D62)/3</f>
        <v>743644</v>
      </c>
      <c r="E62" s="82">
        <f t="shared" si="4"/>
        <v>198.58750222538723</v>
      </c>
    </row>
    <row r="63" spans="1:5" ht="18" x14ac:dyDescent="0.25">
      <c r="A63" s="54" t="s">
        <v>59</v>
      </c>
      <c r="B63" s="53">
        <f>('Octubre 13'!B63+'Noviembre 13'!B63+'Dec 13'!B63)/3</f>
        <v>5343</v>
      </c>
      <c r="C63" s="53">
        <f>('Octubre 13'!C63+'Noviembre 13'!C63+'Dec 13'!C63)/3</f>
        <v>11491.333333333334</v>
      </c>
      <c r="D63" s="53">
        <f>('Octubre 13'!D63+'Noviembre 13'!D63+'Dec 13'!D63)/3</f>
        <v>1229673.6666666667</v>
      </c>
      <c r="E63" s="82">
        <f t="shared" si="4"/>
        <v>230.14667165762057</v>
      </c>
    </row>
    <row r="64" spans="1:5" ht="18" x14ac:dyDescent="0.25">
      <c r="A64" s="54" t="s">
        <v>60</v>
      </c>
      <c r="B64" s="53">
        <f>('Octubre 13'!B64+'Noviembre 13'!B64+'Dec 13'!B64)/3</f>
        <v>3911</v>
      </c>
      <c r="C64" s="53">
        <f>('Octubre 13'!C64+'Noviembre 13'!C64+'Dec 13'!C64)/3</f>
        <v>7817</v>
      </c>
      <c r="D64" s="53">
        <f>('Octubre 13'!D64+'Noviembre 13'!D64+'Dec 13'!D64)/3</f>
        <v>825485</v>
      </c>
      <c r="E64" s="82">
        <f t="shared" si="4"/>
        <v>211.06750191766812</v>
      </c>
    </row>
    <row r="65" spans="1:5" ht="18" x14ac:dyDescent="0.25">
      <c r="A65" s="54" t="s">
        <v>122</v>
      </c>
      <c r="B65" s="53">
        <f>('Octubre 13'!B65+'Noviembre 13'!B65+'Dec 13'!B65)/3</f>
        <v>9742.6666666666661</v>
      </c>
      <c r="C65" s="53">
        <f>('Octubre 13'!C65+'Noviembre 13'!C65+'Dec 13'!C65)/3</f>
        <v>19781.666666666668</v>
      </c>
      <c r="D65" s="53">
        <f>('Octubre 13'!D65+'Noviembre 13'!D65+'Dec 13'!D65)/3</f>
        <v>2079007.6666666667</v>
      </c>
      <c r="E65" s="82">
        <f t="shared" si="4"/>
        <v>213.39205556315864</v>
      </c>
    </row>
    <row r="66" spans="1:5" ht="18.75" thickBot="1" x14ac:dyDescent="0.3">
      <c r="A66" s="66" t="s">
        <v>123</v>
      </c>
      <c r="B66" s="53">
        <f>('Octubre 13'!B66+'Noviembre 13'!B66+'Dec 13'!B66)/3</f>
        <v>8884.6666666666661</v>
      </c>
      <c r="C66" s="53">
        <f>('Octubre 13'!C66+'Noviembre 13'!C66+'Dec 13'!C66)/3</f>
        <v>17590.333333333332</v>
      </c>
      <c r="D66" s="53">
        <f>('Octubre 13'!D66+'Noviembre 13'!D66+'Dec 13'!D66)/3</f>
        <v>1867661.3333333333</v>
      </c>
      <c r="E66" s="97">
        <f t="shared" si="4"/>
        <v>210.21175058152622</v>
      </c>
    </row>
    <row r="67" spans="1:5" ht="18.75" thickBot="1" x14ac:dyDescent="0.3">
      <c r="A67" s="73" t="s">
        <v>46</v>
      </c>
      <c r="B67" s="102">
        <f>SUM(B60:B66)</f>
        <v>57683</v>
      </c>
      <c r="C67" s="102">
        <f>SUM(C60:C66)</f>
        <v>117265.33333333333</v>
      </c>
      <c r="D67" s="102">
        <f>SUM(D60:D66)</f>
        <v>12394037.666666668</v>
      </c>
      <c r="E67" s="72">
        <f>D67/B67</f>
        <v>214.86465105259205</v>
      </c>
    </row>
    <row r="68" spans="1:5" ht="18.75" thickBot="1" x14ac:dyDescent="0.3">
      <c r="A68" s="115"/>
      <c r="B68" s="103"/>
      <c r="C68" s="103"/>
      <c r="D68" s="103"/>
      <c r="E68" s="64"/>
    </row>
    <row r="69" spans="1:5" ht="18.75" thickBot="1" x14ac:dyDescent="0.3">
      <c r="A69" s="42" t="s">
        <v>63</v>
      </c>
      <c r="B69" s="104"/>
      <c r="C69" s="104"/>
      <c r="D69" s="104"/>
      <c r="E69" s="106"/>
    </row>
    <row r="70" spans="1:5" ht="18" x14ac:dyDescent="0.25">
      <c r="A70" s="46" t="s">
        <v>64</v>
      </c>
      <c r="B70" s="53">
        <f>('Octubre 13'!B70+'Noviembre 13'!B70+'Dec 13'!B70)/3</f>
        <v>3984.3333333333335</v>
      </c>
      <c r="C70" s="53">
        <f>('Octubre 13'!C70+'Noviembre 13'!C70+'Dec 13'!C70)/3</f>
        <v>8277</v>
      </c>
      <c r="D70" s="53">
        <f>('Octubre 13'!D70+'Noviembre 13'!D70+'Dec 13'!D70)/3</f>
        <v>864136</v>
      </c>
      <c r="E70" s="52">
        <f t="shared" ref="E70:E76" si="5">D70/B70</f>
        <v>216.88346021919182</v>
      </c>
    </row>
    <row r="71" spans="1:5" ht="18" x14ac:dyDescent="0.25">
      <c r="A71" s="54" t="s">
        <v>65</v>
      </c>
      <c r="B71" s="53">
        <f>('Octubre 13'!B71+'Noviembre 13'!B71+'Dec 13'!B71)/3</f>
        <v>7280</v>
      </c>
      <c r="C71" s="53">
        <f>('Octubre 13'!C71+'Noviembre 13'!C71+'Dec 13'!C71)/3</f>
        <v>13995</v>
      </c>
      <c r="D71" s="53">
        <f>('Octubre 13'!D71+'Noviembre 13'!D71+'Dec 13'!D71)/3</f>
        <v>1460845</v>
      </c>
      <c r="E71" s="82">
        <f t="shared" si="5"/>
        <v>200.66552197802199</v>
      </c>
    </row>
    <row r="72" spans="1:5" ht="18" x14ac:dyDescent="0.25">
      <c r="A72" s="54" t="s">
        <v>63</v>
      </c>
      <c r="B72" s="53">
        <f>('Octubre 13'!B72+'Noviembre 13'!B72+'Dec 13'!B72)/3</f>
        <v>8109.666666666667</v>
      </c>
      <c r="C72" s="53">
        <f>('Octubre 13'!C72+'Noviembre 13'!C72+'Dec 13'!C72)/3</f>
        <v>16545.666666666668</v>
      </c>
      <c r="D72" s="53">
        <f>('Octubre 13'!D72+'Noviembre 13'!D72+'Dec 13'!D72)/3</f>
        <v>1734503.6666666667</v>
      </c>
      <c r="E72" s="82">
        <f t="shared" si="5"/>
        <v>213.88100620658474</v>
      </c>
    </row>
    <row r="73" spans="1:5" ht="18" x14ac:dyDescent="0.25">
      <c r="A73" s="54" t="s">
        <v>66</v>
      </c>
      <c r="B73" s="53">
        <f>('Octubre 13'!B73+'Noviembre 13'!B73+'Dec 13'!B73)/3</f>
        <v>4315</v>
      </c>
      <c r="C73" s="53">
        <f>('Octubre 13'!C73+'Noviembre 13'!C73+'Dec 13'!C73)/3</f>
        <v>8537.3333333333339</v>
      </c>
      <c r="D73" s="53">
        <f>('Octubre 13'!D73+'Noviembre 13'!D73+'Dec 13'!D73)/3</f>
        <v>901463.33333333337</v>
      </c>
      <c r="E73" s="82">
        <f t="shared" si="5"/>
        <v>208.91386635766708</v>
      </c>
    </row>
    <row r="74" spans="1:5" ht="18" x14ac:dyDescent="0.25">
      <c r="A74" s="54" t="s">
        <v>67</v>
      </c>
      <c r="B74" s="53">
        <f>('Octubre 13'!B74+'Noviembre 13'!B74+'Dec 13'!B74)/3</f>
        <v>5156.333333333333</v>
      </c>
      <c r="C74" s="53">
        <f>('Octubre 13'!C74+'Noviembre 13'!C74+'Dec 13'!C74)/3</f>
        <v>10685.666666666666</v>
      </c>
      <c r="D74" s="53">
        <f>('Octubre 13'!D74+'Noviembre 13'!D74+'Dec 13'!D74)/3</f>
        <v>1112568.6666666667</v>
      </c>
      <c r="E74" s="82">
        <f t="shared" si="5"/>
        <v>215.76740577930056</v>
      </c>
    </row>
    <row r="75" spans="1:5" ht="18.75" thickBot="1" x14ac:dyDescent="0.3">
      <c r="A75" s="66" t="s">
        <v>68</v>
      </c>
      <c r="B75" s="53">
        <f>('Octubre 13'!B75+'Noviembre 13'!B75+'Dec 13'!B75)/3</f>
        <v>4156</v>
      </c>
      <c r="C75" s="53">
        <f>('Octubre 13'!C75+'Noviembre 13'!C75+'Dec 13'!C75)/3</f>
        <v>8658.3333333333339</v>
      </c>
      <c r="D75" s="53">
        <f>('Octubre 13'!D75+'Noviembre 13'!D75+'Dec 13'!D75)/3</f>
        <v>901020.33333333337</v>
      </c>
      <c r="E75" s="97">
        <f t="shared" si="5"/>
        <v>216.79988771254412</v>
      </c>
    </row>
    <row r="76" spans="1:5" ht="18.75" thickBot="1" x14ac:dyDescent="0.3">
      <c r="A76" s="73" t="s">
        <v>46</v>
      </c>
      <c r="B76" s="102">
        <f>SUM(B70:B75)</f>
        <v>33001.333333333328</v>
      </c>
      <c r="C76" s="102">
        <f>SUM(C70:C75)</f>
        <v>66699</v>
      </c>
      <c r="D76" s="102">
        <f>SUM(D70:D75)</f>
        <v>6974537</v>
      </c>
      <c r="E76" s="72">
        <f t="shared" si="5"/>
        <v>211.34106702759487</v>
      </c>
    </row>
    <row r="77" spans="1:5" ht="18.75" thickBot="1" x14ac:dyDescent="0.3">
      <c r="A77" s="115"/>
      <c r="B77" s="103"/>
      <c r="C77" s="103"/>
      <c r="D77" s="103"/>
      <c r="E77" s="64"/>
    </row>
    <row r="78" spans="1:5" ht="18.75" thickBot="1" x14ac:dyDescent="0.3">
      <c r="A78" s="42" t="s">
        <v>69</v>
      </c>
      <c r="B78" s="104"/>
      <c r="C78" s="104"/>
      <c r="D78" s="104"/>
      <c r="E78" s="106"/>
    </row>
    <row r="79" spans="1:5" ht="18" x14ac:dyDescent="0.25">
      <c r="A79" s="46" t="s">
        <v>70</v>
      </c>
      <c r="B79" s="53">
        <f>('Octubre 13'!B79+'Noviembre 13'!B79+'Dec 13'!B79)/3</f>
        <v>2528</v>
      </c>
      <c r="C79" s="53">
        <f>('Octubre 13'!C79+'Noviembre 13'!C79+'Dec 13'!C79)/3</f>
        <v>5083.333333333333</v>
      </c>
      <c r="D79" s="53">
        <f>('Octubre 13'!D79+'Noviembre 13'!D79+'Dec 13'!D79)/3</f>
        <v>531456.33333333337</v>
      </c>
      <c r="E79" s="52">
        <f t="shared" ref="E79:E88" si="6">D79/B79</f>
        <v>210.22797995780593</v>
      </c>
    </row>
    <row r="80" spans="1:5" ht="18" x14ac:dyDescent="0.25">
      <c r="A80" s="54" t="s">
        <v>116</v>
      </c>
      <c r="B80" s="53">
        <f>('Octubre 13'!B80+'Noviembre 13'!B80+'Dec 13'!B80)/3</f>
        <v>233.66666666666666</v>
      </c>
      <c r="C80" s="53">
        <f>('Octubre 13'!C80+'Noviembre 13'!C80+'Dec 13'!C80)/3</f>
        <v>495.66666666666669</v>
      </c>
      <c r="D80" s="53">
        <f>('Octubre 13'!D80+'Noviembre 13'!D80+'Dec 13'!D80)/3</f>
        <v>50498</v>
      </c>
      <c r="E80" s="82">
        <f t="shared" si="6"/>
        <v>216.11126961483595</v>
      </c>
    </row>
    <row r="81" spans="1:5" ht="18" x14ac:dyDescent="0.25">
      <c r="A81" s="54" t="s">
        <v>71</v>
      </c>
      <c r="B81" s="53">
        <f>('Octubre 13'!B81+'Noviembre 13'!B81+'Dec 13'!B81)/3</f>
        <v>6791.666666666667</v>
      </c>
      <c r="C81" s="53">
        <f>('Octubre 13'!C81+'Noviembre 13'!C81+'Dec 13'!C81)/3</f>
        <v>13569</v>
      </c>
      <c r="D81" s="53">
        <f>('Octubre 13'!D81+'Noviembre 13'!D81+'Dec 13'!D81)/3</f>
        <v>1440427</v>
      </c>
      <c r="E81" s="82">
        <f t="shared" si="6"/>
        <v>212.08741104294478</v>
      </c>
    </row>
    <row r="82" spans="1:5" ht="18" x14ac:dyDescent="0.25">
      <c r="A82" s="54" t="s">
        <v>69</v>
      </c>
      <c r="B82" s="53">
        <f>('Octubre 13'!B82+'Noviembre 13'!B82+'Dec 13'!B82)/3</f>
        <v>11071.333333333334</v>
      </c>
      <c r="C82" s="53">
        <f>('Octubre 13'!C82+'Noviembre 13'!C82+'Dec 13'!C82)/3</f>
        <v>21182</v>
      </c>
      <c r="D82" s="53">
        <f>('Octubre 13'!D82+'Noviembre 13'!D82+'Dec 13'!D82)/3</f>
        <v>2247555.3333333335</v>
      </c>
      <c r="E82" s="82">
        <f t="shared" si="6"/>
        <v>203.00674414403565</v>
      </c>
    </row>
    <row r="83" spans="1:5" ht="18" x14ac:dyDescent="0.25">
      <c r="A83" s="54" t="s">
        <v>72</v>
      </c>
      <c r="B83" s="53">
        <f>('Octubre 13'!B83+'Noviembre 13'!B83+'Dec 13'!B83)/3</f>
        <v>8242.6666666666661</v>
      </c>
      <c r="C83" s="53">
        <f>('Octubre 13'!C83+'Noviembre 13'!C83+'Dec 13'!C83)/3</f>
        <v>16916</v>
      </c>
      <c r="D83" s="53">
        <f>('Octubre 13'!D83+'Noviembre 13'!D83+'Dec 13'!D83)/3</f>
        <v>1796889.3333333333</v>
      </c>
      <c r="E83" s="82">
        <f t="shared" si="6"/>
        <v>217.99854416046588</v>
      </c>
    </row>
    <row r="84" spans="1:5" ht="18" x14ac:dyDescent="0.25">
      <c r="A84" s="54" t="s">
        <v>73</v>
      </c>
      <c r="B84" s="53">
        <f>('Octubre 13'!B84+'Noviembre 13'!B84+'Dec 13'!B84)/3</f>
        <v>7742.666666666667</v>
      </c>
      <c r="C84" s="53">
        <f>('Octubre 13'!C84+'Noviembre 13'!C84+'Dec 13'!C84)/3</f>
        <v>15114</v>
      </c>
      <c r="D84" s="53">
        <f>('Octubre 13'!D84+'Noviembre 13'!D84+'Dec 13'!D84)/3</f>
        <v>1605930</v>
      </c>
      <c r="E84" s="82">
        <f t="shared" si="6"/>
        <v>207.41303599104529</v>
      </c>
    </row>
    <row r="85" spans="1:5" ht="18" x14ac:dyDescent="0.25">
      <c r="A85" s="54" t="s">
        <v>74</v>
      </c>
      <c r="B85" s="53">
        <f>('Octubre 13'!B85+'Noviembre 13'!B85+'Dec 13'!B85)/3</f>
        <v>2825</v>
      </c>
      <c r="C85" s="53">
        <f>('Octubre 13'!C85+'Noviembre 13'!C85+'Dec 13'!C85)/3</f>
        <v>5587.666666666667</v>
      </c>
      <c r="D85" s="53">
        <f>('Octubre 13'!D85+'Noviembre 13'!D85+'Dec 13'!D85)/3</f>
        <v>586027.33333333337</v>
      </c>
      <c r="E85" s="82">
        <f t="shared" si="6"/>
        <v>207.44330383480826</v>
      </c>
    </row>
    <row r="86" spans="1:5" ht="18" x14ac:dyDescent="0.25">
      <c r="A86" s="54" t="s">
        <v>75</v>
      </c>
      <c r="B86" s="53">
        <f>('Octubre 13'!B86+'Noviembre 13'!B86+'Dec 13'!B86)/3</f>
        <v>5694</v>
      </c>
      <c r="C86" s="53">
        <f>('Octubre 13'!C86+'Noviembre 13'!C86+'Dec 13'!C86)/3</f>
        <v>11573.666666666666</v>
      </c>
      <c r="D86" s="53">
        <f>('Octubre 13'!D86+'Noviembre 13'!D86+'Dec 13'!D86)/3</f>
        <v>1233076</v>
      </c>
      <c r="E86" s="82">
        <f t="shared" si="6"/>
        <v>216.55707762557077</v>
      </c>
    </row>
    <row r="87" spans="1:5" ht="18" x14ac:dyDescent="0.25">
      <c r="A87" s="54" t="s">
        <v>76</v>
      </c>
      <c r="B87" s="53">
        <f>('Octubre 13'!B87+'Noviembre 13'!B87+'Dec 13'!B87)/3</f>
        <v>2056.3333333333335</v>
      </c>
      <c r="C87" s="53">
        <f>('Octubre 13'!C87+'Noviembre 13'!C87+'Dec 13'!C87)/3</f>
        <v>4058.6666666666665</v>
      </c>
      <c r="D87" s="53">
        <f>('Octubre 13'!D87+'Noviembre 13'!D87+'Dec 13'!D87)/3</f>
        <v>439270.33333333331</v>
      </c>
      <c r="E87" s="82">
        <f t="shared" si="6"/>
        <v>213.61825255308798</v>
      </c>
    </row>
    <row r="88" spans="1:5" ht="18.75" thickBot="1" x14ac:dyDescent="0.3">
      <c r="A88" s="66" t="s">
        <v>77</v>
      </c>
      <c r="B88" s="53">
        <f>('Octubre 13'!B88+'Noviembre 13'!B88+'Dec 13'!B88)/3</f>
        <v>9252</v>
      </c>
      <c r="C88" s="53">
        <f>('Octubre 13'!C88+'Noviembre 13'!C88+'Dec 13'!C88)/3</f>
        <v>17798</v>
      </c>
      <c r="D88" s="53">
        <f>('Octubre 13'!D88+'Noviembre 13'!D88+'Dec 13'!D88)/3</f>
        <v>1874859.6666666667</v>
      </c>
      <c r="E88" s="97">
        <f t="shared" si="6"/>
        <v>202.64371667387232</v>
      </c>
    </row>
    <row r="89" spans="1:5" ht="18.75" thickBot="1" x14ac:dyDescent="0.3">
      <c r="A89" s="73" t="s">
        <v>46</v>
      </c>
      <c r="B89" s="102">
        <f>SUM(B79:B88)</f>
        <v>56437.333333333336</v>
      </c>
      <c r="C89" s="102">
        <f>SUM(C79:C88)</f>
        <v>111378.00000000001</v>
      </c>
      <c r="D89" s="102">
        <f>SUM(D79:D88)</f>
        <v>11805989.333333332</v>
      </c>
      <c r="E89" s="72">
        <f>D89/B89</f>
        <v>209.18758268758265</v>
      </c>
    </row>
    <row r="90" spans="1:5" ht="18.75" thickBot="1" x14ac:dyDescent="0.3">
      <c r="A90" s="115"/>
      <c r="B90" s="103"/>
      <c r="C90" s="103"/>
      <c r="D90" s="10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6"/>
    </row>
    <row r="92" spans="1:5" ht="18" x14ac:dyDescent="0.25">
      <c r="A92" s="46" t="s">
        <v>79</v>
      </c>
      <c r="B92" s="53">
        <f>('Octubre 13'!B92+'Noviembre 13'!B92+'Dec 13'!B92)/3</f>
        <v>6381</v>
      </c>
      <c r="C92" s="53">
        <f>('Octubre 13'!C92+'Noviembre 13'!C92+'Dec 13'!C92)/3</f>
        <v>13081</v>
      </c>
      <c r="D92" s="53">
        <f>('Octubre 13'!D92+'Noviembre 13'!D92+'Dec 13'!D92)/3</f>
        <v>1359272</v>
      </c>
      <c r="E92" s="52">
        <f t="shared" ref="E92:E100" si="7">D92/B92</f>
        <v>213.01864911455885</v>
      </c>
    </row>
    <row r="93" spans="1:5" ht="18" x14ac:dyDescent="0.25">
      <c r="A93" s="54" t="s">
        <v>80</v>
      </c>
      <c r="B93" s="53">
        <f>('Octubre 13'!B93+'Noviembre 13'!B93+'Dec 13'!B93)/3</f>
        <v>7681</v>
      </c>
      <c r="C93" s="53">
        <f>('Octubre 13'!C93+'Noviembre 13'!C93+'Dec 13'!C93)/3</f>
        <v>15767.333333333334</v>
      </c>
      <c r="D93" s="53">
        <f>('Octubre 13'!D93+'Noviembre 13'!D93+'Dec 13'!D93)/3</f>
        <v>1670650.6666666667</v>
      </c>
      <c r="E93" s="82">
        <f t="shared" si="7"/>
        <v>217.50431801414749</v>
      </c>
    </row>
    <row r="94" spans="1:5" ht="18" x14ac:dyDescent="0.25">
      <c r="A94" s="54" t="s">
        <v>81</v>
      </c>
      <c r="B94" s="53">
        <f>('Octubre 13'!B94+'Noviembre 13'!B94+'Dec 13'!B94)/3</f>
        <v>4138.666666666667</v>
      </c>
      <c r="C94" s="53">
        <f>('Octubre 13'!C94+'Noviembre 13'!C94+'Dec 13'!C94)/3</f>
        <v>8567.6666666666661</v>
      </c>
      <c r="D94" s="53">
        <f>('Octubre 13'!D94+'Noviembre 13'!D94+'Dec 13'!D94)/3</f>
        <v>909940.33333333337</v>
      </c>
      <c r="E94" s="82">
        <f t="shared" si="7"/>
        <v>219.86316043814432</v>
      </c>
    </row>
    <row r="95" spans="1:5" ht="18" x14ac:dyDescent="0.25">
      <c r="A95" s="54" t="s">
        <v>82</v>
      </c>
      <c r="B95" s="53">
        <f>('Octubre 13'!B95+'Noviembre 13'!B95+'Dec 13'!B95)/3</f>
        <v>2692</v>
      </c>
      <c r="C95" s="53">
        <f>('Octubre 13'!C95+'Noviembre 13'!C95+'Dec 13'!C95)/3</f>
        <v>5068</v>
      </c>
      <c r="D95" s="53">
        <f>('Octubre 13'!D95+'Noviembre 13'!D95+'Dec 13'!D95)/3</f>
        <v>536547</v>
      </c>
      <c r="E95" s="82">
        <f t="shared" si="7"/>
        <v>199.31166419019317</v>
      </c>
    </row>
    <row r="96" spans="1:5" ht="18" x14ac:dyDescent="0.25">
      <c r="A96" s="54" t="s">
        <v>83</v>
      </c>
      <c r="B96" s="53">
        <f>('Octubre 13'!B96+'Noviembre 13'!B96+'Dec 13'!B96)/3</f>
        <v>5367.333333333333</v>
      </c>
      <c r="C96" s="53">
        <f>('Octubre 13'!C96+'Noviembre 13'!C96+'Dec 13'!C96)/3</f>
        <v>11142.666666666666</v>
      </c>
      <c r="D96" s="53">
        <f>('Octubre 13'!D96+'Noviembre 13'!D96+'Dec 13'!D96)/3</f>
        <v>1180600.3333333333</v>
      </c>
      <c r="E96" s="82">
        <f t="shared" si="7"/>
        <v>219.96031548875916</v>
      </c>
    </row>
    <row r="97" spans="1:5" ht="18" x14ac:dyDescent="0.25">
      <c r="A97" s="54" t="s">
        <v>84</v>
      </c>
      <c r="B97" s="53">
        <f>('Octubre 13'!B97+'Noviembre 13'!B97+'Dec 13'!B97)/3</f>
        <v>1157.3333333333333</v>
      </c>
      <c r="C97" s="53">
        <f>('Octubre 13'!C97+'Noviembre 13'!C97+'Dec 13'!C97)/3</f>
        <v>2657</v>
      </c>
      <c r="D97" s="53">
        <f>('Octubre 13'!D97+'Noviembre 13'!D97+'Dec 13'!D97)/3</f>
        <v>279072</v>
      </c>
      <c r="E97" s="82">
        <f t="shared" si="7"/>
        <v>241.13364055299542</v>
      </c>
    </row>
    <row r="98" spans="1:5" ht="18" x14ac:dyDescent="0.25">
      <c r="A98" s="54" t="s">
        <v>85</v>
      </c>
      <c r="B98" s="53">
        <f>('Octubre 13'!B98+'Noviembre 13'!B98+'Dec 13'!B98)/3</f>
        <v>15883</v>
      </c>
      <c r="C98" s="53">
        <f>('Octubre 13'!C98+'Noviembre 13'!C98+'Dec 13'!C98)/3</f>
        <v>30884.666666666668</v>
      </c>
      <c r="D98" s="53">
        <f>('Octubre 13'!D98+'Noviembre 13'!D98+'Dec 13'!D98)/3</f>
        <v>3317694.6666666665</v>
      </c>
      <c r="E98" s="82">
        <f t="shared" si="7"/>
        <v>208.8833763562719</v>
      </c>
    </row>
    <row r="99" spans="1:5" ht="17.25" customHeight="1" x14ac:dyDescent="0.25">
      <c r="A99" s="130" t="s">
        <v>86</v>
      </c>
      <c r="B99" s="53">
        <f>('Octubre 13'!B99+'Noviembre 13'!B99+'Dec 13'!B99)/3</f>
        <v>8223</v>
      </c>
      <c r="C99" s="53">
        <f>('Octubre 13'!C99+'Noviembre 13'!C99+'Dec 13'!C99)/3</f>
        <v>16563.333333333332</v>
      </c>
      <c r="D99" s="53">
        <f>('Octubre 13'!D99+'Noviembre 13'!D99+'Dec 13'!D99)/3</f>
        <v>1792931.6666666667</v>
      </c>
      <c r="E99" s="82">
        <f t="shared" si="7"/>
        <v>218.03863148080589</v>
      </c>
    </row>
    <row r="100" spans="1:5" ht="18.75" thickBot="1" x14ac:dyDescent="0.3">
      <c r="A100" s="66" t="s">
        <v>87</v>
      </c>
      <c r="B100" s="53">
        <f>('Octubre 13'!B100+'Noviembre 13'!B100+'Dec 13'!B100)/3</f>
        <v>6558</v>
      </c>
      <c r="C100" s="53">
        <f>('Octubre 13'!C100+'Noviembre 13'!C100+'Dec 13'!C100)/3</f>
        <v>13246</v>
      </c>
      <c r="D100" s="53">
        <f>('Octubre 13'!D100+'Noviembre 13'!D100+'Dec 13'!D100)/3</f>
        <v>1389638.6666666667</v>
      </c>
      <c r="E100" s="97">
        <f t="shared" si="7"/>
        <v>211.89976618887874</v>
      </c>
    </row>
    <row r="101" spans="1:5" ht="18.75" thickBot="1" x14ac:dyDescent="0.3">
      <c r="A101" s="73" t="s">
        <v>46</v>
      </c>
      <c r="B101" s="102">
        <f>SUM(B92:B100)</f>
        <v>58081.333333333328</v>
      </c>
      <c r="C101" s="102">
        <f>SUM(C92:C100)</f>
        <v>116977.66666666666</v>
      </c>
      <c r="D101" s="102">
        <f>SUM(D92:D100)</f>
        <v>12436347.333333332</v>
      </c>
      <c r="E101" s="72">
        <f>D101/B101</f>
        <v>214.11952204953971</v>
      </c>
    </row>
    <row r="102" spans="1:5" ht="18.75" thickBot="1" x14ac:dyDescent="0.3">
      <c r="A102" s="115"/>
      <c r="B102" s="103"/>
      <c r="C102" s="103"/>
      <c r="D102" s="103"/>
      <c r="E102" s="64"/>
    </row>
    <row r="103" spans="1:5" ht="18.75" thickBot="1" x14ac:dyDescent="0.3">
      <c r="A103" s="76" t="s">
        <v>88</v>
      </c>
      <c r="B103" s="104"/>
      <c r="C103" s="104"/>
      <c r="D103" s="104"/>
      <c r="E103" s="106"/>
    </row>
    <row r="104" spans="1:5" ht="18" x14ac:dyDescent="0.25">
      <c r="A104" s="131" t="s">
        <v>89</v>
      </c>
      <c r="B104" s="53">
        <f>('Octubre 13'!B104+'Noviembre 13'!B104+'Dec 13'!B104)/3</f>
        <v>4035.3333333333335</v>
      </c>
      <c r="C104" s="53">
        <f>('Octubre 13'!C104+'Noviembre 13'!C104+'Dec 13'!C104)/3</f>
        <v>9241.3333333333339</v>
      </c>
      <c r="D104" s="53">
        <f>('Octubre 13'!D104+'Noviembre 13'!D104+'Dec 13'!D104)/3</f>
        <v>982128</v>
      </c>
      <c r="E104" s="52">
        <f t="shared" ref="E104:E117" si="8">D104/B104</f>
        <v>243.38212456633073</v>
      </c>
    </row>
    <row r="105" spans="1:5" ht="18" x14ac:dyDescent="0.25">
      <c r="A105" s="134" t="s">
        <v>90</v>
      </c>
      <c r="B105" s="53">
        <f>('Octubre 13'!B105+'Noviembre 13'!B105+'Dec 13'!B105)/3</f>
        <v>5628.666666666667</v>
      </c>
      <c r="C105" s="53">
        <f>('Octubre 13'!C105+'Noviembre 13'!C105+'Dec 13'!C105)/3</f>
        <v>11118.666666666666</v>
      </c>
      <c r="D105" s="53">
        <f>('Octubre 13'!D105+'Noviembre 13'!D105+'Dec 13'!D105)/3</f>
        <v>1169970.3333333333</v>
      </c>
      <c r="E105" s="82">
        <f t="shared" si="8"/>
        <v>207.85923250029609</v>
      </c>
    </row>
    <row r="106" spans="1:5" ht="18" x14ac:dyDescent="0.25">
      <c r="A106" s="134" t="s">
        <v>91</v>
      </c>
      <c r="B106" s="53">
        <f>('Octubre 13'!B106+'Noviembre 13'!B106+'Dec 13'!B106)/3</f>
        <v>874</v>
      </c>
      <c r="C106" s="53">
        <f>('Octubre 13'!C106+'Noviembre 13'!C106+'Dec 13'!C106)/3</f>
        <v>1919</v>
      </c>
      <c r="D106" s="53">
        <f>('Octubre 13'!D106+'Noviembre 13'!D106+'Dec 13'!D106)/3</f>
        <v>210179.33333333334</v>
      </c>
      <c r="E106" s="82">
        <f t="shared" si="8"/>
        <v>240.4797864225782</v>
      </c>
    </row>
    <row r="107" spans="1:5" ht="18" x14ac:dyDescent="0.25">
      <c r="A107" s="134" t="s">
        <v>92</v>
      </c>
      <c r="B107" s="53">
        <f>('Octubre 13'!B107+'Noviembre 13'!B107+'Dec 13'!B107)/3</f>
        <v>7694</v>
      </c>
      <c r="C107" s="53">
        <f>('Octubre 13'!C107+'Noviembre 13'!C107+'Dec 13'!C107)/3</f>
        <v>16131.666666666666</v>
      </c>
      <c r="D107" s="53">
        <f>('Octubre 13'!D107+'Noviembre 13'!D107+'Dec 13'!D107)/3</f>
        <v>1697371.3333333333</v>
      </c>
      <c r="E107" s="82">
        <f t="shared" si="8"/>
        <v>220.60973919071137</v>
      </c>
    </row>
    <row r="108" spans="1:5" ht="18" x14ac:dyDescent="0.25">
      <c r="A108" s="54" t="s">
        <v>93</v>
      </c>
      <c r="B108" s="53">
        <f>('Octubre 13'!B108+'Noviembre 13'!B108+'Dec 13'!B108)/3</f>
        <v>4835</v>
      </c>
      <c r="C108" s="53">
        <f>('Octubre 13'!C108+'Noviembre 13'!C108+'Dec 13'!C108)/3</f>
        <v>10282.333333333334</v>
      </c>
      <c r="D108" s="53">
        <f>('Octubre 13'!D108+'Noviembre 13'!D108+'Dec 13'!D108)/3</f>
        <v>1092082</v>
      </c>
      <c r="E108" s="82">
        <f t="shared" si="8"/>
        <v>225.87011375387797</v>
      </c>
    </row>
    <row r="109" spans="1:5" ht="18" x14ac:dyDescent="0.25">
      <c r="A109" s="54" t="s">
        <v>94</v>
      </c>
      <c r="B109" s="53">
        <f>('Octubre 13'!B109+'Noviembre 13'!B109+'Dec 13'!B109)/3</f>
        <v>3768.6666666666665</v>
      </c>
      <c r="C109" s="53">
        <f>('Octubre 13'!C109+'Noviembre 13'!C109+'Dec 13'!C109)/3</f>
        <v>8475.6666666666661</v>
      </c>
      <c r="D109" s="53">
        <f>('Octubre 13'!D109+'Noviembre 13'!D109+'Dec 13'!D109)/3</f>
        <v>902224.66666666663</v>
      </c>
      <c r="E109" s="82">
        <f t="shared" si="8"/>
        <v>239.40155669555989</v>
      </c>
    </row>
    <row r="110" spans="1:5" ht="18" x14ac:dyDescent="0.25">
      <c r="A110" s="54" t="s">
        <v>95</v>
      </c>
      <c r="B110" s="53">
        <f>('Octubre 13'!B110+'Noviembre 13'!B110+'Dec 13'!B110)/3</f>
        <v>8833.3333333333339</v>
      </c>
      <c r="C110" s="53">
        <f>('Octubre 13'!C110+'Noviembre 13'!C110+'Dec 13'!C110)/3</f>
        <v>19308</v>
      </c>
      <c r="D110" s="53">
        <f>('Octubre 13'!D110+'Noviembre 13'!D110+'Dec 13'!D110)/3</f>
        <v>2016630</v>
      </c>
      <c r="E110" s="82">
        <f t="shared" si="8"/>
        <v>228.29773584905658</v>
      </c>
    </row>
    <row r="111" spans="1:5" ht="18" x14ac:dyDescent="0.25">
      <c r="A111" s="54" t="s">
        <v>96</v>
      </c>
      <c r="B111" s="53">
        <f>('Octubre 13'!B111+'Noviembre 13'!B111+'Dec 13'!B111)/3</f>
        <v>5902.333333333333</v>
      </c>
      <c r="C111" s="53">
        <f>('Octubre 13'!C111+'Noviembre 13'!C111+'Dec 13'!C111)/3</f>
        <v>12983</v>
      </c>
      <c r="D111" s="53">
        <f>('Octubre 13'!D111+'Noviembre 13'!D111+'Dec 13'!D111)/3</f>
        <v>1362296.6666666667</v>
      </c>
      <c r="E111" s="82">
        <f t="shared" si="8"/>
        <v>230.80646072174849</v>
      </c>
    </row>
    <row r="112" spans="1:5" ht="18" x14ac:dyDescent="0.25">
      <c r="A112" s="54" t="s">
        <v>97</v>
      </c>
      <c r="B112" s="53">
        <f>('Octubre 13'!B112+'Noviembre 13'!B112+'Dec 13'!B112)/3</f>
        <v>5351</v>
      </c>
      <c r="C112" s="53">
        <f>('Octubre 13'!C112+'Noviembre 13'!C112+'Dec 13'!C112)/3</f>
        <v>11967.666666666666</v>
      </c>
      <c r="D112" s="53">
        <f>('Octubre 13'!D112+'Noviembre 13'!D112+'Dec 13'!D112)/3</f>
        <v>1253970.6666666667</v>
      </c>
      <c r="E112" s="82">
        <f t="shared" si="8"/>
        <v>234.34323802404538</v>
      </c>
    </row>
    <row r="113" spans="1:5" ht="18" x14ac:dyDescent="0.25">
      <c r="A113" s="54" t="s">
        <v>98</v>
      </c>
      <c r="B113" s="53">
        <f>('Octubre 13'!B113+'Noviembre 13'!B113+'Dec 13'!B113)/3</f>
        <v>24790.666666666668</v>
      </c>
      <c r="C113" s="53">
        <f>('Octubre 13'!C113+'Noviembre 13'!C113+'Dec 13'!C113)/3</f>
        <v>51635.666666666664</v>
      </c>
      <c r="D113" s="53">
        <f>('Octubre 13'!D113+'Noviembre 13'!D113+'Dec 13'!D113)/3</f>
        <v>5625369.666666667</v>
      </c>
      <c r="E113" s="82">
        <f t="shared" si="8"/>
        <v>226.91482009358361</v>
      </c>
    </row>
    <row r="114" spans="1:5" ht="18" x14ac:dyDescent="0.25">
      <c r="A114" s="54" t="s">
        <v>99</v>
      </c>
      <c r="B114" s="53">
        <f>('Octubre 13'!B114+'Noviembre 13'!B114+'Dec 13'!B114)/3</f>
        <v>2890.3333333333335</v>
      </c>
      <c r="C114" s="53">
        <f>('Octubre 13'!C114+'Noviembre 13'!C114+'Dec 13'!C114)/3</f>
        <v>6504</v>
      </c>
      <c r="D114" s="53">
        <f>('Octubre 13'!D114+'Noviembre 13'!D114+'Dec 13'!D114)/3</f>
        <v>644915.33333333337</v>
      </c>
      <c r="E114" s="82">
        <f t="shared" si="8"/>
        <v>223.12835889747433</v>
      </c>
    </row>
    <row r="115" spans="1:5" ht="18" x14ac:dyDescent="0.25">
      <c r="A115" s="54" t="s">
        <v>100</v>
      </c>
      <c r="B115" s="53">
        <f>('Octubre 13'!B115+'Noviembre 13'!B115+'Dec 13'!B115)/3</f>
        <v>5677.333333333333</v>
      </c>
      <c r="C115" s="53">
        <f>('Octubre 13'!C115+'Noviembre 13'!C115+'Dec 13'!C115)/3</f>
        <v>12051.333333333334</v>
      </c>
      <c r="D115" s="53">
        <f>('Octubre 13'!D115+'Noviembre 13'!D115+'Dec 13'!D115)/3</f>
        <v>1210636</v>
      </c>
      <c r="E115" s="82">
        <f t="shared" si="8"/>
        <v>213.24025364020667</v>
      </c>
    </row>
    <row r="116" spans="1:5" ht="18" x14ac:dyDescent="0.25">
      <c r="A116" s="54" t="s">
        <v>101</v>
      </c>
      <c r="B116" s="53">
        <f>('Octubre 13'!B116+'Noviembre 13'!B116+'Dec 13'!B116)/3</f>
        <v>5732</v>
      </c>
      <c r="C116" s="53">
        <f>('Octubre 13'!C116+'Noviembre 13'!C116+'Dec 13'!C116)/3</f>
        <v>12616.333333333334</v>
      </c>
      <c r="D116" s="53">
        <f>('Octubre 13'!D116+'Noviembre 13'!D116+'Dec 13'!D116)/3</f>
        <v>1336912</v>
      </c>
      <c r="E116" s="82">
        <f t="shared" si="8"/>
        <v>233.23656664340544</v>
      </c>
    </row>
    <row r="117" spans="1:5" ht="18.75" thickBot="1" x14ac:dyDescent="0.3">
      <c r="A117" s="66" t="s">
        <v>102</v>
      </c>
      <c r="B117" s="53">
        <f>('Octubre 13'!B117+'Noviembre 13'!B117+'Dec 13'!B117)/3</f>
        <v>8561.6666666666661</v>
      </c>
      <c r="C117" s="53">
        <f>('Octubre 13'!C117+'Noviembre 13'!C117+'Dec 13'!C117)/3</f>
        <v>17656.666666666668</v>
      </c>
      <c r="D117" s="53">
        <f>('Octubre 13'!D117+'Noviembre 13'!D117+'Dec 13'!D117)/3</f>
        <v>1867439</v>
      </c>
      <c r="E117" s="97">
        <f t="shared" si="8"/>
        <v>218.11629355655054</v>
      </c>
    </row>
    <row r="118" spans="1:5" ht="18.75" thickBot="1" x14ac:dyDescent="0.3">
      <c r="A118" s="73" t="s">
        <v>46</v>
      </c>
      <c r="B118" s="102">
        <f>SUM(B104:B117)</f>
        <v>94574.333333333328</v>
      </c>
      <c r="C118" s="102">
        <f>SUM(C104:C117)</f>
        <v>201891.33333333334</v>
      </c>
      <c r="D118" s="102">
        <f>SUM(D104:D117)</f>
        <v>21372125</v>
      </c>
      <c r="E118" s="72">
        <f>D118/B118</f>
        <v>225.98229611275787</v>
      </c>
    </row>
    <row r="119" spans="1:5" ht="18.75" thickBot="1" x14ac:dyDescent="0.3">
      <c r="A119" s="115"/>
      <c r="B119" s="103"/>
      <c r="C119" s="103"/>
      <c r="D119" s="103"/>
      <c r="E119" s="64"/>
    </row>
    <row r="120" spans="1:5" ht="18.75" thickBot="1" x14ac:dyDescent="0.3">
      <c r="A120" s="42" t="s">
        <v>103</v>
      </c>
      <c r="B120" s="104"/>
      <c r="C120" s="104"/>
      <c r="D120" s="104"/>
      <c r="E120" s="106"/>
    </row>
    <row r="121" spans="1:5" ht="18" x14ac:dyDescent="0.25">
      <c r="A121" s="46" t="s">
        <v>104</v>
      </c>
      <c r="B121" s="53">
        <f>('Octubre 13'!B121+'Noviembre 13'!B121+'Dec 13'!B121)/3</f>
        <v>1640.3333333333333</v>
      </c>
      <c r="C121" s="53">
        <f>('Octubre 13'!C121+'Noviembre 13'!C121+'Dec 13'!C121)/3</f>
        <v>3502.6666666666665</v>
      </c>
      <c r="D121" s="53">
        <f>('Octubre 13'!D121+'Noviembre 13'!D121+'Dec 13'!D121)/3</f>
        <v>374172.33333333331</v>
      </c>
      <c r="E121" s="52">
        <f t="shared" ref="E121:E129" si="9">D121/B121</f>
        <v>228.10749847591953</v>
      </c>
    </row>
    <row r="122" spans="1:5" ht="18" x14ac:dyDescent="0.25">
      <c r="A122" s="54" t="s">
        <v>105</v>
      </c>
      <c r="B122" s="53">
        <f>('Octubre 13'!B122+'Noviembre 13'!B122+'Dec 13'!B122)/3</f>
        <v>9215.6666666666661</v>
      </c>
      <c r="C122" s="53">
        <f>('Octubre 13'!C122+'Noviembre 13'!C122+'Dec 13'!C122)/3</f>
        <v>17932.666666666668</v>
      </c>
      <c r="D122" s="53">
        <f>('Octubre 13'!D122+'Noviembre 13'!D122+'Dec 13'!D122)/3</f>
        <v>1938660</v>
      </c>
      <c r="E122" s="82">
        <f t="shared" si="9"/>
        <v>210.36568162910987</v>
      </c>
    </row>
    <row r="123" spans="1:5" ht="18" x14ac:dyDescent="0.25">
      <c r="A123" s="54" t="s">
        <v>106</v>
      </c>
      <c r="B123" s="53">
        <f>('Octubre 13'!B123+'Noviembre 13'!B123+'Dec 13'!B123)/3</f>
        <v>538.33333333333337</v>
      </c>
      <c r="C123" s="53">
        <f>('Octubre 13'!C123+'Noviembre 13'!C123+'Dec 13'!C123)/3</f>
        <v>1090</v>
      </c>
      <c r="D123" s="53">
        <f>('Octubre 13'!D123+'Noviembre 13'!D123+'Dec 13'!D123)/3</f>
        <v>108088.66666666667</v>
      </c>
      <c r="E123" s="82">
        <f t="shared" si="9"/>
        <v>200.78390092879258</v>
      </c>
    </row>
    <row r="124" spans="1:5" ht="18" x14ac:dyDescent="0.25">
      <c r="A124" s="54" t="s">
        <v>107</v>
      </c>
      <c r="B124" s="53">
        <f>('Octubre 13'!B124+'Noviembre 13'!B124+'Dec 13'!B124)/3</f>
        <v>1617</v>
      </c>
      <c r="C124" s="53">
        <f>('Octubre 13'!C124+'Noviembre 13'!C124+'Dec 13'!C124)/3</f>
        <v>3133.6666666666665</v>
      </c>
      <c r="D124" s="53">
        <f>('Octubre 13'!D124+'Noviembre 13'!D124+'Dec 13'!D124)/3</f>
        <v>313859.33333333331</v>
      </c>
      <c r="E124" s="82">
        <f t="shared" si="9"/>
        <v>194.09977324263036</v>
      </c>
    </row>
    <row r="125" spans="1:5" ht="18" x14ac:dyDescent="0.25">
      <c r="A125" s="54" t="s">
        <v>108</v>
      </c>
      <c r="B125" s="53">
        <f>('Octubre 13'!B125+'Noviembre 13'!B125+'Dec 13'!B125)/3</f>
        <v>26282</v>
      </c>
      <c r="C125" s="53">
        <f>('Octubre 13'!C125+'Noviembre 13'!C125+'Dec 13'!C125)/3</f>
        <v>51778</v>
      </c>
      <c r="D125" s="53">
        <f>('Octubre 13'!D125+'Noviembre 13'!D125+'Dec 13'!D125)/3</f>
        <v>5655452.666666667</v>
      </c>
      <c r="E125" s="82">
        <f t="shared" si="9"/>
        <v>215.18349694340867</v>
      </c>
    </row>
    <row r="126" spans="1:5" ht="18" x14ac:dyDescent="0.25">
      <c r="A126" s="54" t="s">
        <v>109</v>
      </c>
      <c r="B126" s="53">
        <f>('Octubre 13'!B126+'Noviembre 13'!B126+'Dec 13'!B126)/3</f>
        <v>3683</v>
      </c>
      <c r="C126" s="53">
        <f>('Octubre 13'!C126+'Noviembre 13'!C126+'Dec 13'!C126)/3</f>
        <v>7781.666666666667</v>
      </c>
      <c r="D126" s="53">
        <f>('Octubre 13'!D126+'Noviembre 13'!D126+'Dec 13'!D126)/3</f>
        <v>778817</v>
      </c>
      <c r="E126" s="82">
        <f t="shared" si="9"/>
        <v>211.46266630464297</v>
      </c>
    </row>
    <row r="127" spans="1:5" ht="18" x14ac:dyDescent="0.25">
      <c r="A127" s="54" t="s">
        <v>110</v>
      </c>
      <c r="B127" s="53">
        <f>('Octubre 13'!B127+'Noviembre 13'!B127+'Dec 13'!B127)/3</f>
        <v>3217.6666666666665</v>
      </c>
      <c r="C127" s="53">
        <f>('Octubre 13'!C127+'Noviembre 13'!C127+'Dec 13'!C127)/3</f>
        <v>6615</v>
      </c>
      <c r="D127" s="53">
        <f>('Octubre 13'!D127+'Noviembre 13'!D127+'Dec 13'!D127)/3</f>
        <v>653593.33333333337</v>
      </c>
      <c r="E127" s="82">
        <f t="shared" si="9"/>
        <v>203.12648917434996</v>
      </c>
    </row>
    <row r="128" spans="1:5" ht="18" x14ac:dyDescent="0.25">
      <c r="A128" s="54" t="s">
        <v>111</v>
      </c>
      <c r="B128" s="53">
        <f>('Octubre 13'!B128+'Noviembre 13'!B128+'Dec 13'!B128)/3</f>
        <v>2433</v>
      </c>
      <c r="C128" s="53">
        <f>('Octubre 13'!C128+'Noviembre 13'!C128+'Dec 13'!C128)/3</f>
        <v>5240</v>
      </c>
      <c r="D128" s="53">
        <f>('Octubre 13'!D128+'Noviembre 13'!D128+'Dec 13'!D128)/3</f>
        <v>525591</v>
      </c>
      <c r="E128" s="82">
        <f t="shared" si="9"/>
        <v>216.02589395807644</v>
      </c>
    </row>
    <row r="129" spans="1:5" ht="17.25" customHeight="1" thickBot="1" x14ac:dyDescent="0.3">
      <c r="A129" s="136" t="s">
        <v>112</v>
      </c>
      <c r="B129" s="53">
        <f>('Octubre 13'!B129+'Noviembre 13'!B129+'Dec 13'!B129)/3</f>
        <v>9299.6666666666661</v>
      </c>
      <c r="C129" s="53">
        <f>('Octubre 13'!C129+'Noviembre 13'!C129+'Dec 13'!C129)/3</f>
        <v>18416</v>
      </c>
      <c r="D129" s="53">
        <f>('Octubre 13'!D129+'Noviembre 13'!D129+'Dec 13'!D129)/3</f>
        <v>1925651.3333333333</v>
      </c>
      <c r="E129" s="97">
        <f t="shared" si="9"/>
        <v>207.06670489981721</v>
      </c>
    </row>
    <row r="130" spans="1:5" ht="18.75" thickBot="1" x14ac:dyDescent="0.3">
      <c r="A130" s="73" t="s">
        <v>46</v>
      </c>
      <c r="B130" s="102">
        <f>SUM(B121:B129)</f>
        <v>57926.666666666664</v>
      </c>
      <c r="C130" s="102">
        <f>SUM(C121:C129)</f>
        <v>115489.66666666667</v>
      </c>
      <c r="D130" s="102">
        <f>SUM(D121:D129)</f>
        <v>12273885.666666668</v>
      </c>
      <c r="E130" s="72">
        <f>D130/B130</f>
        <v>211.88662101507657</v>
      </c>
    </row>
    <row r="131" spans="1:5" ht="18.75" thickBot="1" x14ac:dyDescent="0.3">
      <c r="A131" s="115"/>
      <c r="B131" s="103"/>
      <c r="C131" s="103"/>
      <c r="D131" s="103"/>
      <c r="E131" s="64"/>
    </row>
    <row r="132" spans="1:5" ht="18.75" thickBot="1" x14ac:dyDescent="0.3">
      <c r="A132" s="139" t="s">
        <v>113</v>
      </c>
      <c r="B132" s="102">
        <f>SUM(B130+B118+B101+B89+B76+B67+B57+B47+B32+B16)</f>
        <v>658972.66666666663</v>
      </c>
      <c r="C132" s="102">
        <f>SUM(C130+C118+C101+C89+C76+C67+C57+C47+C32+C16)</f>
        <v>1338196</v>
      </c>
      <c r="D132" s="102">
        <f>SUM(D130+D118+D101+D89+D76+D67+D57+D47+D32+D16)</f>
        <v>141835498.66666666</v>
      </c>
      <c r="E132" s="138">
        <f>SUM(E130+E118+E101+E89+E76+E67+E57+E47+E32+E16)</f>
        <v>2144.9158212483117</v>
      </c>
    </row>
  </sheetData>
  <mergeCells count="1">
    <mergeCell ref="A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132"/>
  <sheetViews>
    <sheetView tabSelected="1" workbookViewId="0">
      <selection activeCell="H6" sqref="H6"/>
    </sheetView>
  </sheetViews>
  <sheetFormatPr defaultRowHeight="15" x14ac:dyDescent="0.25"/>
  <cols>
    <col min="1" max="1" width="22" bestFit="1" customWidth="1"/>
    <col min="2" max="2" width="12.140625" customWidth="1"/>
    <col min="3" max="3" width="16.140625" customWidth="1"/>
    <col min="4" max="4" width="16.7109375" bestFit="1" customWidth="1"/>
    <col min="5" max="5" width="16.28515625" customWidth="1"/>
    <col min="257" max="257" width="22" bestFit="1" customWidth="1"/>
    <col min="258" max="258" width="12.140625" customWidth="1"/>
    <col min="259" max="259" width="16.140625" customWidth="1"/>
    <col min="260" max="260" width="14.28515625" customWidth="1"/>
    <col min="261" max="261" width="16.28515625" customWidth="1"/>
    <col min="513" max="513" width="22" bestFit="1" customWidth="1"/>
    <col min="514" max="514" width="12.140625" customWidth="1"/>
    <col min="515" max="515" width="16.140625" customWidth="1"/>
    <col min="516" max="516" width="14.28515625" customWidth="1"/>
    <col min="517" max="517" width="16.28515625" customWidth="1"/>
    <col min="769" max="769" width="22" bestFit="1" customWidth="1"/>
    <col min="770" max="770" width="12.140625" customWidth="1"/>
    <col min="771" max="771" width="16.140625" customWidth="1"/>
    <col min="772" max="772" width="14.28515625" customWidth="1"/>
    <col min="773" max="773" width="16.28515625" customWidth="1"/>
    <col min="1025" max="1025" width="22" bestFit="1" customWidth="1"/>
    <col min="1026" max="1026" width="12.140625" customWidth="1"/>
    <col min="1027" max="1027" width="16.140625" customWidth="1"/>
    <col min="1028" max="1028" width="14.28515625" customWidth="1"/>
    <col min="1029" max="1029" width="16.28515625" customWidth="1"/>
    <col min="1281" max="1281" width="22" bestFit="1" customWidth="1"/>
    <col min="1282" max="1282" width="12.140625" customWidth="1"/>
    <col min="1283" max="1283" width="16.140625" customWidth="1"/>
    <col min="1284" max="1284" width="14.28515625" customWidth="1"/>
    <col min="1285" max="1285" width="16.28515625" customWidth="1"/>
    <col min="1537" max="1537" width="22" bestFit="1" customWidth="1"/>
    <col min="1538" max="1538" width="12.140625" customWidth="1"/>
    <col min="1539" max="1539" width="16.140625" customWidth="1"/>
    <col min="1540" max="1540" width="14.28515625" customWidth="1"/>
    <col min="1541" max="1541" width="16.28515625" customWidth="1"/>
    <col min="1793" max="1793" width="22" bestFit="1" customWidth="1"/>
    <col min="1794" max="1794" width="12.140625" customWidth="1"/>
    <col min="1795" max="1795" width="16.140625" customWidth="1"/>
    <col min="1796" max="1796" width="14.28515625" customWidth="1"/>
    <col min="1797" max="1797" width="16.28515625" customWidth="1"/>
    <col min="2049" max="2049" width="22" bestFit="1" customWidth="1"/>
    <col min="2050" max="2050" width="12.140625" customWidth="1"/>
    <col min="2051" max="2051" width="16.140625" customWidth="1"/>
    <col min="2052" max="2052" width="14.28515625" customWidth="1"/>
    <col min="2053" max="2053" width="16.28515625" customWidth="1"/>
    <col min="2305" max="2305" width="22" bestFit="1" customWidth="1"/>
    <col min="2306" max="2306" width="12.140625" customWidth="1"/>
    <col min="2307" max="2307" width="16.140625" customWidth="1"/>
    <col min="2308" max="2308" width="14.28515625" customWidth="1"/>
    <col min="2309" max="2309" width="16.28515625" customWidth="1"/>
    <col min="2561" max="2561" width="22" bestFit="1" customWidth="1"/>
    <col min="2562" max="2562" width="12.140625" customWidth="1"/>
    <col min="2563" max="2563" width="16.140625" customWidth="1"/>
    <col min="2564" max="2564" width="14.28515625" customWidth="1"/>
    <col min="2565" max="2565" width="16.28515625" customWidth="1"/>
    <col min="2817" max="2817" width="22" bestFit="1" customWidth="1"/>
    <col min="2818" max="2818" width="12.140625" customWidth="1"/>
    <col min="2819" max="2819" width="16.140625" customWidth="1"/>
    <col min="2820" max="2820" width="14.28515625" customWidth="1"/>
    <col min="2821" max="2821" width="16.28515625" customWidth="1"/>
    <col min="3073" max="3073" width="22" bestFit="1" customWidth="1"/>
    <col min="3074" max="3074" width="12.140625" customWidth="1"/>
    <col min="3075" max="3075" width="16.140625" customWidth="1"/>
    <col min="3076" max="3076" width="14.28515625" customWidth="1"/>
    <col min="3077" max="3077" width="16.28515625" customWidth="1"/>
    <col min="3329" max="3329" width="22" bestFit="1" customWidth="1"/>
    <col min="3330" max="3330" width="12.140625" customWidth="1"/>
    <col min="3331" max="3331" width="16.140625" customWidth="1"/>
    <col min="3332" max="3332" width="14.28515625" customWidth="1"/>
    <col min="3333" max="3333" width="16.28515625" customWidth="1"/>
    <col min="3585" max="3585" width="22" bestFit="1" customWidth="1"/>
    <col min="3586" max="3586" width="12.140625" customWidth="1"/>
    <col min="3587" max="3587" width="16.140625" customWidth="1"/>
    <col min="3588" max="3588" width="14.28515625" customWidth="1"/>
    <col min="3589" max="3589" width="16.28515625" customWidth="1"/>
    <col min="3841" max="3841" width="22" bestFit="1" customWidth="1"/>
    <col min="3842" max="3842" width="12.140625" customWidth="1"/>
    <col min="3843" max="3843" width="16.140625" customWidth="1"/>
    <col min="3844" max="3844" width="14.28515625" customWidth="1"/>
    <col min="3845" max="3845" width="16.28515625" customWidth="1"/>
    <col min="4097" max="4097" width="22" bestFit="1" customWidth="1"/>
    <col min="4098" max="4098" width="12.140625" customWidth="1"/>
    <col min="4099" max="4099" width="16.140625" customWidth="1"/>
    <col min="4100" max="4100" width="14.28515625" customWidth="1"/>
    <col min="4101" max="4101" width="16.28515625" customWidth="1"/>
    <col min="4353" max="4353" width="22" bestFit="1" customWidth="1"/>
    <col min="4354" max="4354" width="12.140625" customWidth="1"/>
    <col min="4355" max="4355" width="16.140625" customWidth="1"/>
    <col min="4356" max="4356" width="14.28515625" customWidth="1"/>
    <col min="4357" max="4357" width="16.28515625" customWidth="1"/>
    <col min="4609" max="4609" width="22" bestFit="1" customWidth="1"/>
    <col min="4610" max="4610" width="12.140625" customWidth="1"/>
    <col min="4611" max="4611" width="16.140625" customWidth="1"/>
    <col min="4612" max="4612" width="14.28515625" customWidth="1"/>
    <col min="4613" max="4613" width="16.28515625" customWidth="1"/>
    <col min="4865" max="4865" width="22" bestFit="1" customWidth="1"/>
    <col min="4866" max="4866" width="12.140625" customWidth="1"/>
    <col min="4867" max="4867" width="16.140625" customWidth="1"/>
    <col min="4868" max="4868" width="14.28515625" customWidth="1"/>
    <col min="4869" max="4869" width="16.28515625" customWidth="1"/>
    <col min="5121" max="5121" width="22" bestFit="1" customWidth="1"/>
    <col min="5122" max="5122" width="12.140625" customWidth="1"/>
    <col min="5123" max="5123" width="16.140625" customWidth="1"/>
    <col min="5124" max="5124" width="14.28515625" customWidth="1"/>
    <col min="5125" max="5125" width="16.28515625" customWidth="1"/>
    <col min="5377" max="5377" width="22" bestFit="1" customWidth="1"/>
    <col min="5378" max="5378" width="12.140625" customWidth="1"/>
    <col min="5379" max="5379" width="16.140625" customWidth="1"/>
    <col min="5380" max="5380" width="14.28515625" customWidth="1"/>
    <col min="5381" max="5381" width="16.28515625" customWidth="1"/>
    <col min="5633" max="5633" width="22" bestFit="1" customWidth="1"/>
    <col min="5634" max="5634" width="12.140625" customWidth="1"/>
    <col min="5635" max="5635" width="16.140625" customWidth="1"/>
    <col min="5636" max="5636" width="14.28515625" customWidth="1"/>
    <col min="5637" max="5637" width="16.28515625" customWidth="1"/>
    <col min="5889" max="5889" width="22" bestFit="1" customWidth="1"/>
    <col min="5890" max="5890" width="12.140625" customWidth="1"/>
    <col min="5891" max="5891" width="16.140625" customWidth="1"/>
    <col min="5892" max="5892" width="14.28515625" customWidth="1"/>
    <col min="5893" max="5893" width="16.28515625" customWidth="1"/>
    <col min="6145" max="6145" width="22" bestFit="1" customWidth="1"/>
    <col min="6146" max="6146" width="12.140625" customWidth="1"/>
    <col min="6147" max="6147" width="16.140625" customWidth="1"/>
    <col min="6148" max="6148" width="14.28515625" customWidth="1"/>
    <col min="6149" max="6149" width="16.28515625" customWidth="1"/>
    <col min="6401" max="6401" width="22" bestFit="1" customWidth="1"/>
    <col min="6402" max="6402" width="12.140625" customWidth="1"/>
    <col min="6403" max="6403" width="16.140625" customWidth="1"/>
    <col min="6404" max="6404" width="14.28515625" customWidth="1"/>
    <col min="6405" max="6405" width="16.28515625" customWidth="1"/>
    <col min="6657" max="6657" width="22" bestFit="1" customWidth="1"/>
    <col min="6658" max="6658" width="12.140625" customWidth="1"/>
    <col min="6659" max="6659" width="16.140625" customWidth="1"/>
    <col min="6660" max="6660" width="14.28515625" customWidth="1"/>
    <col min="6661" max="6661" width="16.28515625" customWidth="1"/>
    <col min="6913" max="6913" width="22" bestFit="1" customWidth="1"/>
    <col min="6914" max="6914" width="12.140625" customWidth="1"/>
    <col min="6915" max="6915" width="16.140625" customWidth="1"/>
    <col min="6916" max="6916" width="14.28515625" customWidth="1"/>
    <col min="6917" max="6917" width="16.28515625" customWidth="1"/>
    <col min="7169" max="7169" width="22" bestFit="1" customWidth="1"/>
    <col min="7170" max="7170" width="12.140625" customWidth="1"/>
    <col min="7171" max="7171" width="16.140625" customWidth="1"/>
    <col min="7172" max="7172" width="14.28515625" customWidth="1"/>
    <col min="7173" max="7173" width="16.28515625" customWidth="1"/>
    <col min="7425" max="7425" width="22" bestFit="1" customWidth="1"/>
    <col min="7426" max="7426" width="12.140625" customWidth="1"/>
    <col min="7427" max="7427" width="16.140625" customWidth="1"/>
    <col min="7428" max="7428" width="14.28515625" customWidth="1"/>
    <col min="7429" max="7429" width="16.28515625" customWidth="1"/>
    <col min="7681" max="7681" width="22" bestFit="1" customWidth="1"/>
    <col min="7682" max="7682" width="12.140625" customWidth="1"/>
    <col min="7683" max="7683" width="16.140625" customWidth="1"/>
    <col min="7684" max="7684" width="14.28515625" customWidth="1"/>
    <col min="7685" max="7685" width="16.28515625" customWidth="1"/>
    <col min="7937" max="7937" width="22" bestFit="1" customWidth="1"/>
    <col min="7938" max="7938" width="12.140625" customWidth="1"/>
    <col min="7939" max="7939" width="16.140625" customWidth="1"/>
    <col min="7940" max="7940" width="14.28515625" customWidth="1"/>
    <col min="7941" max="7941" width="16.28515625" customWidth="1"/>
    <col min="8193" max="8193" width="22" bestFit="1" customWidth="1"/>
    <col min="8194" max="8194" width="12.140625" customWidth="1"/>
    <col min="8195" max="8195" width="16.140625" customWidth="1"/>
    <col min="8196" max="8196" width="14.28515625" customWidth="1"/>
    <col min="8197" max="8197" width="16.28515625" customWidth="1"/>
    <col min="8449" max="8449" width="22" bestFit="1" customWidth="1"/>
    <col min="8450" max="8450" width="12.140625" customWidth="1"/>
    <col min="8451" max="8451" width="16.140625" customWidth="1"/>
    <col min="8452" max="8452" width="14.28515625" customWidth="1"/>
    <col min="8453" max="8453" width="16.28515625" customWidth="1"/>
    <col min="8705" max="8705" width="22" bestFit="1" customWidth="1"/>
    <col min="8706" max="8706" width="12.140625" customWidth="1"/>
    <col min="8707" max="8707" width="16.140625" customWidth="1"/>
    <col min="8708" max="8708" width="14.28515625" customWidth="1"/>
    <col min="8709" max="8709" width="16.28515625" customWidth="1"/>
    <col min="8961" max="8961" width="22" bestFit="1" customWidth="1"/>
    <col min="8962" max="8962" width="12.140625" customWidth="1"/>
    <col min="8963" max="8963" width="16.140625" customWidth="1"/>
    <col min="8964" max="8964" width="14.28515625" customWidth="1"/>
    <col min="8965" max="8965" width="16.28515625" customWidth="1"/>
    <col min="9217" max="9217" width="22" bestFit="1" customWidth="1"/>
    <col min="9218" max="9218" width="12.140625" customWidth="1"/>
    <col min="9219" max="9219" width="16.140625" customWidth="1"/>
    <col min="9220" max="9220" width="14.28515625" customWidth="1"/>
    <col min="9221" max="9221" width="16.28515625" customWidth="1"/>
    <col min="9473" max="9473" width="22" bestFit="1" customWidth="1"/>
    <col min="9474" max="9474" width="12.140625" customWidth="1"/>
    <col min="9475" max="9475" width="16.140625" customWidth="1"/>
    <col min="9476" max="9476" width="14.28515625" customWidth="1"/>
    <col min="9477" max="9477" width="16.28515625" customWidth="1"/>
    <col min="9729" max="9729" width="22" bestFit="1" customWidth="1"/>
    <col min="9730" max="9730" width="12.140625" customWidth="1"/>
    <col min="9731" max="9731" width="16.140625" customWidth="1"/>
    <col min="9732" max="9732" width="14.28515625" customWidth="1"/>
    <col min="9733" max="9733" width="16.28515625" customWidth="1"/>
    <col min="9985" max="9985" width="22" bestFit="1" customWidth="1"/>
    <col min="9986" max="9986" width="12.140625" customWidth="1"/>
    <col min="9987" max="9987" width="16.140625" customWidth="1"/>
    <col min="9988" max="9988" width="14.28515625" customWidth="1"/>
    <col min="9989" max="9989" width="16.28515625" customWidth="1"/>
    <col min="10241" max="10241" width="22" bestFit="1" customWidth="1"/>
    <col min="10242" max="10242" width="12.140625" customWidth="1"/>
    <col min="10243" max="10243" width="16.140625" customWidth="1"/>
    <col min="10244" max="10244" width="14.28515625" customWidth="1"/>
    <col min="10245" max="10245" width="16.28515625" customWidth="1"/>
    <col min="10497" max="10497" width="22" bestFit="1" customWidth="1"/>
    <col min="10498" max="10498" width="12.140625" customWidth="1"/>
    <col min="10499" max="10499" width="16.140625" customWidth="1"/>
    <col min="10500" max="10500" width="14.28515625" customWidth="1"/>
    <col min="10501" max="10501" width="16.28515625" customWidth="1"/>
    <col min="10753" max="10753" width="22" bestFit="1" customWidth="1"/>
    <col min="10754" max="10754" width="12.140625" customWidth="1"/>
    <col min="10755" max="10755" width="16.140625" customWidth="1"/>
    <col min="10756" max="10756" width="14.28515625" customWidth="1"/>
    <col min="10757" max="10757" width="16.28515625" customWidth="1"/>
    <col min="11009" max="11009" width="22" bestFit="1" customWidth="1"/>
    <col min="11010" max="11010" width="12.140625" customWidth="1"/>
    <col min="11011" max="11011" width="16.140625" customWidth="1"/>
    <col min="11012" max="11012" width="14.28515625" customWidth="1"/>
    <col min="11013" max="11013" width="16.28515625" customWidth="1"/>
    <col min="11265" max="11265" width="22" bestFit="1" customWidth="1"/>
    <col min="11266" max="11266" width="12.140625" customWidth="1"/>
    <col min="11267" max="11267" width="16.140625" customWidth="1"/>
    <col min="11268" max="11268" width="14.28515625" customWidth="1"/>
    <col min="11269" max="11269" width="16.28515625" customWidth="1"/>
    <col min="11521" max="11521" width="22" bestFit="1" customWidth="1"/>
    <col min="11522" max="11522" width="12.140625" customWidth="1"/>
    <col min="11523" max="11523" width="16.140625" customWidth="1"/>
    <col min="11524" max="11524" width="14.28515625" customWidth="1"/>
    <col min="11525" max="11525" width="16.28515625" customWidth="1"/>
    <col min="11777" max="11777" width="22" bestFit="1" customWidth="1"/>
    <col min="11778" max="11778" width="12.140625" customWidth="1"/>
    <col min="11779" max="11779" width="16.140625" customWidth="1"/>
    <col min="11780" max="11780" width="14.28515625" customWidth="1"/>
    <col min="11781" max="11781" width="16.28515625" customWidth="1"/>
    <col min="12033" max="12033" width="22" bestFit="1" customWidth="1"/>
    <col min="12034" max="12034" width="12.140625" customWidth="1"/>
    <col min="12035" max="12035" width="16.140625" customWidth="1"/>
    <col min="12036" max="12036" width="14.28515625" customWidth="1"/>
    <col min="12037" max="12037" width="16.28515625" customWidth="1"/>
    <col min="12289" max="12289" width="22" bestFit="1" customWidth="1"/>
    <col min="12290" max="12290" width="12.140625" customWidth="1"/>
    <col min="12291" max="12291" width="16.140625" customWidth="1"/>
    <col min="12292" max="12292" width="14.28515625" customWidth="1"/>
    <col min="12293" max="12293" width="16.28515625" customWidth="1"/>
    <col min="12545" max="12545" width="22" bestFit="1" customWidth="1"/>
    <col min="12546" max="12546" width="12.140625" customWidth="1"/>
    <col min="12547" max="12547" width="16.140625" customWidth="1"/>
    <col min="12548" max="12548" width="14.28515625" customWidth="1"/>
    <col min="12549" max="12549" width="16.28515625" customWidth="1"/>
    <col min="12801" max="12801" width="22" bestFit="1" customWidth="1"/>
    <col min="12802" max="12802" width="12.140625" customWidth="1"/>
    <col min="12803" max="12803" width="16.140625" customWidth="1"/>
    <col min="12804" max="12804" width="14.28515625" customWidth="1"/>
    <col min="12805" max="12805" width="16.28515625" customWidth="1"/>
    <col min="13057" max="13057" width="22" bestFit="1" customWidth="1"/>
    <col min="13058" max="13058" width="12.140625" customWidth="1"/>
    <col min="13059" max="13059" width="16.140625" customWidth="1"/>
    <col min="13060" max="13060" width="14.28515625" customWidth="1"/>
    <col min="13061" max="13061" width="16.28515625" customWidth="1"/>
    <col min="13313" max="13313" width="22" bestFit="1" customWidth="1"/>
    <col min="13314" max="13314" width="12.140625" customWidth="1"/>
    <col min="13315" max="13315" width="16.140625" customWidth="1"/>
    <col min="13316" max="13316" width="14.28515625" customWidth="1"/>
    <col min="13317" max="13317" width="16.28515625" customWidth="1"/>
    <col min="13569" max="13569" width="22" bestFit="1" customWidth="1"/>
    <col min="13570" max="13570" width="12.140625" customWidth="1"/>
    <col min="13571" max="13571" width="16.140625" customWidth="1"/>
    <col min="13572" max="13572" width="14.28515625" customWidth="1"/>
    <col min="13573" max="13573" width="16.28515625" customWidth="1"/>
    <col min="13825" max="13825" width="22" bestFit="1" customWidth="1"/>
    <col min="13826" max="13826" width="12.140625" customWidth="1"/>
    <col min="13827" max="13827" width="16.140625" customWidth="1"/>
    <col min="13828" max="13828" width="14.28515625" customWidth="1"/>
    <col min="13829" max="13829" width="16.28515625" customWidth="1"/>
    <col min="14081" max="14081" width="22" bestFit="1" customWidth="1"/>
    <col min="14082" max="14082" width="12.140625" customWidth="1"/>
    <col min="14083" max="14083" width="16.140625" customWidth="1"/>
    <col min="14084" max="14084" width="14.28515625" customWidth="1"/>
    <col min="14085" max="14085" width="16.28515625" customWidth="1"/>
    <col min="14337" max="14337" width="22" bestFit="1" customWidth="1"/>
    <col min="14338" max="14338" width="12.140625" customWidth="1"/>
    <col min="14339" max="14339" width="16.140625" customWidth="1"/>
    <col min="14340" max="14340" width="14.28515625" customWidth="1"/>
    <col min="14341" max="14341" width="16.28515625" customWidth="1"/>
    <col min="14593" max="14593" width="22" bestFit="1" customWidth="1"/>
    <col min="14594" max="14594" width="12.140625" customWidth="1"/>
    <col min="14595" max="14595" width="16.140625" customWidth="1"/>
    <col min="14596" max="14596" width="14.28515625" customWidth="1"/>
    <col min="14597" max="14597" width="16.28515625" customWidth="1"/>
    <col min="14849" max="14849" width="22" bestFit="1" customWidth="1"/>
    <col min="14850" max="14850" width="12.140625" customWidth="1"/>
    <col min="14851" max="14851" width="16.140625" customWidth="1"/>
    <col min="14852" max="14852" width="14.28515625" customWidth="1"/>
    <col min="14853" max="14853" width="16.28515625" customWidth="1"/>
    <col min="15105" max="15105" width="22" bestFit="1" customWidth="1"/>
    <col min="15106" max="15106" width="12.140625" customWidth="1"/>
    <col min="15107" max="15107" width="16.140625" customWidth="1"/>
    <col min="15108" max="15108" width="14.28515625" customWidth="1"/>
    <col min="15109" max="15109" width="16.28515625" customWidth="1"/>
    <col min="15361" max="15361" width="22" bestFit="1" customWidth="1"/>
    <col min="15362" max="15362" width="12.140625" customWidth="1"/>
    <col min="15363" max="15363" width="16.140625" customWidth="1"/>
    <col min="15364" max="15364" width="14.28515625" customWidth="1"/>
    <col min="15365" max="15365" width="16.28515625" customWidth="1"/>
    <col min="15617" max="15617" width="22" bestFit="1" customWidth="1"/>
    <col min="15618" max="15618" width="12.140625" customWidth="1"/>
    <col min="15619" max="15619" width="16.140625" customWidth="1"/>
    <col min="15620" max="15620" width="14.28515625" customWidth="1"/>
    <col min="15621" max="15621" width="16.28515625" customWidth="1"/>
    <col min="15873" max="15873" width="22" bestFit="1" customWidth="1"/>
    <col min="15874" max="15874" width="12.140625" customWidth="1"/>
    <col min="15875" max="15875" width="16.140625" customWidth="1"/>
    <col min="15876" max="15876" width="14.28515625" customWidth="1"/>
    <col min="15877" max="15877" width="16.28515625" customWidth="1"/>
    <col min="16129" max="16129" width="22" bestFit="1" customWidth="1"/>
    <col min="16130" max="16130" width="12.140625" customWidth="1"/>
    <col min="16131" max="16131" width="16.140625" customWidth="1"/>
    <col min="16132" max="16132" width="14.28515625" customWidth="1"/>
    <col min="16133" max="16133" width="16.28515625" customWidth="1"/>
  </cols>
  <sheetData>
    <row r="1" spans="1:5" ht="18" x14ac:dyDescent="0.25">
      <c r="A1" s="189"/>
      <c r="B1" s="31"/>
      <c r="C1" s="189" t="s">
        <v>0</v>
      </c>
      <c r="D1" s="189"/>
      <c r="E1" s="189"/>
    </row>
    <row r="2" spans="1:5" ht="18" x14ac:dyDescent="0.25">
      <c r="A2" s="31"/>
      <c r="B2" s="31"/>
      <c r="C2" s="189" t="s">
        <v>1</v>
      </c>
      <c r="D2" s="189"/>
      <c r="E2" s="189"/>
    </row>
    <row r="3" spans="1:5" ht="15.75" x14ac:dyDescent="0.25">
      <c r="A3" s="191"/>
      <c r="B3" s="31"/>
      <c r="C3" s="191" t="s">
        <v>124</v>
      </c>
      <c r="D3" s="191"/>
      <c r="E3" s="191"/>
    </row>
    <row r="4" spans="1:5" ht="18" x14ac:dyDescent="0.25">
      <c r="A4" s="229" t="s">
        <v>139</v>
      </c>
      <c r="B4" s="229"/>
      <c r="C4" s="229"/>
      <c r="D4" s="229"/>
      <c r="E4" s="229"/>
    </row>
    <row r="5" spans="1:5" ht="18.75" thickBot="1" x14ac:dyDescent="0.3">
      <c r="A5" s="190"/>
      <c r="B5" s="31"/>
      <c r="C5" s="35" t="s">
        <v>119</v>
      </c>
      <c r="D5" s="34"/>
      <c r="E5" s="34"/>
    </row>
    <row r="6" spans="1:5" ht="48" thickBot="1" x14ac:dyDescent="0.3">
      <c r="A6" s="36"/>
      <c r="B6" s="37" t="s">
        <v>2</v>
      </c>
      <c r="C6" s="38" t="s">
        <v>6</v>
      </c>
      <c r="D6" s="38" t="s">
        <v>4</v>
      </c>
      <c r="E6" s="38" t="s">
        <v>5</v>
      </c>
    </row>
    <row r="7" spans="1:5" ht="18.75" thickBot="1" x14ac:dyDescent="0.3">
      <c r="A7" s="42" t="s">
        <v>7</v>
      </c>
      <c r="B7" s="43"/>
      <c r="C7" s="43"/>
      <c r="D7" s="43"/>
      <c r="E7" s="44"/>
    </row>
    <row r="8" spans="1:5" ht="18" x14ac:dyDescent="0.25">
      <c r="A8" s="46" t="s">
        <v>8</v>
      </c>
      <c r="B8" s="53">
        <f>('Ene 14'!B8+'Feb 14'!B8+'Mar 14'!B8)/3</f>
        <v>8007.666666666667</v>
      </c>
      <c r="C8" s="53">
        <f>('Ene 14'!C8+'Feb 14'!C8+'Mar 14'!C8)/3</f>
        <v>17028.666666666668</v>
      </c>
      <c r="D8" s="53">
        <f>('Ene 14'!D8+'Feb 14'!D8+'Mar 14'!D8)/3</f>
        <v>1924844.3333333333</v>
      </c>
      <c r="E8" s="52">
        <f>D8/B8</f>
        <v>240.37518211713771</v>
      </c>
    </row>
    <row r="9" spans="1:5" ht="18" x14ac:dyDescent="0.25">
      <c r="A9" s="54" t="s">
        <v>9</v>
      </c>
      <c r="B9" s="53">
        <f>('Ene 14'!B9+'Feb 14'!B9+'Mar 14'!B9)/3</f>
        <v>7961.333333333333</v>
      </c>
      <c r="C9" s="53">
        <f>('Ene 14'!C9+'Feb 14'!C9+'Mar 14'!C9)/3</f>
        <v>15798.333333333334</v>
      </c>
      <c r="D9" s="53">
        <f>('Ene 14'!D9+'Feb 14'!D9+'Mar 14'!D9)/3</f>
        <v>1842120</v>
      </c>
      <c r="E9" s="52">
        <f t="shared" ref="E9:E15" si="0">D9/B9</f>
        <v>231.38335287221571</v>
      </c>
    </row>
    <row r="10" spans="1:5" ht="18" x14ac:dyDescent="0.25">
      <c r="A10" s="54" t="s">
        <v>10</v>
      </c>
      <c r="B10" s="53">
        <f>('Ene 14'!B10+'Feb 14'!B10+'Mar 14'!B10)/3</f>
        <v>4369.666666666667</v>
      </c>
      <c r="C10" s="53">
        <f>('Ene 14'!C10+'Feb 14'!C10+'Mar 14'!C10)/3</f>
        <v>8436.6666666666661</v>
      </c>
      <c r="D10" s="53">
        <f>('Ene 14'!D10+'Feb 14'!D10+'Mar 14'!D10)/3</f>
        <v>983659.66666666663</v>
      </c>
      <c r="E10" s="52">
        <f t="shared" si="0"/>
        <v>225.11091616446714</v>
      </c>
    </row>
    <row r="11" spans="1:5" ht="18" x14ac:dyDescent="0.25">
      <c r="A11" s="54" t="s">
        <v>11</v>
      </c>
      <c r="B11" s="53">
        <f>('Ene 14'!B11+'Feb 14'!B11+'Mar 14'!B11)/3</f>
        <v>8442.3333333333339</v>
      </c>
      <c r="C11" s="53">
        <f>('Ene 14'!C11+'Feb 14'!C11+'Mar 14'!C11)/3</f>
        <v>17188.333333333332</v>
      </c>
      <c r="D11" s="53">
        <f>('Ene 14'!D11+'Feb 14'!D11+'Mar 14'!D11)/3</f>
        <v>1952224</v>
      </c>
      <c r="E11" s="52">
        <f t="shared" si="0"/>
        <v>231.24223161053419</v>
      </c>
    </row>
    <row r="12" spans="1:5" ht="18" x14ac:dyDescent="0.25">
      <c r="A12" s="54" t="s">
        <v>12</v>
      </c>
      <c r="B12" s="53">
        <f>('Ene 14'!B12+'Feb 14'!B12+'Mar 14'!B12)/3</f>
        <v>2152</v>
      </c>
      <c r="C12" s="53">
        <f>('Ene 14'!C12+'Feb 14'!C12+'Mar 14'!C12)/3</f>
        <v>4625</v>
      </c>
      <c r="D12" s="53">
        <f>('Ene 14'!D12+'Feb 14'!D12+'Mar 14'!D12)/3</f>
        <v>529116.66666666663</v>
      </c>
      <c r="E12" s="52">
        <f t="shared" si="0"/>
        <v>245.87205700123914</v>
      </c>
    </row>
    <row r="13" spans="1:5" ht="18" x14ac:dyDescent="0.25">
      <c r="A13" s="54" t="s">
        <v>13</v>
      </c>
      <c r="B13" s="53">
        <f>('Ene 14'!B13+'Feb 14'!B13+'Mar 14'!B13)/3</f>
        <v>8470.6666666666661</v>
      </c>
      <c r="C13" s="53">
        <f>('Ene 14'!C13+'Feb 14'!C13+'Mar 14'!C13)/3</f>
        <v>17823</v>
      </c>
      <c r="D13" s="53">
        <f>('Ene 14'!D13+'Feb 14'!D13+'Mar 14'!D13)/3</f>
        <v>2036443.3333333333</v>
      </c>
      <c r="E13" s="52">
        <f t="shared" si="0"/>
        <v>240.41122304423109</v>
      </c>
    </row>
    <row r="14" spans="1:5" ht="18" x14ac:dyDescent="0.25">
      <c r="A14" s="54" t="s">
        <v>14</v>
      </c>
      <c r="B14" s="53">
        <f>('Ene 14'!B14+'Feb 14'!B14+'Mar 14'!B14)/3</f>
        <v>3065.6666666666665</v>
      </c>
      <c r="C14" s="53">
        <f>('Ene 14'!C14+'Feb 14'!C14+'Mar 14'!C14)/3</f>
        <v>5914</v>
      </c>
      <c r="D14" s="53">
        <f>('Ene 14'!D14+'Feb 14'!D14+'Mar 14'!D14)/3</f>
        <v>674888.33333333337</v>
      </c>
      <c r="E14" s="52">
        <f t="shared" si="0"/>
        <v>220.14406871806025</v>
      </c>
    </row>
    <row r="15" spans="1:5" ht="18.75" thickBot="1" x14ac:dyDescent="0.3">
      <c r="A15" s="66" t="s">
        <v>15</v>
      </c>
      <c r="B15" s="53">
        <f>('Ene 14'!B15+'Feb 14'!B15+'Mar 14'!B15)/3</f>
        <v>10058.333333333334</v>
      </c>
      <c r="C15" s="53">
        <f>('Ene 14'!C15+'Feb 14'!C15+'Mar 14'!C15)/3</f>
        <v>19982</v>
      </c>
      <c r="D15" s="53">
        <f>('Ene 14'!D15+'Feb 14'!D15+'Mar 14'!D15)/3</f>
        <v>2315847.3333333335</v>
      </c>
      <c r="E15" s="65">
        <f t="shared" si="0"/>
        <v>230.2416570008285</v>
      </c>
    </row>
    <row r="16" spans="1:5" ht="18.75" thickBot="1" x14ac:dyDescent="0.3">
      <c r="A16" s="73" t="s">
        <v>16</v>
      </c>
      <c r="B16" s="74">
        <f>SUM(B8:B15)</f>
        <v>52527.666666666664</v>
      </c>
      <c r="C16" s="74">
        <f>SUM(C8:C15)</f>
        <v>106796</v>
      </c>
      <c r="D16" s="74">
        <f>SUM(D8:D15)</f>
        <v>12259143.666666668</v>
      </c>
      <c r="E16" s="72">
        <f>D16/B16</f>
        <v>233.38450848124484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8"/>
    </row>
    <row r="19" spans="1:5" ht="18" x14ac:dyDescent="0.25">
      <c r="A19" s="79" t="s">
        <v>18</v>
      </c>
      <c r="B19" s="53">
        <f>('Ene 14'!B19+'Feb 14'!B19+'Mar 14'!B19)/3</f>
        <v>17256.666666666668</v>
      </c>
      <c r="C19" s="53">
        <f>('Ene 14'!C19+'Feb 14'!C19+'Mar 14'!C19)/3</f>
        <v>32314.333333333332</v>
      </c>
      <c r="D19" s="53">
        <f>('Ene 14'!D19+'Feb 14'!D19+'Mar 14'!D19)/3</f>
        <v>3786365.3333333335</v>
      </c>
      <c r="E19" s="52">
        <f t="shared" ref="E19:E32" si="1">D19/B19</f>
        <v>219.41464168437318</v>
      </c>
    </row>
    <row r="20" spans="1:5" ht="18" x14ac:dyDescent="0.25">
      <c r="A20" s="79" t="s">
        <v>19</v>
      </c>
      <c r="B20" s="53">
        <f>('Ene 14'!B20+'Feb 14'!B20+'Mar 14'!B20)/3</f>
        <v>4863</v>
      </c>
      <c r="C20" s="53">
        <f>('Ene 14'!C20+'Feb 14'!C20+'Mar 14'!C20)/3</f>
        <v>8806</v>
      </c>
      <c r="D20" s="53">
        <f>('Ene 14'!D20+'Feb 14'!D20+'Mar 14'!D20)/3</f>
        <v>1034505</v>
      </c>
      <c r="E20" s="82">
        <f t="shared" si="1"/>
        <v>212.72979642196177</v>
      </c>
    </row>
    <row r="21" spans="1:5" ht="18" x14ac:dyDescent="0.25">
      <c r="A21" s="46" t="s">
        <v>20</v>
      </c>
      <c r="B21" s="53">
        <f>('Ene 14'!B21+'Feb 14'!B21+'Mar 14'!B21)/3</f>
        <v>5977</v>
      </c>
      <c r="C21" s="53">
        <f>('Ene 14'!C21+'Feb 14'!C21+'Mar 14'!C21)/3</f>
        <v>11571</v>
      </c>
      <c r="D21" s="53">
        <f>('Ene 14'!D21+'Feb 14'!D21+'Mar 14'!D21)/3</f>
        <v>1334300</v>
      </c>
      <c r="E21" s="82">
        <f t="shared" si="1"/>
        <v>223.239083152083</v>
      </c>
    </row>
    <row r="22" spans="1:5" ht="18" x14ac:dyDescent="0.25">
      <c r="A22" s="54" t="s">
        <v>21</v>
      </c>
      <c r="B22" s="53">
        <f>('Ene 14'!B22+'Feb 14'!B22+'Mar 14'!B22)/3</f>
        <v>7633.666666666667</v>
      </c>
      <c r="C22" s="53">
        <f>('Ene 14'!C22+'Feb 14'!C22+'Mar 14'!C22)/3</f>
        <v>15224.333333333334</v>
      </c>
      <c r="D22" s="53">
        <f>('Ene 14'!D22+'Feb 14'!D22+'Mar 14'!D22)/3</f>
        <v>1726942</v>
      </c>
      <c r="E22" s="82">
        <f t="shared" si="1"/>
        <v>226.22706432033536</v>
      </c>
    </row>
    <row r="23" spans="1:5" ht="18" x14ac:dyDescent="0.25">
      <c r="A23" s="54" t="s">
        <v>22</v>
      </c>
      <c r="B23" s="53">
        <f>('Ene 14'!B23+'Feb 14'!B23+'Mar 14'!B23)/3</f>
        <v>4954.333333333333</v>
      </c>
      <c r="C23" s="53">
        <f>('Ene 14'!C23+'Feb 14'!C23+'Mar 14'!C23)/3</f>
        <v>10139.333333333334</v>
      </c>
      <c r="D23" s="53">
        <f>('Ene 14'!D23+'Feb 14'!D23+'Mar 14'!D23)/3</f>
        <v>1154625.3333333333</v>
      </c>
      <c r="E23" s="82">
        <f t="shared" si="1"/>
        <v>233.05362309089685</v>
      </c>
    </row>
    <row r="24" spans="1:5" ht="18" x14ac:dyDescent="0.25">
      <c r="A24" s="54" t="s">
        <v>23</v>
      </c>
      <c r="B24" s="53">
        <f>('Ene 14'!B24+'Feb 14'!B24+'Mar 14'!B24)/3</f>
        <v>3290.3333333333335</v>
      </c>
      <c r="C24" s="53">
        <f>('Ene 14'!C24+'Feb 14'!C24+'Mar 14'!C24)/3</f>
        <v>6799.666666666667</v>
      </c>
      <c r="D24" s="53">
        <f>('Ene 14'!D24+'Feb 14'!D24+'Mar 14'!D24)/3</f>
        <v>780110</v>
      </c>
      <c r="E24" s="82">
        <f t="shared" si="1"/>
        <v>237.09148009320231</v>
      </c>
    </row>
    <row r="25" spans="1:5" ht="18" x14ac:dyDescent="0.25">
      <c r="A25" s="54" t="s">
        <v>24</v>
      </c>
      <c r="B25" s="53">
        <f>('Ene 14'!B25+'Feb 14'!B25+'Mar 14'!B25)/3</f>
        <v>8508</v>
      </c>
      <c r="C25" s="53">
        <f>('Ene 14'!C25+'Feb 14'!C25+'Mar 14'!C25)/3</f>
        <v>16738.333333333332</v>
      </c>
      <c r="D25" s="53">
        <f>('Ene 14'!D25+'Feb 14'!D25+'Mar 14'!D25)/3</f>
        <v>1931720.6666666667</v>
      </c>
      <c r="E25" s="82">
        <f t="shared" si="1"/>
        <v>227.04756307788747</v>
      </c>
    </row>
    <row r="26" spans="1:5" ht="18" x14ac:dyDescent="0.25">
      <c r="A26" s="54" t="s">
        <v>25</v>
      </c>
      <c r="B26" s="53">
        <f>('Ene 14'!B26+'Feb 14'!B26+'Mar 14'!B26)/3</f>
        <v>7745.333333333333</v>
      </c>
      <c r="C26" s="53">
        <f>('Ene 14'!C26+'Feb 14'!C26+'Mar 14'!C26)/3</f>
        <v>16144.333333333334</v>
      </c>
      <c r="D26" s="53">
        <f>('Ene 14'!D26+'Feb 14'!D26+'Mar 14'!D26)/3</f>
        <v>1856199.3333333333</v>
      </c>
      <c r="E26" s="82">
        <f t="shared" si="1"/>
        <v>239.653899122052</v>
      </c>
    </row>
    <row r="27" spans="1:5" ht="18" x14ac:dyDescent="0.25">
      <c r="A27" s="54" t="s">
        <v>26</v>
      </c>
      <c r="B27" s="53">
        <f>('Ene 14'!B27+'Feb 14'!B27+'Mar 14'!B27)/3</f>
        <v>9659.3333333333339</v>
      </c>
      <c r="C27" s="53">
        <f>('Ene 14'!C27+'Feb 14'!C27+'Mar 14'!C27)/3</f>
        <v>18639</v>
      </c>
      <c r="D27" s="53">
        <f>('Ene 14'!D27+'Feb 14'!D27+'Mar 14'!D27)/3</f>
        <v>2144398.3333333335</v>
      </c>
      <c r="E27" s="82">
        <f t="shared" si="1"/>
        <v>222.00272620608737</v>
      </c>
    </row>
    <row r="28" spans="1:5" ht="18" x14ac:dyDescent="0.25">
      <c r="A28" s="54" t="s">
        <v>27</v>
      </c>
      <c r="B28" s="53">
        <f>('Ene 14'!B28+'Feb 14'!B28+'Mar 14'!B28)/3</f>
        <v>6784</v>
      </c>
      <c r="C28" s="53">
        <f>('Ene 14'!C28+'Feb 14'!C28+'Mar 14'!C28)/3</f>
        <v>14658.666666666666</v>
      </c>
      <c r="D28" s="53">
        <f>('Ene 14'!D28+'Feb 14'!D28+'Mar 14'!D28)/3</f>
        <v>1663961.6666666667</v>
      </c>
      <c r="E28" s="82">
        <f t="shared" si="1"/>
        <v>245.27736831761007</v>
      </c>
    </row>
    <row r="29" spans="1:5" ht="18" x14ac:dyDescent="0.25">
      <c r="A29" s="54" t="s">
        <v>28</v>
      </c>
      <c r="B29" s="53">
        <f>('Ene 14'!B29+'Feb 14'!B29+'Mar 14'!B29)/3</f>
        <v>5727.333333333333</v>
      </c>
      <c r="C29" s="53">
        <f>('Ene 14'!C29+'Feb 14'!C29+'Mar 14'!C29)/3</f>
        <v>11713.666666666666</v>
      </c>
      <c r="D29" s="53">
        <f>('Ene 14'!D29+'Feb 14'!D29+'Mar 14'!D29)/3</f>
        <v>1329420.3333333333</v>
      </c>
      <c r="E29" s="82">
        <f t="shared" si="1"/>
        <v>232.11855430101269</v>
      </c>
    </row>
    <row r="30" spans="1:5" ht="18" x14ac:dyDescent="0.25">
      <c r="A30" s="66" t="s">
        <v>29</v>
      </c>
      <c r="B30" s="53">
        <f>('Ene 14'!B30+'Feb 14'!B30+'Mar 14'!B30)/3</f>
        <v>6212.666666666667</v>
      </c>
      <c r="C30" s="53">
        <f>('Ene 14'!C30+'Feb 14'!C30+'Mar 14'!C30)/3</f>
        <v>12879.666666666666</v>
      </c>
      <c r="D30" s="53">
        <f>('Ene 14'!D30+'Feb 14'!D30+'Mar 14'!D30)/3</f>
        <v>1494866.6666666667</v>
      </c>
      <c r="E30" s="82">
        <f t="shared" si="1"/>
        <v>240.61594591694387</v>
      </c>
    </row>
    <row r="31" spans="1:5" ht="18.75" thickBot="1" x14ac:dyDescent="0.3">
      <c r="A31" s="66" t="s">
        <v>30</v>
      </c>
      <c r="B31" s="53">
        <f>('Ene 14'!B31+'Feb 14'!B31+'Mar 14'!B31)/3</f>
        <v>1330</v>
      </c>
      <c r="C31" s="53">
        <f>('Ene 14'!C31+'Feb 14'!C31+'Mar 14'!C31)/3</f>
        <v>2709.6666666666665</v>
      </c>
      <c r="D31" s="53">
        <f>('Ene 14'!D31+'Feb 14'!D31+'Mar 14'!D31)/3</f>
        <v>314142</v>
      </c>
      <c r="E31" s="97">
        <f t="shared" si="1"/>
        <v>236.19699248120301</v>
      </c>
    </row>
    <row r="32" spans="1:5" ht="18.75" thickBot="1" x14ac:dyDescent="0.3">
      <c r="A32" s="73" t="s">
        <v>31</v>
      </c>
      <c r="B32" s="102">
        <f>SUM(B19:B31)</f>
        <v>89941.666666666672</v>
      </c>
      <c r="C32" s="102">
        <f>SUM(C19:C31)</f>
        <v>178337.99999999994</v>
      </c>
      <c r="D32" s="102">
        <f>SUM(D19:D31)</f>
        <v>20551556.666666668</v>
      </c>
      <c r="E32" s="72">
        <f t="shared" si="1"/>
        <v>228.49873065876031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6"/>
    </row>
    <row r="35" spans="1:5" ht="18" x14ac:dyDescent="0.25">
      <c r="A35" s="46" t="s">
        <v>34</v>
      </c>
      <c r="B35" s="53">
        <f>('Ene 14'!B35+'Feb 14'!B35+'Mar 14'!B35)/3</f>
        <v>17065.666666666668</v>
      </c>
      <c r="C35" s="53">
        <f>('Ene 14'!C35+'Feb 14'!C35+'Mar 14'!C35)/3</f>
        <v>33733</v>
      </c>
      <c r="D35" s="53">
        <f>('Ene 14'!D35+'Feb 14'!D35+'Mar 14'!D35)/3</f>
        <v>3857896</v>
      </c>
      <c r="E35" s="52">
        <f t="shared" ref="E35:E46" si="2">D35/B35</f>
        <v>226.06183956091175</v>
      </c>
    </row>
    <row r="36" spans="1:5" ht="18" x14ac:dyDescent="0.25">
      <c r="A36" s="54" t="s">
        <v>35</v>
      </c>
      <c r="B36" s="53">
        <f>('Ene 14'!B36+'Feb 14'!B36+'Mar 14'!B36)/3</f>
        <v>10724</v>
      </c>
      <c r="C36" s="53">
        <f>('Ene 14'!C36+'Feb 14'!C36+'Mar 14'!C36)/3</f>
        <v>21863.333333333332</v>
      </c>
      <c r="D36" s="53">
        <f>('Ene 14'!D36+'Feb 14'!D36+'Mar 14'!D36)/3</f>
        <v>2458221.3333333335</v>
      </c>
      <c r="E36" s="82">
        <f t="shared" si="2"/>
        <v>229.22615939326124</v>
      </c>
    </row>
    <row r="37" spans="1:5" ht="18" x14ac:dyDescent="0.25">
      <c r="A37" s="54" t="s">
        <v>36</v>
      </c>
      <c r="B37" s="53">
        <f>('Ene 14'!B37+'Feb 14'!B37+'Mar 14'!B37)/3</f>
        <v>5463.333333333333</v>
      </c>
      <c r="C37" s="53">
        <f>('Ene 14'!C37+'Feb 14'!C37+'Mar 14'!C37)/3</f>
        <v>11237.333333333334</v>
      </c>
      <c r="D37" s="53">
        <f>('Ene 14'!D37+'Feb 14'!D37+'Mar 14'!D37)/3</f>
        <v>1296595.6666666667</v>
      </c>
      <c r="E37" s="82">
        <f t="shared" si="2"/>
        <v>237.32684563758392</v>
      </c>
    </row>
    <row r="38" spans="1:5" ht="18" x14ac:dyDescent="0.25">
      <c r="A38" s="54" t="s">
        <v>37</v>
      </c>
      <c r="B38" s="53">
        <f>('Ene 14'!B38+'Feb 14'!B38+'Mar 14'!B38)/3</f>
        <v>8352.6666666666661</v>
      </c>
      <c r="C38" s="53">
        <f>('Ene 14'!C38+'Feb 14'!C38+'Mar 14'!C38)/3</f>
        <v>17446</v>
      </c>
      <c r="D38" s="53">
        <f>('Ene 14'!D38+'Feb 14'!D38+'Mar 14'!D38)/3</f>
        <v>1992046</v>
      </c>
      <c r="E38" s="82">
        <f t="shared" si="2"/>
        <v>238.49221805411446</v>
      </c>
    </row>
    <row r="39" spans="1:5" ht="18" x14ac:dyDescent="0.25">
      <c r="A39" s="54" t="s">
        <v>38</v>
      </c>
      <c r="B39" s="53">
        <f>('Ene 14'!B39+'Feb 14'!B39+'Mar 14'!B39)/3</f>
        <v>5703</v>
      </c>
      <c r="C39" s="53">
        <f>('Ene 14'!C39+'Feb 14'!C39+'Mar 14'!C39)/3</f>
        <v>11266.666666666666</v>
      </c>
      <c r="D39" s="53">
        <f>('Ene 14'!D39+'Feb 14'!D39+'Mar 14'!D39)/3</f>
        <v>1278159.6666666667</v>
      </c>
      <c r="E39" s="82">
        <f t="shared" si="2"/>
        <v>224.12057981179498</v>
      </c>
    </row>
    <row r="40" spans="1:5" ht="18" x14ac:dyDescent="0.25">
      <c r="A40" s="54" t="s">
        <v>39</v>
      </c>
      <c r="B40" s="53">
        <f>('Ene 14'!B40+'Feb 14'!B40+'Mar 14'!B40)/3</f>
        <v>7346.333333333333</v>
      </c>
      <c r="C40" s="53">
        <f>('Ene 14'!C40+'Feb 14'!C40+'Mar 14'!C40)/3</f>
        <v>15464.666666666666</v>
      </c>
      <c r="D40" s="53">
        <f>('Ene 14'!D40+'Feb 14'!D40+'Mar 14'!D40)/3</f>
        <v>1750801</v>
      </c>
      <c r="E40" s="82">
        <f t="shared" si="2"/>
        <v>238.32310903398522</v>
      </c>
    </row>
    <row r="41" spans="1:5" ht="18" x14ac:dyDescent="0.25">
      <c r="A41" s="54" t="s">
        <v>40</v>
      </c>
      <c r="B41" s="53">
        <f>('Ene 14'!B41+'Feb 14'!B41+'Mar 14'!B41)/3</f>
        <v>10045.333333333334</v>
      </c>
      <c r="C41" s="53">
        <f>('Ene 14'!C41+'Feb 14'!C41+'Mar 14'!C41)/3</f>
        <v>21172.666666666668</v>
      </c>
      <c r="D41" s="53">
        <f>('Ene 14'!D41+'Feb 14'!D41+'Mar 14'!D41)/3</f>
        <v>2401472.3333333335</v>
      </c>
      <c r="E41" s="82">
        <f t="shared" si="2"/>
        <v>239.06347889567294</v>
      </c>
    </row>
    <row r="42" spans="1:5" ht="18" x14ac:dyDescent="0.25">
      <c r="A42" s="54" t="s">
        <v>41</v>
      </c>
      <c r="B42" s="53">
        <f>('Ene 14'!B42+'Feb 14'!B42+'Mar 14'!B42)/3</f>
        <v>8755.3333333333339</v>
      </c>
      <c r="C42" s="53">
        <f>('Ene 14'!C42+'Feb 14'!C42+'Mar 14'!C42)/3</f>
        <v>17506</v>
      </c>
      <c r="D42" s="53">
        <f>('Ene 14'!D42+'Feb 14'!D42+'Mar 14'!D42)/3</f>
        <v>1980764.6666666667</v>
      </c>
      <c r="E42" s="82">
        <f t="shared" si="2"/>
        <v>226.23520901545723</v>
      </c>
    </row>
    <row r="43" spans="1:5" ht="18" x14ac:dyDescent="0.25">
      <c r="A43" s="54" t="s">
        <v>42</v>
      </c>
      <c r="B43" s="53">
        <f>('Ene 14'!B43+'Feb 14'!B43+'Mar 14'!B43)/3</f>
        <v>3559.6666666666665</v>
      </c>
      <c r="C43" s="53">
        <f>('Ene 14'!C43+'Feb 14'!C43+'Mar 14'!C43)/3</f>
        <v>7077.333333333333</v>
      </c>
      <c r="D43" s="53">
        <f>('Ene 14'!D43+'Feb 14'!D43+'Mar 14'!D43)/3</f>
        <v>795787.66666666663</v>
      </c>
      <c r="E43" s="82">
        <f t="shared" si="2"/>
        <v>223.55679370727597</v>
      </c>
    </row>
    <row r="44" spans="1:5" ht="18" x14ac:dyDescent="0.25">
      <c r="A44" s="54" t="s">
        <v>43</v>
      </c>
      <c r="B44" s="53">
        <f>('Ene 14'!B44+'Feb 14'!B44+'Mar 14'!B44)/3</f>
        <v>7757.666666666667</v>
      </c>
      <c r="C44" s="53">
        <f>('Ene 14'!C44+'Feb 14'!C44+'Mar 14'!C44)/3</f>
        <v>16011</v>
      </c>
      <c r="D44" s="53">
        <f>('Ene 14'!D44+'Feb 14'!D44+'Mar 14'!D44)/3</f>
        <v>1827588.6666666667</v>
      </c>
      <c r="E44" s="82">
        <f t="shared" si="2"/>
        <v>235.58484080264685</v>
      </c>
    </row>
    <row r="45" spans="1:5" ht="18" x14ac:dyDescent="0.25">
      <c r="A45" s="66" t="s">
        <v>44</v>
      </c>
      <c r="B45" s="53">
        <f>('Ene 14'!B45+'Feb 14'!B45+'Mar 14'!B45)/3</f>
        <v>8341.3333333333339</v>
      </c>
      <c r="C45" s="53">
        <f>('Ene 14'!C45+'Feb 14'!C45+'Mar 14'!C45)/3</f>
        <v>16713.333333333332</v>
      </c>
      <c r="D45" s="53">
        <f>('Ene 14'!D45+'Feb 14'!D45+'Mar 14'!D45)/3</f>
        <v>1911134.3333333333</v>
      </c>
      <c r="E45" s="82">
        <f t="shared" si="2"/>
        <v>229.11616847826085</v>
      </c>
    </row>
    <row r="46" spans="1:5" ht="18.75" thickBot="1" x14ac:dyDescent="0.3">
      <c r="A46" s="66" t="s">
        <v>45</v>
      </c>
      <c r="B46" s="53">
        <f>('Ene 14'!B46+'Feb 14'!B46+'Mar 14'!B46)/3</f>
        <v>3067.6666666666665</v>
      </c>
      <c r="C46" s="53">
        <f>('Ene 14'!C46+'Feb 14'!C46+'Mar 14'!C46)/3</f>
        <v>6066.666666666667</v>
      </c>
      <c r="D46" s="53">
        <f>('Ene 14'!D46+'Feb 14'!D46+'Mar 14'!D46)/3</f>
        <v>684375</v>
      </c>
      <c r="E46" s="97">
        <f t="shared" si="2"/>
        <v>223.09301314788658</v>
      </c>
    </row>
    <row r="47" spans="1:5" ht="18.75" thickBot="1" x14ac:dyDescent="0.3">
      <c r="A47" s="73" t="s">
        <v>46</v>
      </c>
      <c r="B47" s="102">
        <f>SUM(B35:B46)</f>
        <v>96182.000000000015</v>
      </c>
      <c r="C47" s="102">
        <f>SUM(C35:C46)</f>
        <v>195558</v>
      </c>
      <c r="D47" s="102">
        <f>SUM(D35:D46)</f>
        <v>22234842.333333336</v>
      </c>
      <c r="E47" s="72">
        <f>D47/B47</f>
        <v>231.1746723226106</v>
      </c>
    </row>
    <row r="48" spans="1:5" ht="18.75" thickBot="1" x14ac:dyDescent="0.3">
      <c r="A48" s="115"/>
      <c r="B48" s="103"/>
      <c r="C48" s="103"/>
      <c r="D48" s="103"/>
      <c r="E48" s="64"/>
    </row>
    <row r="49" spans="1:5" ht="18.75" thickBot="1" x14ac:dyDescent="0.3">
      <c r="A49" s="42" t="s">
        <v>47</v>
      </c>
      <c r="B49" s="104"/>
      <c r="C49" s="104"/>
      <c r="D49" s="104"/>
      <c r="E49" s="106"/>
    </row>
    <row r="50" spans="1:5" ht="18" x14ac:dyDescent="0.25">
      <c r="A50" s="46" t="s">
        <v>48</v>
      </c>
      <c r="B50" s="53">
        <f>('Ene 14'!B50+'Feb 14'!B50+'Mar 14'!B50)/3</f>
        <v>5450.666666666667</v>
      </c>
      <c r="C50" s="53">
        <f>('Ene 14'!C50+'Feb 14'!C50+'Mar 14'!C50)/3</f>
        <v>10782</v>
      </c>
      <c r="D50" s="53">
        <f>('Ene 14'!D50+'Feb 14'!D50+'Mar 14'!D50)/3</f>
        <v>1232262.6666666667</v>
      </c>
      <c r="E50" s="52">
        <f t="shared" ref="E50:E56" si="3">D50/B50</f>
        <v>226.07558708414874</v>
      </c>
    </row>
    <row r="51" spans="1:5" ht="18" x14ac:dyDescent="0.25">
      <c r="A51" s="54" t="s">
        <v>49</v>
      </c>
      <c r="B51" s="53">
        <f>('Ene 14'!B51+'Feb 14'!B51+'Mar 14'!B51)/3</f>
        <v>8048.333333333333</v>
      </c>
      <c r="C51" s="53">
        <f>('Ene 14'!C51+'Feb 14'!C51+'Mar 14'!C51)/3</f>
        <v>17167.333333333332</v>
      </c>
      <c r="D51" s="53">
        <f>('Ene 14'!D51+'Feb 14'!D51+'Mar 14'!D51)/3</f>
        <v>1970366.3333333333</v>
      </c>
      <c r="E51" s="82">
        <f t="shared" si="3"/>
        <v>244.81669082625803</v>
      </c>
    </row>
    <row r="52" spans="1:5" ht="18" x14ac:dyDescent="0.25">
      <c r="A52" s="54" t="s">
        <v>120</v>
      </c>
      <c r="B52" s="53">
        <f>('Ene 14'!B52+'Feb 14'!B52+'Mar 14'!B52)/3</f>
        <v>22639.666666666668</v>
      </c>
      <c r="C52" s="53">
        <f>('Ene 14'!C52+'Feb 14'!C52+'Mar 14'!C52)/3</f>
        <v>43982</v>
      </c>
      <c r="D52" s="53">
        <f>('Ene 14'!D52+'Feb 14'!D52+'Mar 14'!D52)/3</f>
        <v>5006206.333333333</v>
      </c>
      <c r="E52" s="82">
        <f t="shared" si="3"/>
        <v>221.1254435430439</v>
      </c>
    </row>
    <row r="53" spans="1:5" ht="18" x14ac:dyDescent="0.25">
      <c r="A53" s="54" t="s">
        <v>51</v>
      </c>
      <c r="B53" s="53">
        <f>('Ene 14'!B53+'Feb 14'!B53+'Mar 14'!B53)/3</f>
        <v>7725.666666666667</v>
      </c>
      <c r="C53" s="53">
        <f>('Ene 14'!C53+'Feb 14'!C53+'Mar 14'!C53)/3</f>
        <v>15751.666666666666</v>
      </c>
      <c r="D53" s="53">
        <f>('Ene 14'!D53+'Feb 14'!D53+'Mar 14'!D53)/3</f>
        <v>1775062.3333333333</v>
      </c>
      <c r="E53" s="82">
        <f t="shared" si="3"/>
        <v>229.76170341286618</v>
      </c>
    </row>
    <row r="54" spans="1:5" ht="18" x14ac:dyDescent="0.25">
      <c r="A54" s="54" t="s">
        <v>52</v>
      </c>
      <c r="B54" s="53">
        <f>('Ene 14'!B54+'Feb 14'!B54+'Mar 14'!B54)/3</f>
        <v>5795</v>
      </c>
      <c r="C54" s="53">
        <f>('Ene 14'!C54+'Feb 14'!C54+'Mar 14'!C54)/3</f>
        <v>11282.333333333334</v>
      </c>
      <c r="D54" s="53">
        <f>('Ene 14'!D54+'Feb 14'!D54+'Mar 14'!D54)/3</f>
        <v>1318586.3333333333</v>
      </c>
      <c r="E54" s="82">
        <f t="shared" si="3"/>
        <v>227.53862525165371</v>
      </c>
    </row>
    <row r="55" spans="1:5" ht="18" x14ac:dyDescent="0.25">
      <c r="A55" s="54" t="s">
        <v>53</v>
      </c>
      <c r="B55" s="53">
        <f>('Ene 14'!B55+'Feb 14'!B55+'Mar 14'!B55)/3</f>
        <v>5793.333333333333</v>
      </c>
      <c r="C55" s="53">
        <f>('Ene 14'!C55+'Feb 14'!C55+'Mar 14'!C55)/3</f>
        <v>11545</v>
      </c>
      <c r="D55" s="53">
        <f>('Ene 14'!D55+'Feb 14'!D55+'Mar 14'!D55)/3</f>
        <v>1314078</v>
      </c>
      <c r="E55" s="82">
        <f t="shared" si="3"/>
        <v>226.82589182968931</v>
      </c>
    </row>
    <row r="56" spans="1:5" ht="18.75" thickBot="1" x14ac:dyDescent="0.3">
      <c r="A56" s="66" t="s">
        <v>54</v>
      </c>
      <c r="B56" s="53">
        <f>('Ene 14'!B56+'Feb 14'!B56+'Mar 14'!B56)/3</f>
        <v>8163.333333333333</v>
      </c>
      <c r="C56" s="53">
        <f>('Ene 14'!C56+'Feb 14'!C56+'Mar 14'!C56)/3</f>
        <v>15884</v>
      </c>
      <c r="D56" s="53">
        <f>('Ene 14'!D56+'Feb 14'!D56+'Mar 14'!D56)/3</f>
        <v>1804871.6666666667</v>
      </c>
      <c r="E56" s="97">
        <f t="shared" si="3"/>
        <v>221.09493670886079</v>
      </c>
    </row>
    <row r="57" spans="1:5" ht="18.75" thickBot="1" x14ac:dyDescent="0.3">
      <c r="A57" s="73" t="s">
        <v>46</v>
      </c>
      <c r="B57" s="102">
        <f>SUM(B50:B56)</f>
        <v>63616.000000000007</v>
      </c>
      <c r="C57" s="102">
        <f>SUM(C50:C56)</f>
        <v>126394.33333333333</v>
      </c>
      <c r="D57" s="102">
        <f>SUM(D50:D56)</f>
        <v>14421433.666666666</v>
      </c>
      <c r="E57" s="72">
        <f>D57/B57</f>
        <v>226.69507147048958</v>
      </c>
    </row>
    <row r="58" spans="1:5" ht="18.75" thickBot="1" x14ac:dyDescent="0.3">
      <c r="A58" s="115"/>
      <c r="B58" s="103"/>
      <c r="C58" s="103"/>
      <c r="D58" s="103"/>
      <c r="E58" s="64"/>
    </row>
    <row r="59" spans="1:5" ht="18.75" thickBot="1" x14ac:dyDescent="0.3">
      <c r="A59" s="42" t="s">
        <v>55</v>
      </c>
      <c r="B59" s="104"/>
      <c r="C59" s="104"/>
      <c r="D59" s="104"/>
      <c r="E59" s="106"/>
    </row>
    <row r="60" spans="1:5" ht="18" x14ac:dyDescent="0.25">
      <c r="A60" s="46" t="s">
        <v>56</v>
      </c>
      <c r="B60" s="53">
        <f>('Ene 14'!B60+'Feb 14'!B60+'Mar 14'!B60)/3</f>
        <v>8998.3333333333339</v>
      </c>
      <c r="C60" s="53">
        <f>('Ene 14'!C60+'Feb 14'!C60+'Mar 14'!C60)/3</f>
        <v>18678.666666666668</v>
      </c>
      <c r="D60" s="53">
        <f>('Ene 14'!D60+'Feb 14'!D60+'Mar 14'!D60)/3</f>
        <v>2121765</v>
      </c>
      <c r="E60" s="52">
        <f t="shared" ref="E60:E66" si="4">D60/B60</f>
        <v>235.79533246897572</v>
      </c>
    </row>
    <row r="61" spans="1:5" ht="18" x14ac:dyDescent="0.25">
      <c r="A61" s="54" t="s">
        <v>121</v>
      </c>
      <c r="B61" s="53">
        <f>('Ene 14'!B61+'Feb 14'!B61+'Mar 14'!B61)/3</f>
        <v>10407.333333333334</v>
      </c>
      <c r="C61" s="53">
        <f>('Ene 14'!C61+'Feb 14'!C61+'Mar 14'!C61)/3</f>
        <v>27494</v>
      </c>
      <c r="D61" s="53">
        <f>('Ene 14'!D61+'Feb 14'!D61+'Mar 14'!D61)/3</f>
        <v>3139578.6666666665</v>
      </c>
      <c r="E61" s="82">
        <f t="shared" si="4"/>
        <v>301.66984818397282</v>
      </c>
    </row>
    <row r="62" spans="1:5" ht="18" x14ac:dyDescent="0.25">
      <c r="A62" s="54"/>
      <c r="B62" s="53">
        <f>('Ene 14'!B62+'Feb 14'!B62+'Mar 14'!B62)/3</f>
        <v>7929.666666666667</v>
      </c>
      <c r="C62" s="53">
        <f>('Ene 14'!C62+'Feb 14'!C62+'Mar 14'!C62)/3</f>
        <v>15586</v>
      </c>
      <c r="D62" s="53">
        <f>('Ene 14'!D62+'Feb 14'!D62+'Mar 14'!D62)/3</f>
        <v>1764867</v>
      </c>
      <c r="E62" s="82">
        <f t="shared" si="4"/>
        <v>222.56509311026105</v>
      </c>
    </row>
    <row r="63" spans="1:5" ht="18" x14ac:dyDescent="0.25">
      <c r="A63" s="54" t="s">
        <v>59</v>
      </c>
      <c r="B63" s="53">
        <f>('Ene 14'!B63+'Feb 14'!B63+'Mar 14'!B63)/3</f>
        <v>5360.666666666667</v>
      </c>
      <c r="C63" s="53">
        <f>('Ene 14'!C63+'Feb 14'!C63+'Mar 14'!C63)/3</f>
        <v>11409.666666666666</v>
      </c>
      <c r="D63" s="53">
        <f>('Ene 14'!D63+'Feb 14'!D63+'Mar 14'!D63)/3</f>
        <v>1320195.6666666667</v>
      </c>
      <c r="E63" s="82">
        <f t="shared" si="4"/>
        <v>246.27453053102849</v>
      </c>
    </row>
    <row r="64" spans="1:5" ht="18" x14ac:dyDescent="0.25">
      <c r="A64" s="54" t="s">
        <v>60</v>
      </c>
      <c r="B64" s="53">
        <f>('Ene 14'!B64+'Feb 14'!B64+'Mar 14'!B64)/3</f>
        <v>3956.6666666666665</v>
      </c>
      <c r="C64" s="53">
        <f>('Ene 14'!C64+'Feb 14'!C64+'Mar 14'!C64)/3</f>
        <v>7765.666666666667</v>
      </c>
      <c r="D64" s="53">
        <f>('Ene 14'!D64+'Feb 14'!D64+'Mar 14'!D64)/3</f>
        <v>887415.66666666663</v>
      </c>
      <c r="E64" s="82">
        <f t="shared" si="4"/>
        <v>224.28365627632687</v>
      </c>
    </row>
    <row r="65" spans="1:5" ht="18" x14ac:dyDescent="0.25">
      <c r="A65" s="54" t="s">
        <v>122</v>
      </c>
      <c r="B65" s="53">
        <f>('Ene 14'!B65+'Feb 14'!B65+'Mar 14'!B65)/3</f>
        <v>9726.3333333333339</v>
      </c>
      <c r="C65" s="53">
        <f>('Ene 14'!C65+'Feb 14'!C65+'Mar 14'!C65)/3</f>
        <v>19630.666666666668</v>
      </c>
      <c r="D65" s="53">
        <f>('Ene 14'!D65+'Feb 14'!D65+'Mar 14'!D65)/3</f>
        <v>2224299.3333333335</v>
      </c>
      <c r="E65" s="82">
        <f t="shared" si="4"/>
        <v>228.6883717742212</v>
      </c>
    </row>
    <row r="66" spans="1:5" ht="18.75" thickBot="1" x14ac:dyDescent="0.3">
      <c r="A66" s="66" t="s">
        <v>123</v>
      </c>
      <c r="B66" s="53">
        <f>('Ene 14'!B66+'Feb 14'!B66+'Mar 14'!B66)/3</f>
        <v>8962.3333333333339</v>
      </c>
      <c r="C66" s="53">
        <f>('Ene 14'!C66+'Feb 14'!C66+'Mar 14'!C66)/3</f>
        <v>17597.666666666668</v>
      </c>
      <c r="D66" s="53">
        <f>('Ene 14'!D66+'Feb 14'!D66+'Mar 14'!D66)/3</f>
        <v>2024449.3333333333</v>
      </c>
      <c r="E66" s="97">
        <f t="shared" si="4"/>
        <v>225.88418194666565</v>
      </c>
    </row>
    <row r="67" spans="1:5" ht="18.75" thickBot="1" x14ac:dyDescent="0.3">
      <c r="A67" s="73" t="s">
        <v>46</v>
      </c>
      <c r="B67" s="102">
        <f>SUM(B60:B66)</f>
        <v>55341.333333333343</v>
      </c>
      <c r="C67" s="102">
        <f>SUM(C60:C66)</f>
        <v>118162.33333333336</v>
      </c>
      <c r="D67" s="102">
        <f>SUM(D60:D66)</f>
        <v>13482570.666666668</v>
      </c>
      <c r="E67" s="72">
        <f>D67/B67</f>
        <v>243.62569267093912</v>
      </c>
    </row>
    <row r="68" spans="1:5" ht="18.75" thickBot="1" x14ac:dyDescent="0.3">
      <c r="A68" s="115"/>
      <c r="B68" s="103"/>
      <c r="C68" s="103"/>
      <c r="D68" s="103"/>
      <c r="E68" s="64"/>
    </row>
    <row r="69" spans="1:5" ht="18.75" thickBot="1" x14ac:dyDescent="0.3">
      <c r="A69" s="42" t="s">
        <v>63</v>
      </c>
      <c r="B69" s="104"/>
      <c r="C69" s="104"/>
      <c r="D69" s="104"/>
      <c r="E69" s="106"/>
    </row>
    <row r="70" spans="1:5" ht="18" x14ac:dyDescent="0.25">
      <c r="A70" s="46" t="s">
        <v>64</v>
      </c>
      <c r="B70" s="53">
        <f>('Ene 14'!B70+'Feb 14'!B70+'Mar 14'!B70)/3</f>
        <v>4050.3333333333335</v>
      </c>
      <c r="C70" s="53">
        <f>('Ene 14'!C70+'Feb 14'!C70+'Mar 14'!C70)/3</f>
        <v>8360</v>
      </c>
      <c r="D70" s="53">
        <f>('Ene 14'!D70+'Feb 14'!D70+'Mar 14'!D70)/3</f>
        <v>944479.33333333337</v>
      </c>
      <c r="E70" s="52">
        <f t="shared" ref="E70:E76" si="5">D70/B70</f>
        <v>233.18558143362685</v>
      </c>
    </row>
    <row r="71" spans="1:5" ht="18" x14ac:dyDescent="0.25">
      <c r="A71" s="54" t="s">
        <v>65</v>
      </c>
      <c r="B71" s="53">
        <f>('Ene 14'!B71+'Feb 14'!B71+'Mar 14'!B71)/3</f>
        <v>7450.333333333333</v>
      </c>
      <c r="C71" s="53">
        <f>('Ene 14'!C71+'Feb 14'!C71+'Mar 14'!C71)/3</f>
        <v>14149</v>
      </c>
      <c r="D71" s="53">
        <f>('Ene 14'!D71+'Feb 14'!D71+'Mar 14'!D71)/3</f>
        <v>1598534.3333333333</v>
      </c>
      <c r="E71" s="82">
        <f t="shared" si="5"/>
        <v>214.55876694555053</v>
      </c>
    </row>
    <row r="72" spans="1:5" ht="18" x14ac:dyDescent="0.25">
      <c r="A72" s="54" t="s">
        <v>63</v>
      </c>
      <c r="B72" s="53">
        <f>('Ene 14'!B72+'Feb 14'!B72+'Mar 14'!B72)/3</f>
        <v>8165.666666666667</v>
      </c>
      <c r="C72" s="53">
        <f>('Ene 14'!C72+'Feb 14'!C72+'Mar 14'!C72)/3</f>
        <v>16505.666666666668</v>
      </c>
      <c r="D72" s="53">
        <f>('Ene 14'!D72+'Feb 14'!D72+'Mar 14'!D72)/3</f>
        <v>1873977.3333333333</v>
      </c>
      <c r="E72" s="82">
        <f t="shared" si="5"/>
        <v>229.49471363840468</v>
      </c>
    </row>
    <row r="73" spans="1:5" ht="18" x14ac:dyDescent="0.25">
      <c r="A73" s="54" t="s">
        <v>66</v>
      </c>
      <c r="B73" s="53">
        <f>('Ene 14'!B73+'Feb 14'!B73+'Mar 14'!B73)/3</f>
        <v>4347.666666666667</v>
      </c>
      <c r="C73" s="53">
        <f>('Ene 14'!C73+'Feb 14'!C73+'Mar 14'!C73)/3</f>
        <v>8523</v>
      </c>
      <c r="D73" s="53">
        <f>('Ene 14'!D73+'Feb 14'!D73+'Mar 14'!D73)/3</f>
        <v>970443.33333333337</v>
      </c>
      <c r="E73" s="82">
        <f t="shared" si="5"/>
        <v>223.21015103887143</v>
      </c>
    </row>
    <row r="74" spans="1:5" ht="18" x14ac:dyDescent="0.25">
      <c r="A74" s="54" t="s">
        <v>67</v>
      </c>
      <c r="B74" s="53">
        <f>('Ene 14'!B74+'Feb 14'!B74+'Mar 14'!B74)/3</f>
        <v>6493.666666666667</v>
      </c>
      <c r="C74" s="53">
        <f>('Ene 14'!C74+'Feb 14'!C74+'Mar 14'!C74)/3</f>
        <v>12944</v>
      </c>
      <c r="D74" s="53">
        <f>('Ene 14'!D74+'Feb 14'!D74+'Mar 14'!D74)/3</f>
        <v>1463865.6666666667</v>
      </c>
      <c r="E74" s="82">
        <f t="shared" si="5"/>
        <v>225.4297520661157</v>
      </c>
    </row>
    <row r="75" spans="1:5" ht="18.75" thickBot="1" x14ac:dyDescent="0.3">
      <c r="A75" s="66" t="s">
        <v>68</v>
      </c>
      <c r="B75" s="53">
        <f>('Ene 14'!B75+'Feb 14'!B75+'Mar 14'!B75)/3</f>
        <v>4289.333333333333</v>
      </c>
      <c r="C75" s="53">
        <f>('Ene 14'!C75+'Feb 14'!C75+'Mar 14'!C75)/3</f>
        <v>8829.6666666666661</v>
      </c>
      <c r="D75" s="53">
        <f>('Ene 14'!D75+'Feb 14'!D75+'Mar 14'!D75)/3</f>
        <v>993342</v>
      </c>
      <c r="E75" s="97">
        <f t="shared" si="5"/>
        <v>231.58423997513214</v>
      </c>
    </row>
    <row r="76" spans="1:5" ht="18.75" thickBot="1" x14ac:dyDescent="0.3">
      <c r="A76" s="73" t="s">
        <v>46</v>
      </c>
      <c r="B76" s="102">
        <f>SUM(B70:B75)</f>
        <v>34797</v>
      </c>
      <c r="C76" s="102">
        <f>SUM(C70:C75)</f>
        <v>69311.333333333343</v>
      </c>
      <c r="D76" s="102">
        <f>SUM(D70:D75)</f>
        <v>7844642</v>
      </c>
      <c r="E76" s="72">
        <f t="shared" si="5"/>
        <v>225.44018162485273</v>
      </c>
    </row>
    <row r="77" spans="1:5" ht="18.75" thickBot="1" x14ac:dyDescent="0.3">
      <c r="A77" s="115"/>
      <c r="B77" s="103"/>
      <c r="C77" s="103"/>
      <c r="D77" s="103"/>
      <c r="E77" s="64"/>
    </row>
    <row r="78" spans="1:5" ht="18.75" thickBot="1" x14ac:dyDescent="0.3">
      <c r="A78" s="42" t="s">
        <v>69</v>
      </c>
      <c r="B78" s="104"/>
      <c r="C78" s="104"/>
      <c r="D78" s="104"/>
      <c r="E78" s="106"/>
    </row>
    <row r="79" spans="1:5" ht="18" x14ac:dyDescent="0.25">
      <c r="A79" s="46" t="s">
        <v>70</v>
      </c>
      <c r="B79" s="53">
        <f>('Ene 14'!B79+'Feb 14'!B79+'Mar 14'!B79)/3</f>
        <v>2565.3333333333335</v>
      </c>
      <c r="C79" s="53">
        <f>('Ene 14'!C79+'Feb 14'!C79+'Mar 14'!C79)/3</f>
        <v>5139</v>
      </c>
      <c r="D79" s="53">
        <f>('Ene 14'!D79+'Feb 14'!D79+'Mar 14'!D79)/3</f>
        <v>579721</v>
      </c>
      <c r="E79" s="52">
        <f t="shared" ref="E79:E88" si="6">D79/B79</f>
        <v>225.98271829521829</v>
      </c>
    </row>
    <row r="80" spans="1:5" ht="18" x14ac:dyDescent="0.25">
      <c r="A80" s="54" t="s">
        <v>116</v>
      </c>
      <c r="B80" s="53">
        <f>('Ene 14'!B80+'Feb 14'!B80+'Mar 14'!B80)/3</f>
        <v>244.33333333333334</v>
      </c>
      <c r="C80" s="53">
        <f>('Ene 14'!C80+'Feb 14'!C80+'Mar 14'!C80)/3</f>
        <v>512.66666666666663</v>
      </c>
      <c r="D80" s="53">
        <f>('Ene 14'!D80+'Feb 14'!D80+'Mar 14'!D80)/3</f>
        <v>57381</v>
      </c>
      <c r="E80" s="82">
        <f t="shared" si="6"/>
        <v>234.84720327421553</v>
      </c>
    </row>
    <row r="81" spans="1:5" ht="18" x14ac:dyDescent="0.25">
      <c r="A81" s="54" t="s">
        <v>71</v>
      </c>
      <c r="B81" s="53">
        <f>('Ene 14'!B81+'Feb 14'!B81+'Mar 14'!B81)/3</f>
        <v>6713.666666666667</v>
      </c>
      <c r="C81" s="53">
        <f>('Ene 14'!C81+'Feb 14'!C81+'Mar 14'!C81)/3</f>
        <v>13314</v>
      </c>
      <c r="D81" s="53">
        <f>('Ene 14'!D81+'Feb 14'!D81+'Mar 14'!D81)/3</f>
        <v>1525803</v>
      </c>
      <c r="E81" s="82">
        <f t="shared" si="6"/>
        <v>227.26820912566407</v>
      </c>
    </row>
    <row r="82" spans="1:5" ht="18" x14ac:dyDescent="0.25">
      <c r="A82" s="54" t="s">
        <v>69</v>
      </c>
      <c r="B82" s="53">
        <f>('Ene 14'!B82+'Feb 14'!B82+'Mar 14'!B82)/3</f>
        <v>11016</v>
      </c>
      <c r="C82" s="53">
        <f>('Ene 14'!C82+'Feb 14'!C82+'Mar 14'!C82)/3</f>
        <v>21031.666666666668</v>
      </c>
      <c r="D82" s="53">
        <f>('Ene 14'!D82+'Feb 14'!D82+'Mar 14'!D82)/3</f>
        <v>2412008.3333333335</v>
      </c>
      <c r="E82" s="82">
        <f t="shared" si="6"/>
        <v>218.95500484144276</v>
      </c>
    </row>
    <row r="83" spans="1:5" ht="18" x14ac:dyDescent="0.25">
      <c r="A83" s="54" t="s">
        <v>72</v>
      </c>
      <c r="B83" s="53">
        <f>('Ene 14'!B83+'Feb 14'!B83+'Mar 14'!B83)/3</f>
        <v>8287.6666666666661</v>
      </c>
      <c r="C83" s="53">
        <f>('Ene 14'!C83+'Feb 14'!C83+'Mar 14'!C83)/3</f>
        <v>16859.666666666668</v>
      </c>
      <c r="D83" s="53">
        <f>('Ene 14'!D83+'Feb 14'!D83+'Mar 14'!D83)/3</f>
        <v>1936216.3333333333</v>
      </c>
      <c r="E83" s="82">
        <f t="shared" si="6"/>
        <v>233.62623174998996</v>
      </c>
    </row>
    <row r="84" spans="1:5" ht="18" x14ac:dyDescent="0.25">
      <c r="A84" s="54" t="s">
        <v>73</v>
      </c>
      <c r="B84" s="53">
        <f>('Ene 14'!B84+'Feb 14'!B84+'Mar 14'!B84)/3</f>
        <v>7790.333333333333</v>
      </c>
      <c r="C84" s="53">
        <f>('Ene 14'!C84+'Feb 14'!C84+'Mar 14'!C84)/3</f>
        <v>15018</v>
      </c>
      <c r="D84" s="53">
        <f>('Ene 14'!D84+'Feb 14'!D84+'Mar 14'!D84)/3</f>
        <v>1721635.6666666667</v>
      </c>
      <c r="E84" s="82">
        <f t="shared" si="6"/>
        <v>220.99640580206241</v>
      </c>
    </row>
    <row r="85" spans="1:5" ht="18" x14ac:dyDescent="0.25">
      <c r="A85" s="54" t="s">
        <v>74</v>
      </c>
      <c r="B85" s="53">
        <f>('Ene 14'!B85+'Feb 14'!B85+'Mar 14'!B85)/3</f>
        <v>2828</v>
      </c>
      <c r="C85" s="53">
        <f>('Ene 14'!C85+'Feb 14'!C85+'Mar 14'!C85)/3</f>
        <v>5535.333333333333</v>
      </c>
      <c r="D85" s="53">
        <f>('Ene 14'!D85+'Feb 14'!D85+'Mar 14'!D85)/3</f>
        <v>627315.33333333337</v>
      </c>
      <c r="E85" s="82">
        <f t="shared" si="6"/>
        <v>221.82296086751535</v>
      </c>
    </row>
    <row r="86" spans="1:5" ht="18" x14ac:dyDescent="0.25">
      <c r="A86" s="54" t="s">
        <v>75</v>
      </c>
      <c r="B86" s="53">
        <f>('Ene 14'!B86+'Feb 14'!B86+'Mar 14'!B86)/3</f>
        <v>5733.666666666667</v>
      </c>
      <c r="C86" s="53">
        <f>('Ene 14'!C86+'Feb 14'!C86+'Mar 14'!C86)/3</f>
        <v>11583</v>
      </c>
      <c r="D86" s="53">
        <f>('Ene 14'!D86+'Feb 14'!D86+'Mar 14'!D86)/3</f>
        <v>1328835.3333333333</v>
      </c>
      <c r="E86" s="82">
        <f t="shared" si="6"/>
        <v>231.76013022498688</v>
      </c>
    </row>
    <row r="87" spans="1:5" ht="18" x14ac:dyDescent="0.25">
      <c r="A87" s="54" t="s">
        <v>76</v>
      </c>
      <c r="B87" s="53">
        <f>('Ene 14'!B87+'Feb 14'!B87+'Mar 14'!B87)/3</f>
        <v>2037.3333333333333</v>
      </c>
      <c r="C87" s="53">
        <f>('Ene 14'!C87+'Feb 14'!C87+'Mar 14'!C87)/3</f>
        <v>3999.3333333333335</v>
      </c>
      <c r="D87" s="53">
        <f>('Ene 14'!D87+'Feb 14'!D87+'Mar 14'!D87)/3</f>
        <v>466328.66666666669</v>
      </c>
      <c r="E87" s="82">
        <f t="shared" si="6"/>
        <v>228.8916884816754</v>
      </c>
    </row>
    <row r="88" spans="1:5" ht="18.75" thickBot="1" x14ac:dyDescent="0.3">
      <c r="A88" s="66" t="s">
        <v>77</v>
      </c>
      <c r="B88" s="53">
        <f>('Ene 14'!B88+'Feb 14'!B88+'Mar 14'!B88)/3</f>
        <v>9298.3333333333339</v>
      </c>
      <c r="C88" s="53">
        <f>('Ene 14'!C88+'Feb 14'!C88+'Mar 14'!C88)/3</f>
        <v>17633.666666666668</v>
      </c>
      <c r="D88" s="53">
        <f>('Ene 14'!D88+'Feb 14'!D88+'Mar 14'!D88)/3</f>
        <v>2007771.3333333333</v>
      </c>
      <c r="E88" s="97">
        <f t="shared" si="6"/>
        <v>215.9280874708729</v>
      </c>
    </row>
    <row r="89" spans="1:5" ht="18.75" thickBot="1" x14ac:dyDescent="0.3">
      <c r="A89" s="73" t="s">
        <v>46</v>
      </c>
      <c r="B89" s="102">
        <f>SUM(B79:B88)</f>
        <v>56514.666666666672</v>
      </c>
      <c r="C89" s="102">
        <f>SUM(C79:C88)</f>
        <v>110626.33333333333</v>
      </c>
      <c r="D89" s="102">
        <f>SUM(D79:D88)</f>
        <v>12663016.000000002</v>
      </c>
      <c r="E89" s="72">
        <f>D89/B89</f>
        <v>224.06601236257256</v>
      </c>
    </row>
    <row r="90" spans="1:5" ht="18.75" thickBot="1" x14ac:dyDescent="0.3">
      <c r="A90" s="115"/>
      <c r="B90" s="103"/>
      <c r="C90" s="103"/>
      <c r="D90" s="10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6"/>
    </row>
    <row r="92" spans="1:5" ht="18" x14ac:dyDescent="0.25">
      <c r="A92" s="46" t="s">
        <v>79</v>
      </c>
      <c r="B92" s="53">
        <f>('Ene 14'!B92+'Feb 14'!B92+'Mar 14'!B92)/3</f>
        <v>5646.333333333333</v>
      </c>
      <c r="C92" s="53">
        <f>('Ene 14'!C92+'Feb 14'!C92+'Mar 14'!C92)/3</f>
        <v>11180</v>
      </c>
      <c r="D92" s="53">
        <f>('Ene 14'!D92+'Feb 14'!D92+'Mar 14'!D92)/3</f>
        <v>1266003.6666666667</v>
      </c>
      <c r="E92" s="52">
        <f t="shared" ref="E92:E100" si="7">D92/B92</f>
        <v>224.21695495601867</v>
      </c>
    </row>
    <row r="93" spans="1:5" ht="18" x14ac:dyDescent="0.25">
      <c r="A93" s="54" t="s">
        <v>80</v>
      </c>
      <c r="B93" s="53">
        <f>('Ene 14'!B93+'Feb 14'!B93+'Mar 14'!B93)/3</f>
        <v>7861.333333333333</v>
      </c>
      <c r="C93" s="53">
        <f>('Ene 14'!C93+'Feb 14'!C93+'Mar 14'!C93)/3</f>
        <v>16049.666666666666</v>
      </c>
      <c r="D93" s="53">
        <f>('Ene 14'!D93+'Feb 14'!D93+'Mar 14'!D93)/3</f>
        <v>1837544.6666666667</v>
      </c>
      <c r="E93" s="82">
        <f t="shared" si="7"/>
        <v>233.74465739484398</v>
      </c>
    </row>
    <row r="94" spans="1:5" ht="18" x14ac:dyDescent="0.25">
      <c r="A94" s="54" t="s">
        <v>81</v>
      </c>
      <c r="B94" s="53">
        <f>('Ene 14'!B94+'Feb 14'!B94+'Mar 14'!B94)/3</f>
        <v>4220</v>
      </c>
      <c r="C94" s="53">
        <f>('Ene 14'!C94+'Feb 14'!C94+'Mar 14'!C94)/3</f>
        <v>8666</v>
      </c>
      <c r="D94" s="53">
        <f>('Ene 14'!D94+'Feb 14'!D94+'Mar 14'!D94)/3</f>
        <v>994609</v>
      </c>
      <c r="E94" s="82">
        <f t="shared" si="7"/>
        <v>235.68933649289099</v>
      </c>
    </row>
    <row r="95" spans="1:5" ht="18" x14ac:dyDescent="0.25">
      <c r="A95" s="54" t="s">
        <v>82</v>
      </c>
      <c r="B95" s="53">
        <f>('Ene 14'!B95+'Feb 14'!B95+'Mar 14'!B95)/3</f>
        <v>2754</v>
      </c>
      <c r="C95" s="53">
        <f>('Ene 14'!C95+'Feb 14'!C95+'Mar 14'!C95)/3</f>
        <v>5207.333333333333</v>
      </c>
      <c r="D95" s="53">
        <f>('Ene 14'!D95+'Feb 14'!D95+'Mar 14'!D95)/3</f>
        <v>595186</v>
      </c>
      <c r="E95" s="82">
        <f t="shared" si="7"/>
        <v>216.11692084241105</v>
      </c>
    </row>
    <row r="96" spans="1:5" ht="18" x14ac:dyDescent="0.25">
      <c r="A96" s="54" t="s">
        <v>83</v>
      </c>
      <c r="B96" s="53">
        <f>('Ene 14'!B96+'Feb 14'!B96+'Mar 14'!B96)/3</f>
        <v>5431.666666666667</v>
      </c>
      <c r="C96" s="53">
        <f>('Ene 14'!C96+'Feb 14'!C96+'Mar 14'!C96)/3</f>
        <v>11206.333333333334</v>
      </c>
      <c r="D96" s="53">
        <f>('Ene 14'!D96+'Feb 14'!D96+'Mar 14'!D96)/3</f>
        <v>1284133.6666666667</v>
      </c>
      <c r="E96" s="82">
        <f t="shared" si="7"/>
        <v>236.41613992022093</v>
      </c>
    </row>
    <row r="97" spans="1:5" ht="18" x14ac:dyDescent="0.25">
      <c r="A97" s="54" t="s">
        <v>84</v>
      </c>
      <c r="B97" s="53">
        <f>('Ene 14'!B97+'Feb 14'!B97+'Mar 14'!B97)/3</f>
        <v>1181.6666666666667</v>
      </c>
      <c r="C97" s="53">
        <f>('Ene 14'!C97+'Feb 14'!C97+'Mar 14'!C97)/3</f>
        <v>2701.3333333333335</v>
      </c>
      <c r="D97" s="53">
        <f>('Ene 14'!D97+'Feb 14'!D97+'Mar 14'!D97)/3</f>
        <v>308126</v>
      </c>
      <c r="E97" s="82">
        <f t="shared" si="7"/>
        <v>260.75543018335685</v>
      </c>
    </row>
    <row r="98" spans="1:5" ht="18" x14ac:dyDescent="0.25">
      <c r="A98" s="54" t="s">
        <v>85</v>
      </c>
      <c r="B98" s="53">
        <f>('Ene 14'!B98+'Feb 14'!B98+'Mar 14'!B98)/3</f>
        <v>16072.666666666666</v>
      </c>
      <c r="C98" s="53">
        <f>('Ene 14'!C98+'Feb 14'!C98+'Mar 14'!C98)/3</f>
        <v>31015.666666666668</v>
      </c>
      <c r="D98" s="53">
        <f>('Ene 14'!D98+'Feb 14'!D98+'Mar 14'!D98)/3</f>
        <v>3599062.3333333335</v>
      </c>
      <c r="E98" s="82">
        <f t="shared" si="7"/>
        <v>223.92440582355138</v>
      </c>
    </row>
    <row r="99" spans="1:5" ht="17.25" customHeight="1" x14ac:dyDescent="0.25">
      <c r="A99" s="130" t="s">
        <v>86</v>
      </c>
      <c r="B99" s="53">
        <f>('Ene 14'!B99+'Feb 14'!B99+'Mar 14'!B99)/3</f>
        <v>4636</v>
      </c>
      <c r="C99" s="53">
        <f>('Ene 14'!C99+'Feb 14'!C99+'Mar 14'!C99)/3</f>
        <v>9703.6666666666661</v>
      </c>
      <c r="D99" s="53">
        <f>('Ene 14'!D99+'Feb 14'!D99+'Mar 14'!D99)/3</f>
        <v>1095121</v>
      </c>
      <c r="E99" s="82">
        <f t="shared" si="7"/>
        <v>236.22109577221744</v>
      </c>
    </row>
    <row r="100" spans="1:5" ht="18.75" thickBot="1" x14ac:dyDescent="0.3">
      <c r="A100" s="66" t="s">
        <v>87</v>
      </c>
      <c r="B100" s="53">
        <f>('Ene 14'!B100+'Feb 14'!B100+'Mar 14'!B100)/3</f>
        <v>6835.666666666667</v>
      </c>
      <c r="C100" s="53">
        <f>('Ene 14'!C100+'Feb 14'!C100+'Mar 14'!C100)/3</f>
        <v>13887</v>
      </c>
      <c r="D100" s="53">
        <f>('Ene 14'!D100+'Feb 14'!D100+'Mar 14'!D100)/3</f>
        <v>1582333.6666666667</v>
      </c>
      <c r="E100" s="97">
        <f t="shared" si="7"/>
        <v>231.48198176232506</v>
      </c>
    </row>
    <row r="101" spans="1:5" ht="18.75" thickBot="1" x14ac:dyDescent="0.3">
      <c r="A101" s="73" t="s">
        <v>46</v>
      </c>
      <c r="B101" s="102">
        <f>SUM(B92:B100)</f>
        <v>54639.333333333328</v>
      </c>
      <c r="C101" s="102">
        <f>SUM(C92:C100)</f>
        <v>109617.00000000001</v>
      </c>
      <c r="D101" s="102">
        <f>SUM(D92:D100)</f>
        <v>12562120</v>
      </c>
      <c r="E101" s="72">
        <f>D101/B101</f>
        <v>229.90983296526315</v>
      </c>
    </row>
    <row r="102" spans="1:5" ht="18.75" thickBot="1" x14ac:dyDescent="0.3">
      <c r="A102" s="115"/>
      <c r="B102" s="103"/>
      <c r="C102" s="103"/>
      <c r="D102" s="103"/>
      <c r="E102" s="64"/>
    </row>
    <row r="103" spans="1:5" ht="18.75" thickBot="1" x14ac:dyDescent="0.3">
      <c r="A103" s="76" t="s">
        <v>88</v>
      </c>
      <c r="B103" s="104"/>
      <c r="C103" s="104"/>
      <c r="D103" s="104"/>
      <c r="E103" s="106"/>
    </row>
    <row r="104" spans="1:5" ht="18" x14ac:dyDescent="0.25">
      <c r="A104" s="131" t="s">
        <v>89</v>
      </c>
      <c r="B104" s="53">
        <f>('Ene 14'!B104+'Feb 14'!B104+'Mar 14'!B104)/3</f>
        <v>4027.3333333333335</v>
      </c>
      <c r="C104" s="53">
        <f>('Ene 14'!C104+'Feb 14'!C104+'Mar 14'!C104)/3</f>
        <v>9226</v>
      </c>
      <c r="D104" s="53">
        <f>('Ene 14'!D104+'Feb 14'!D104+'Mar 14'!D104)/3</f>
        <v>1056864.3333333333</v>
      </c>
      <c r="E104" s="52">
        <f t="shared" ref="E104:E117" si="8">D104/B104</f>
        <v>262.42286045356724</v>
      </c>
    </row>
    <row r="105" spans="1:5" ht="18" x14ac:dyDescent="0.25">
      <c r="A105" s="134" t="s">
        <v>90</v>
      </c>
      <c r="B105" s="53">
        <f>('Ene 14'!B105+'Feb 14'!B105+'Mar 14'!B105)/3</f>
        <v>5655.333333333333</v>
      </c>
      <c r="C105" s="53">
        <f>('Ene 14'!C105+'Feb 14'!C105+'Mar 14'!C105)/3</f>
        <v>11053</v>
      </c>
      <c r="D105" s="53">
        <f>('Ene 14'!D105+'Feb 14'!D105+'Mar 14'!D105)/3</f>
        <v>1261011.3333333333</v>
      </c>
      <c r="E105" s="82">
        <f t="shared" si="8"/>
        <v>222.9773664977013</v>
      </c>
    </row>
    <row r="106" spans="1:5" ht="18" x14ac:dyDescent="0.25">
      <c r="A106" s="134" t="s">
        <v>91</v>
      </c>
      <c r="B106" s="53">
        <f>('Ene 14'!B106+'Feb 14'!B106+'Mar 14'!B106)/3</f>
        <v>886.66666666666663</v>
      </c>
      <c r="C106" s="53">
        <f>('Ene 14'!C106+'Feb 14'!C106+'Mar 14'!C106)/3</f>
        <v>1917</v>
      </c>
      <c r="D106" s="53">
        <f>('Ene 14'!D106+'Feb 14'!D106+'Mar 14'!D106)/3</f>
        <v>226417.33333333334</v>
      </c>
      <c r="E106" s="82">
        <f t="shared" si="8"/>
        <v>255.35789473684213</v>
      </c>
    </row>
    <row r="107" spans="1:5" ht="18" x14ac:dyDescent="0.25">
      <c r="A107" s="134" t="s">
        <v>92</v>
      </c>
      <c r="B107" s="53">
        <f>('Ene 14'!B107+'Feb 14'!B107+'Mar 14'!B107)/3</f>
        <v>7774</v>
      </c>
      <c r="C107" s="53">
        <f>('Ene 14'!C107+'Feb 14'!C107+'Mar 14'!C107)/3</f>
        <v>16112.333333333334</v>
      </c>
      <c r="D107" s="53">
        <f>('Ene 14'!D107+'Feb 14'!D107+'Mar 14'!D107)/3</f>
        <v>1829128.6666666667</v>
      </c>
      <c r="E107" s="82">
        <f t="shared" si="8"/>
        <v>235.2879684418146</v>
      </c>
    </row>
    <row r="108" spans="1:5" ht="18" x14ac:dyDescent="0.25">
      <c r="A108" s="54" t="s">
        <v>93</v>
      </c>
      <c r="B108" s="53">
        <f>('Ene 14'!B108+'Feb 14'!B108+'Mar 14'!B108)/3</f>
        <v>4933.333333333333</v>
      </c>
      <c r="C108" s="53">
        <f>('Ene 14'!C108+'Feb 14'!C108+'Mar 14'!C108)/3</f>
        <v>10346.333333333334</v>
      </c>
      <c r="D108" s="53">
        <f>('Ene 14'!D108+'Feb 14'!D108+'Mar 14'!D108)/3</f>
        <v>1188449</v>
      </c>
      <c r="E108" s="82">
        <f t="shared" si="8"/>
        <v>240.90182432432434</v>
      </c>
    </row>
    <row r="109" spans="1:5" ht="18" x14ac:dyDescent="0.25">
      <c r="A109" s="54" t="s">
        <v>94</v>
      </c>
      <c r="B109" s="53">
        <f>('Ene 14'!B109+'Feb 14'!B109+'Mar 14'!B109)/3</f>
        <v>3776</v>
      </c>
      <c r="C109" s="53">
        <f>('Ene 14'!C109+'Feb 14'!C109+'Mar 14'!C109)/3</f>
        <v>8387</v>
      </c>
      <c r="D109" s="53">
        <f>('Ene 14'!D109+'Feb 14'!D109+'Mar 14'!D109)/3</f>
        <v>964339.33333333337</v>
      </c>
      <c r="E109" s="82">
        <f t="shared" si="8"/>
        <v>255.38647598870057</v>
      </c>
    </row>
    <row r="110" spans="1:5" ht="18" x14ac:dyDescent="0.25">
      <c r="A110" s="54" t="s">
        <v>95</v>
      </c>
      <c r="B110" s="53">
        <f>('Ene 14'!B110+'Feb 14'!B110+'Mar 14'!B110)/3</f>
        <v>8874</v>
      </c>
      <c r="C110" s="53">
        <f>('Ene 14'!C110+'Feb 14'!C110+'Mar 14'!C110)/3</f>
        <v>19188</v>
      </c>
      <c r="D110" s="53">
        <f>('Ene 14'!D110+'Feb 14'!D110+'Mar 14'!D110)/3</f>
        <v>2164391.3333333335</v>
      </c>
      <c r="E110" s="82">
        <f t="shared" si="8"/>
        <v>243.90256179099995</v>
      </c>
    </row>
    <row r="111" spans="1:5" ht="18" x14ac:dyDescent="0.25">
      <c r="A111" s="54" t="s">
        <v>96</v>
      </c>
      <c r="B111" s="53">
        <f>('Ene 14'!B111+'Feb 14'!B111+'Mar 14'!B111)/3</f>
        <v>5889.333333333333</v>
      </c>
      <c r="C111" s="53">
        <f>('Ene 14'!C111+'Feb 14'!C111+'Mar 14'!C111)/3</f>
        <v>12809.333333333334</v>
      </c>
      <c r="D111" s="53">
        <f>('Ene 14'!D111+'Feb 14'!D111+'Mar 14'!D111)/3</f>
        <v>1446994</v>
      </c>
      <c r="E111" s="82">
        <f t="shared" si="8"/>
        <v>245.69741906271227</v>
      </c>
    </row>
    <row r="112" spans="1:5" ht="18" x14ac:dyDescent="0.25">
      <c r="A112" s="54" t="s">
        <v>97</v>
      </c>
      <c r="B112" s="53">
        <f>('Ene 14'!B112+'Feb 14'!B112+'Mar 14'!B112)/3</f>
        <v>5419</v>
      </c>
      <c r="C112" s="53">
        <f>('Ene 14'!C112+'Feb 14'!C112+'Mar 14'!C112)/3</f>
        <v>11955.666666666666</v>
      </c>
      <c r="D112" s="53">
        <f>('Ene 14'!D112+'Feb 14'!D112+'Mar 14'!D112)/3</f>
        <v>1353660</v>
      </c>
      <c r="E112" s="82">
        <f t="shared" si="8"/>
        <v>249.79885587746816</v>
      </c>
    </row>
    <row r="113" spans="1:5" ht="18" x14ac:dyDescent="0.25">
      <c r="A113" s="54" t="s">
        <v>98</v>
      </c>
      <c r="B113" s="53">
        <f>('Ene 14'!B113+'Feb 14'!B113+'Mar 14'!B113)/3</f>
        <v>16454.666666666668</v>
      </c>
      <c r="C113" s="53">
        <f>('Ene 14'!C113+'Feb 14'!C113+'Mar 14'!C113)/3</f>
        <v>33689.333333333336</v>
      </c>
      <c r="D113" s="53">
        <f>('Ene 14'!D113+'Feb 14'!D113+'Mar 14'!D113)/3</f>
        <v>3884704</v>
      </c>
      <c r="E113" s="82">
        <f t="shared" si="8"/>
        <v>236.08524430759255</v>
      </c>
    </row>
    <row r="114" spans="1:5" ht="18" x14ac:dyDescent="0.25">
      <c r="A114" s="54" t="s">
        <v>99</v>
      </c>
      <c r="B114" s="53">
        <f>('Ene 14'!B114+'Feb 14'!B114+'Mar 14'!B114)/3</f>
        <v>5924.666666666667</v>
      </c>
      <c r="C114" s="53">
        <f>('Ene 14'!C114+'Feb 14'!C114+'Mar 14'!C114)/3</f>
        <v>12982</v>
      </c>
      <c r="D114" s="53">
        <f>('Ene 14'!D114+'Feb 14'!D114+'Mar 14'!D114)/3</f>
        <v>1475733.3333333333</v>
      </c>
      <c r="E114" s="82">
        <f t="shared" si="8"/>
        <v>249.08293012265105</v>
      </c>
    </row>
    <row r="115" spans="1:5" ht="18" x14ac:dyDescent="0.25">
      <c r="A115" s="54" t="s">
        <v>100</v>
      </c>
      <c r="B115" s="53">
        <f>('Ene 14'!B115+'Feb 14'!B115+'Mar 14'!B115)/3</f>
        <v>11296</v>
      </c>
      <c r="C115" s="53">
        <f>('Ene 14'!C115+'Feb 14'!C115+'Mar 14'!C115)/3</f>
        <v>23525.333333333332</v>
      </c>
      <c r="D115" s="53">
        <f>('Ene 14'!D115+'Feb 14'!D115+'Mar 14'!D115)/3</f>
        <v>2720205.6666666665</v>
      </c>
      <c r="E115" s="82">
        <f t="shared" si="8"/>
        <v>240.81140816808309</v>
      </c>
    </row>
    <row r="116" spans="1:5" ht="18" x14ac:dyDescent="0.25">
      <c r="A116" s="54" t="s">
        <v>101</v>
      </c>
      <c r="B116" s="53">
        <f>('Ene 14'!B116+'Feb 14'!B116+'Mar 14'!B116)/3</f>
        <v>5772</v>
      </c>
      <c r="C116" s="53">
        <f>('Ene 14'!C116+'Feb 14'!C116+'Mar 14'!C116)/3</f>
        <v>12635</v>
      </c>
      <c r="D116" s="53">
        <f>('Ene 14'!D116+'Feb 14'!D116+'Mar 14'!D116)/3</f>
        <v>1444752.3333333333</v>
      </c>
      <c r="E116" s="82">
        <f t="shared" si="8"/>
        <v>250.30359205359204</v>
      </c>
    </row>
    <row r="117" spans="1:5" ht="18.75" thickBot="1" x14ac:dyDescent="0.3">
      <c r="A117" s="66" t="s">
        <v>102</v>
      </c>
      <c r="B117" s="53">
        <f>('Ene 14'!B117+'Feb 14'!B117+'Mar 14'!B117)/3</f>
        <v>8677.6666666666661</v>
      </c>
      <c r="C117" s="53">
        <f>('Ene 14'!C117+'Feb 14'!C117+'Mar 14'!C117)/3</f>
        <v>17815</v>
      </c>
      <c r="D117" s="53">
        <f>('Ene 14'!D117+'Feb 14'!D117+'Mar 14'!D117)/3</f>
        <v>2035977</v>
      </c>
      <c r="E117" s="97">
        <f t="shared" si="8"/>
        <v>234.62263281219992</v>
      </c>
    </row>
    <row r="118" spans="1:5" ht="18.75" thickBot="1" x14ac:dyDescent="0.3">
      <c r="A118" s="73" t="s">
        <v>46</v>
      </c>
      <c r="B118" s="102">
        <f>SUM(B104:B117)</f>
        <v>95360.000000000015</v>
      </c>
      <c r="C118" s="102">
        <f>SUM(C104:C117)</f>
        <v>201641.33333333334</v>
      </c>
      <c r="D118" s="102">
        <f>SUM(D104:D117)</f>
        <v>23052627.666666668</v>
      </c>
      <c r="E118" s="72">
        <f>D118/B118</f>
        <v>241.7431592561521</v>
      </c>
    </row>
    <row r="119" spans="1:5" ht="18.75" thickBot="1" x14ac:dyDescent="0.3">
      <c r="A119" s="115"/>
      <c r="B119" s="103"/>
      <c r="C119" s="103"/>
      <c r="D119" s="103"/>
      <c r="E119" s="64"/>
    </row>
    <row r="120" spans="1:5" ht="18.75" thickBot="1" x14ac:dyDescent="0.3">
      <c r="A120" s="42" t="s">
        <v>103</v>
      </c>
      <c r="B120" s="104"/>
      <c r="C120" s="104"/>
      <c r="D120" s="104"/>
      <c r="E120" s="106"/>
    </row>
    <row r="121" spans="1:5" ht="18" x14ac:dyDescent="0.25">
      <c r="A121" s="46" t="s">
        <v>104</v>
      </c>
      <c r="B121" s="53">
        <f>('Ene 14'!B121+'Feb 14'!B121+'Mar 14'!B121)/3</f>
        <v>1666</v>
      </c>
      <c r="C121" s="53">
        <f>('Ene 14'!C121+'Feb 14'!C121+'Mar 14'!C121)/3</f>
        <v>3529</v>
      </c>
      <c r="D121" s="53">
        <f>('Ene 14'!D121+'Feb 14'!D121+'Mar 14'!D121)/3</f>
        <v>406053</v>
      </c>
      <c r="E121" s="52">
        <f t="shared" ref="E121:E129" si="9">D121/B121</f>
        <v>243.72929171668667</v>
      </c>
    </row>
    <row r="122" spans="1:5" ht="18" x14ac:dyDescent="0.25">
      <c r="A122" s="54" t="s">
        <v>105</v>
      </c>
      <c r="B122" s="53">
        <f>('Ene 14'!B122+'Feb 14'!B122+'Mar 14'!B122)/3</f>
        <v>7076</v>
      </c>
      <c r="C122" s="53">
        <f>('Ene 14'!C122+'Feb 14'!C122+'Mar 14'!C122)/3</f>
        <v>13772.333333333334</v>
      </c>
      <c r="D122" s="53">
        <f>('Ene 14'!D122+'Feb 14'!D122+'Mar 14'!D122)/3</f>
        <v>1583453</v>
      </c>
      <c r="E122" s="82">
        <f t="shared" si="9"/>
        <v>223.77798191068399</v>
      </c>
    </row>
    <row r="123" spans="1:5" ht="18" x14ac:dyDescent="0.25">
      <c r="A123" s="54" t="s">
        <v>106</v>
      </c>
      <c r="B123" s="53">
        <f>('Ene 14'!B123+'Feb 14'!B123+'Mar 14'!B123)/3</f>
        <v>1084.3333333333333</v>
      </c>
      <c r="C123" s="53">
        <f>('Ene 14'!C123+'Feb 14'!C123+'Mar 14'!C123)/3</f>
        <v>2139.6666666666665</v>
      </c>
      <c r="D123" s="53">
        <f>('Ene 14'!D123+'Feb 14'!D123+'Mar 14'!D123)/3</f>
        <v>244065.66666666666</v>
      </c>
      <c r="E123" s="82">
        <f t="shared" si="9"/>
        <v>225.08361512450045</v>
      </c>
    </row>
    <row r="124" spans="1:5" ht="18" x14ac:dyDescent="0.25">
      <c r="A124" s="54" t="s">
        <v>107</v>
      </c>
      <c r="B124" s="53">
        <f>('Ene 14'!B124+'Feb 14'!B124+'Mar 14'!B124)/3</f>
        <v>3210.6666666666665</v>
      </c>
      <c r="C124" s="53">
        <f>('Ene 14'!C124+'Feb 14'!C124+'Mar 14'!C124)/3</f>
        <v>6085.333333333333</v>
      </c>
      <c r="D124" s="53">
        <f>('Ene 14'!D124+'Feb 14'!D124+'Mar 14'!D124)/3</f>
        <v>703444</v>
      </c>
      <c r="E124" s="82">
        <f t="shared" si="9"/>
        <v>219.09593023255815</v>
      </c>
    </row>
    <row r="125" spans="1:5" ht="18" x14ac:dyDescent="0.25">
      <c r="A125" s="54" t="s">
        <v>108</v>
      </c>
      <c r="B125" s="53">
        <f>('Ene 14'!B125+'Feb 14'!B125+'Mar 14'!B125)/3</f>
        <v>17455</v>
      </c>
      <c r="C125" s="53">
        <f>('Ene 14'!C125+'Feb 14'!C125+'Mar 14'!C125)/3</f>
        <v>33252.666666666664</v>
      </c>
      <c r="D125" s="53">
        <f>('Ene 14'!D125+'Feb 14'!D125+'Mar 14'!D125)/3</f>
        <v>3848933</v>
      </c>
      <c r="E125" s="82">
        <f t="shared" si="9"/>
        <v>220.50604411343454</v>
      </c>
    </row>
    <row r="126" spans="1:5" ht="18" x14ac:dyDescent="0.25">
      <c r="A126" s="54" t="s">
        <v>109</v>
      </c>
      <c r="B126" s="53">
        <f>('Ene 14'!B126+'Feb 14'!B126+'Mar 14'!B126)/3</f>
        <v>7373.333333333333</v>
      </c>
      <c r="C126" s="53">
        <f>('Ene 14'!C126+'Feb 14'!C126+'Mar 14'!C126)/3</f>
        <v>15273</v>
      </c>
      <c r="D126" s="53">
        <f>('Ene 14'!D126+'Feb 14'!D126+'Mar 14'!D126)/3</f>
        <v>1752573.3333333333</v>
      </c>
      <c r="E126" s="82">
        <f t="shared" si="9"/>
        <v>237.69077757685352</v>
      </c>
    </row>
    <row r="127" spans="1:5" ht="18" x14ac:dyDescent="0.25">
      <c r="A127" s="54" t="s">
        <v>110</v>
      </c>
      <c r="B127" s="53">
        <f>('Ene 14'!B127+'Feb 14'!B127+'Mar 14'!B127)/3</f>
        <v>6451</v>
      </c>
      <c r="C127" s="53">
        <f>('Ene 14'!C127+'Feb 14'!C127+'Mar 14'!C127)/3</f>
        <v>12961.666666666666</v>
      </c>
      <c r="D127" s="53">
        <f>('Ene 14'!D127+'Feb 14'!D127+'Mar 14'!D127)/3</f>
        <v>1476098</v>
      </c>
      <c r="E127" s="82">
        <f t="shared" si="9"/>
        <v>228.81692760812277</v>
      </c>
    </row>
    <row r="128" spans="1:5" ht="18" x14ac:dyDescent="0.25">
      <c r="A128" s="54" t="s">
        <v>111</v>
      </c>
      <c r="B128" s="53">
        <f>('Ene 14'!B128+'Feb 14'!B128+'Mar 14'!B128)/3</f>
        <v>4975</v>
      </c>
      <c r="C128" s="53">
        <f>('Ene 14'!C128+'Feb 14'!C128+'Mar 14'!C128)/3</f>
        <v>10437.666666666666</v>
      </c>
      <c r="D128" s="53">
        <f>('Ene 14'!D128+'Feb 14'!D128+'Mar 14'!D128)/3</f>
        <v>1203471.6666666667</v>
      </c>
      <c r="E128" s="82">
        <f t="shared" si="9"/>
        <v>241.90385259631492</v>
      </c>
    </row>
    <row r="129" spans="1:5" ht="17.25" customHeight="1" thickBot="1" x14ac:dyDescent="0.3">
      <c r="A129" s="136" t="s">
        <v>112</v>
      </c>
      <c r="B129" s="53">
        <f>('Ene 14'!B129+'Feb 14'!B129+'Mar 14'!B129)/3</f>
        <v>14470</v>
      </c>
      <c r="C129" s="53">
        <f>('Ene 14'!C129+'Feb 14'!C129+'Mar 14'!C129)/3</f>
        <v>27650.333333333332</v>
      </c>
      <c r="D129" s="53">
        <f>('Ene 14'!D129+'Feb 14'!D129+'Mar 14'!D129)/3</f>
        <v>3178537</v>
      </c>
      <c r="E129" s="97">
        <f t="shared" si="9"/>
        <v>219.66392536281964</v>
      </c>
    </row>
    <row r="130" spans="1:5" ht="18.75" thickBot="1" x14ac:dyDescent="0.3">
      <c r="A130" s="73" t="s">
        <v>46</v>
      </c>
      <c r="B130" s="102">
        <f>SUM(B121:B129)</f>
        <v>63761.333333333336</v>
      </c>
      <c r="C130" s="102">
        <f>SUM(C121:C129)</f>
        <v>125101.66666666667</v>
      </c>
      <c r="D130" s="102">
        <f>SUM(D121:D129)</f>
        <v>14396628.666666666</v>
      </c>
      <c r="E130" s="72">
        <f>D130/B130</f>
        <v>225.78932895589801</v>
      </c>
    </row>
    <row r="131" spans="1:5" ht="18.75" thickBot="1" x14ac:dyDescent="0.3">
      <c r="A131" s="115"/>
      <c r="B131" s="103"/>
      <c r="C131" s="103"/>
      <c r="D131" s="103"/>
      <c r="E131" s="64"/>
    </row>
    <row r="132" spans="1:5" ht="18.75" thickBot="1" x14ac:dyDescent="0.3">
      <c r="A132" s="139" t="s">
        <v>113</v>
      </c>
      <c r="B132" s="102">
        <f>SUM(B130+B118+B101+B89+B76+B67+B57+B47+B32+B16)</f>
        <v>662681</v>
      </c>
      <c r="C132" s="102">
        <f>SUM(C130+C118+C101+C89+C76+C67+C57+C47+C32+C16)</f>
        <v>1341546.3333333335</v>
      </c>
      <c r="D132" s="102">
        <f>SUM(D130+D118+D101+D89+D76+D67+D57+D47+D32+D16)</f>
        <v>153468581.33333334</v>
      </c>
      <c r="E132" s="138">
        <f>SUM(E130+E118+E101+E89+E76+E67+E57+E47+E32+E16)</f>
        <v>2310.3271907687831</v>
      </c>
    </row>
  </sheetData>
  <mergeCells count="1">
    <mergeCell ref="A4:E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132"/>
  <sheetViews>
    <sheetView topLeftCell="A121" workbookViewId="0">
      <selection activeCell="C135" sqref="C135"/>
    </sheetView>
  </sheetViews>
  <sheetFormatPr defaultRowHeight="15" x14ac:dyDescent="0.25"/>
  <cols>
    <col min="1" max="1" width="22" bestFit="1" customWidth="1"/>
    <col min="2" max="2" width="12.140625" customWidth="1"/>
    <col min="3" max="3" width="16.140625" customWidth="1"/>
    <col min="4" max="4" width="16.7109375" bestFit="1" customWidth="1"/>
    <col min="5" max="5" width="16.28515625" customWidth="1"/>
    <col min="257" max="257" width="22" bestFit="1" customWidth="1"/>
    <col min="258" max="258" width="12.140625" customWidth="1"/>
    <col min="259" max="259" width="16.140625" customWidth="1"/>
    <col min="260" max="260" width="14.28515625" customWidth="1"/>
    <col min="261" max="261" width="16.28515625" customWidth="1"/>
    <col min="513" max="513" width="22" bestFit="1" customWidth="1"/>
    <col min="514" max="514" width="12.140625" customWidth="1"/>
    <col min="515" max="515" width="16.140625" customWidth="1"/>
    <col min="516" max="516" width="14.28515625" customWidth="1"/>
    <col min="517" max="517" width="16.28515625" customWidth="1"/>
    <col min="769" max="769" width="22" bestFit="1" customWidth="1"/>
    <col min="770" max="770" width="12.140625" customWidth="1"/>
    <col min="771" max="771" width="16.140625" customWidth="1"/>
    <col min="772" max="772" width="14.28515625" customWidth="1"/>
    <col min="773" max="773" width="16.28515625" customWidth="1"/>
    <col min="1025" max="1025" width="22" bestFit="1" customWidth="1"/>
    <col min="1026" max="1026" width="12.140625" customWidth="1"/>
    <col min="1027" max="1027" width="16.140625" customWidth="1"/>
    <col min="1028" max="1028" width="14.28515625" customWidth="1"/>
    <col min="1029" max="1029" width="16.28515625" customWidth="1"/>
    <col min="1281" max="1281" width="22" bestFit="1" customWidth="1"/>
    <col min="1282" max="1282" width="12.140625" customWidth="1"/>
    <col min="1283" max="1283" width="16.140625" customWidth="1"/>
    <col min="1284" max="1284" width="14.28515625" customWidth="1"/>
    <col min="1285" max="1285" width="16.28515625" customWidth="1"/>
    <col min="1537" max="1537" width="22" bestFit="1" customWidth="1"/>
    <col min="1538" max="1538" width="12.140625" customWidth="1"/>
    <col min="1539" max="1539" width="16.140625" customWidth="1"/>
    <col min="1540" max="1540" width="14.28515625" customWidth="1"/>
    <col min="1541" max="1541" width="16.28515625" customWidth="1"/>
    <col min="1793" max="1793" width="22" bestFit="1" customWidth="1"/>
    <col min="1794" max="1794" width="12.140625" customWidth="1"/>
    <col min="1795" max="1795" width="16.140625" customWidth="1"/>
    <col min="1796" max="1796" width="14.28515625" customWidth="1"/>
    <col min="1797" max="1797" width="16.28515625" customWidth="1"/>
    <col min="2049" max="2049" width="22" bestFit="1" customWidth="1"/>
    <col min="2050" max="2050" width="12.140625" customWidth="1"/>
    <col min="2051" max="2051" width="16.140625" customWidth="1"/>
    <col min="2052" max="2052" width="14.28515625" customWidth="1"/>
    <col min="2053" max="2053" width="16.28515625" customWidth="1"/>
    <col min="2305" max="2305" width="22" bestFit="1" customWidth="1"/>
    <col min="2306" max="2306" width="12.140625" customWidth="1"/>
    <col min="2307" max="2307" width="16.140625" customWidth="1"/>
    <col min="2308" max="2308" width="14.28515625" customWidth="1"/>
    <col min="2309" max="2309" width="16.28515625" customWidth="1"/>
    <col min="2561" max="2561" width="22" bestFit="1" customWidth="1"/>
    <col min="2562" max="2562" width="12.140625" customWidth="1"/>
    <col min="2563" max="2563" width="16.140625" customWidth="1"/>
    <col min="2564" max="2564" width="14.28515625" customWidth="1"/>
    <col min="2565" max="2565" width="16.28515625" customWidth="1"/>
    <col min="2817" max="2817" width="22" bestFit="1" customWidth="1"/>
    <col min="2818" max="2818" width="12.140625" customWidth="1"/>
    <col min="2819" max="2819" width="16.140625" customWidth="1"/>
    <col min="2820" max="2820" width="14.28515625" customWidth="1"/>
    <col min="2821" max="2821" width="16.28515625" customWidth="1"/>
    <col min="3073" max="3073" width="22" bestFit="1" customWidth="1"/>
    <col min="3074" max="3074" width="12.140625" customWidth="1"/>
    <col min="3075" max="3075" width="16.140625" customWidth="1"/>
    <col min="3076" max="3076" width="14.28515625" customWidth="1"/>
    <col min="3077" max="3077" width="16.28515625" customWidth="1"/>
    <col min="3329" max="3329" width="22" bestFit="1" customWidth="1"/>
    <col min="3330" max="3330" width="12.140625" customWidth="1"/>
    <col min="3331" max="3331" width="16.140625" customWidth="1"/>
    <col min="3332" max="3332" width="14.28515625" customWidth="1"/>
    <col min="3333" max="3333" width="16.28515625" customWidth="1"/>
    <col min="3585" max="3585" width="22" bestFit="1" customWidth="1"/>
    <col min="3586" max="3586" width="12.140625" customWidth="1"/>
    <col min="3587" max="3587" width="16.140625" customWidth="1"/>
    <col min="3588" max="3588" width="14.28515625" customWidth="1"/>
    <col min="3589" max="3589" width="16.28515625" customWidth="1"/>
    <col min="3841" max="3841" width="22" bestFit="1" customWidth="1"/>
    <col min="3842" max="3842" width="12.140625" customWidth="1"/>
    <col min="3843" max="3843" width="16.140625" customWidth="1"/>
    <col min="3844" max="3844" width="14.28515625" customWidth="1"/>
    <col min="3845" max="3845" width="16.28515625" customWidth="1"/>
    <col min="4097" max="4097" width="22" bestFit="1" customWidth="1"/>
    <col min="4098" max="4098" width="12.140625" customWidth="1"/>
    <col min="4099" max="4099" width="16.140625" customWidth="1"/>
    <col min="4100" max="4100" width="14.28515625" customWidth="1"/>
    <col min="4101" max="4101" width="16.28515625" customWidth="1"/>
    <col min="4353" max="4353" width="22" bestFit="1" customWidth="1"/>
    <col min="4354" max="4354" width="12.140625" customWidth="1"/>
    <col min="4355" max="4355" width="16.140625" customWidth="1"/>
    <col min="4356" max="4356" width="14.28515625" customWidth="1"/>
    <col min="4357" max="4357" width="16.28515625" customWidth="1"/>
    <col min="4609" max="4609" width="22" bestFit="1" customWidth="1"/>
    <col min="4610" max="4610" width="12.140625" customWidth="1"/>
    <col min="4611" max="4611" width="16.140625" customWidth="1"/>
    <col min="4612" max="4612" width="14.28515625" customWidth="1"/>
    <col min="4613" max="4613" width="16.28515625" customWidth="1"/>
    <col min="4865" max="4865" width="22" bestFit="1" customWidth="1"/>
    <col min="4866" max="4866" width="12.140625" customWidth="1"/>
    <col min="4867" max="4867" width="16.140625" customWidth="1"/>
    <col min="4868" max="4868" width="14.28515625" customWidth="1"/>
    <col min="4869" max="4869" width="16.28515625" customWidth="1"/>
    <col min="5121" max="5121" width="22" bestFit="1" customWidth="1"/>
    <col min="5122" max="5122" width="12.140625" customWidth="1"/>
    <col min="5123" max="5123" width="16.140625" customWidth="1"/>
    <col min="5124" max="5124" width="14.28515625" customWidth="1"/>
    <col min="5125" max="5125" width="16.28515625" customWidth="1"/>
    <col min="5377" max="5377" width="22" bestFit="1" customWidth="1"/>
    <col min="5378" max="5378" width="12.140625" customWidth="1"/>
    <col min="5379" max="5379" width="16.140625" customWidth="1"/>
    <col min="5380" max="5380" width="14.28515625" customWidth="1"/>
    <col min="5381" max="5381" width="16.28515625" customWidth="1"/>
    <col min="5633" max="5633" width="22" bestFit="1" customWidth="1"/>
    <col min="5634" max="5634" width="12.140625" customWidth="1"/>
    <col min="5635" max="5635" width="16.140625" customWidth="1"/>
    <col min="5636" max="5636" width="14.28515625" customWidth="1"/>
    <col min="5637" max="5637" width="16.28515625" customWidth="1"/>
    <col min="5889" max="5889" width="22" bestFit="1" customWidth="1"/>
    <col min="5890" max="5890" width="12.140625" customWidth="1"/>
    <col min="5891" max="5891" width="16.140625" customWidth="1"/>
    <col min="5892" max="5892" width="14.28515625" customWidth="1"/>
    <col min="5893" max="5893" width="16.28515625" customWidth="1"/>
    <col min="6145" max="6145" width="22" bestFit="1" customWidth="1"/>
    <col min="6146" max="6146" width="12.140625" customWidth="1"/>
    <col min="6147" max="6147" width="16.140625" customWidth="1"/>
    <col min="6148" max="6148" width="14.28515625" customWidth="1"/>
    <col min="6149" max="6149" width="16.28515625" customWidth="1"/>
    <col min="6401" max="6401" width="22" bestFit="1" customWidth="1"/>
    <col min="6402" max="6402" width="12.140625" customWidth="1"/>
    <col min="6403" max="6403" width="16.140625" customWidth="1"/>
    <col min="6404" max="6404" width="14.28515625" customWidth="1"/>
    <col min="6405" max="6405" width="16.28515625" customWidth="1"/>
    <col min="6657" max="6657" width="22" bestFit="1" customWidth="1"/>
    <col min="6658" max="6658" width="12.140625" customWidth="1"/>
    <col min="6659" max="6659" width="16.140625" customWidth="1"/>
    <col min="6660" max="6660" width="14.28515625" customWidth="1"/>
    <col min="6661" max="6661" width="16.28515625" customWidth="1"/>
    <col min="6913" max="6913" width="22" bestFit="1" customWidth="1"/>
    <col min="6914" max="6914" width="12.140625" customWidth="1"/>
    <col min="6915" max="6915" width="16.140625" customWidth="1"/>
    <col min="6916" max="6916" width="14.28515625" customWidth="1"/>
    <col min="6917" max="6917" width="16.28515625" customWidth="1"/>
    <col min="7169" max="7169" width="22" bestFit="1" customWidth="1"/>
    <col min="7170" max="7170" width="12.140625" customWidth="1"/>
    <col min="7171" max="7171" width="16.140625" customWidth="1"/>
    <col min="7172" max="7172" width="14.28515625" customWidth="1"/>
    <col min="7173" max="7173" width="16.28515625" customWidth="1"/>
    <col min="7425" max="7425" width="22" bestFit="1" customWidth="1"/>
    <col min="7426" max="7426" width="12.140625" customWidth="1"/>
    <col min="7427" max="7427" width="16.140625" customWidth="1"/>
    <col min="7428" max="7428" width="14.28515625" customWidth="1"/>
    <col min="7429" max="7429" width="16.28515625" customWidth="1"/>
    <col min="7681" max="7681" width="22" bestFit="1" customWidth="1"/>
    <col min="7682" max="7682" width="12.140625" customWidth="1"/>
    <col min="7683" max="7683" width="16.140625" customWidth="1"/>
    <col min="7684" max="7684" width="14.28515625" customWidth="1"/>
    <col min="7685" max="7685" width="16.28515625" customWidth="1"/>
    <col min="7937" max="7937" width="22" bestFit="1" customWidth="1"/>
    <col min="7938" max="7938" width="12.140625" customWidth="1"/>
    <col min="7939" max="7939" width="16.140625" customWidth="1"/>
    <col min="7940" max="7940" width="14.28515625" customWidth="1"/>
    <col min="7941" max="7941" width="16.28515625" customWidth="1"/>
    <col min="8193" max="8193" width="22" bestFit="1" customWidth="1"/>
    <col min="8194" max="8194" width="12.140625" customWidth="1"/>
    <col min="8195" max="8195" width="16.140625" customWidth="1"/>
    <col min="8196" max="8196" width="14.28515625" customWidth="1"/>
    <col min="8197" max="8197" width="16.28515625" customWidth="1"/>
    <col min="8449" max="8449" width="22" bestFit="1" customWidth="1"/>
    <col min="8450" max="8450" width="12.140625" customWidth="1"/>
    <col min="8451" max="8451" width="16.140625" customWidth="1"/>
    <col min="8452" max="8452" width="14.28515625" customWidth="1"/>
    <col min="8453" max="8453" width="16.28515625" customWidth="1"/>
    <col min="8705" max="8705" width="22" bestFit="1" customWidth="1"/>
    <col min="8706" max="8706" width="12.140625" customWidth="1"/>
    <col min="8707" max="8707" width="16.140625" customWidth="1"/>
    <col min="8708" max="8708" width="14.28515625" customWidth="1"/>
    <col min="8709" max="8709" width="16.28515625" customWidth="1"/>
    <col min="8961" max="8961" width="22" bestFit="1" customWidth="1"/>
    <col min="8962" max="8962" width="12.140625" customWidth="1"/>
    <col min="8963" max="8963" width="16.140625" customWidth="1"/>
    <col min="8964" max="8964" width="14.28515625" customWidth="1"/>
    <col min="8965" max="8965" width="16.28515625" customWidth="1"/>
    <col min="9217" max="9217" width="22" bestFit="1" customWidth="1"/>
    <col min="9218" max="9218" width="12.140625" customWidth="1"/>
    <col min="9219" max="9219" width="16.140625" customWidth="1"/>
    <col min="9220" max="9220" width="14.28515625" customWidth="1"/>
    <col min="9221" max="9221" width="16.28515625" customWidth="1"/>
    <col min="9473" max="9473" width="22" bestFit="1" customWidth="1"/>
    <col min="9474" max="9474" width="12.140625" customWidth="1"/>
    <col min="9475" max="9475" width="16.140625" customWidth="1"/>
    <col min="9476" max="9476" width="14.28515625" customWidth="1"/>
    <col min="9477" max="9477" width="16.28515625" customWidth="1"/>
    <col min="9729" max="9729" width="22" bestFit="1" customWidth="1"/>
    <col min="9730" max="9730" width="12.140625" customWidth="1"/>
    <col min="9731" max="9731" width="16.140625" customWidth="1"/>
    <col min="9732" max="9732" width="14.28515625" customWidth="1"/>
    <col min="9733" max="9733" width="16.28515625" customWidth="1"/>
    <col min="9985" max="9985" width="22" bestFit="1" customWidth="1"/>
    <col min="9986" max="9986" width="12.140625" customWidth="1"/>
    <col min="9987" max="9987" width="16.140625" customWidth="1"/>
    <col min="9988" max="9988" width="14.28515625" customWidth="1"/>
    <col min="9989" max="9989" width="16.28515625" customWidth="1"/>
    <col min="10241" max="10241" width="22" bestFit="1" customWidth="1"/>
    <col min="10242" max="10242" width="12.140625" customWidth="1"/>
    <col min="10243" max="10243" width="16.140625" customWidth="1"/>
    <col min="10244" max="10244" width="14.28515625" customWidth="1"/>
    <col min="10245" max="10245" width="16.28515625" customWidth="1"/>
    <col min="10497" max="10497" width="22" bestFit="1" customWidth="1"/>
    <col min="10498" max="10498" width="12.140625" customWidth="1"/>
    <col min="10499" max="10499" width="16.140625" customWidth="1"/>
    <col min="10500" max="10500" width="14.28515625" customWidth="1"/>
    <col min="10501" max="10501" width="16.28515625" customWidth="1"/>
    <col min="10753" max="10753" width="22" bestFit="1" customWidth="1"/>
    <col min="10754" max="10754" width="12.140625" customWidth="1"/>
    <col min="10755" max="10755" width="16.140625" customWidth="1"/>
    <col min="10756" max="10756" width="14.28515625" customWidth="1"/>
    <col min="10757" max="10757" width="16.28515625" customWidth="1"/>
    <col min="11009" max="11009" width="22" bestFit="1" customWidth="1"/>
    <col min="11010" max="11010" width="12.140625" customWidth="1"/>
    <col min="11011" max="11011" width="16.140625" customWidth="1"/>
    <col min="11012" max="11012" width="14.28515625" customWidth="1"/>
    <col min="11013" max="11013" width="16.28515625" customWidth="1"/>
    <col min="11265" max="11265" width="22" bestFit="1" customWidth="1"/>
    <col min="11266" max="11266" width="12.140625" customWidth="1"/>
    <col min="11267" max="11267" width="16.140625" customWidth="1"/>
    <col min="11268" max="11268" width="14.28515625" customWidth="1"/>
    <col min="11269" max="11269" width="16.28515625" customWidth="1"/>
    <col min="11521" max="11521" width="22" bestFit="1" customWidth="1"/>
    <col min="11522" max="11522" width="12.140625" customWidth="1"/>
    <col min="11523" max="11523" width="16.140625" customWidth="1"/>
    <col min="11524" max="11524" width="14.28515625" customWidth="1"/>
    <col min="11525" max="11525" width="16.28515625" customWidth="1"/>
    <col min="11777" max="11777" width="22" bestFit="1" customWidth="1"/>
    <col min="11778" max="11778" width="12.140625" customWidth="1"/>
    <col min="11779" max="11779" width="16.140625" customWidth="1"/>
    <col min="11780" max="11780" width="14.28515625" customWidth="1"/>
    <col min="11781" max="11781" width="16.28515625" customWidth="1"/>
    <col min="12033" max="12033" width="22" bestFit="1" customWidth="1"/>
    <col min="12034" max="12034" width="12.140625" customWidth="1"/>
    <col min="12035" max="12035" width="16.140625" customWidth="1"/>
    <col min="12036" max="12036" width="14.28515625" customWidth="1"/>
    <col min="12037" max="12037" width="16.28515625" customWidth="1"/>
    <col min="12289" max="12289" width="22" bestFit="1" customWidth="1"/>
    <col min="12290" max="12290" width="12.140625" customWidth="1"/>
    <col min="12291" max="12291" width="16.140625" customWidth="1"/>
    <col min="12292" max="12292" width="14.28515625" customWidth="1"/>
    <col min="12293" max="12293" width="16.28515625" customWidth="1"/>
    <col min="12545" max="12545" width="22" bestFit="1" customWidth="1"/>
    <col min="12546" max="12546" width="12.140625" customWidth="1"/>
    <col min="12547" max="12547" width="16.140625" customWidth="1"/>
    <col min="12548" max="12548" width="14.28515625" customWidth="1"/>
    <col min="12549" max="12549" width="16.28515625" customWidth="1"/>
    <col min="12801" max="12801" width="22" bestFit="1" customWidth="1"/>
    <col min="12802" max="12802" width="12.140625" customWidth="1"/>
    <col min="12803" max="12803" width="16.140625" customWidth="1"/>
    <col min="12804" max="12804" width="14.28515625" customWidth="1"/>
    <col min="12805" max="12805" width="16.28515625" customWidth="1"/>
    <col min="13057" max="13057" width="22" bestFit="1" customWidth="1"/>
    <col min="13058" max="13058" width="12.140625" customWidth="1"/>
    <col min="13059" max="13059" width="16.140625" customWidth="1"/>
    <col min="13060" max="13060" width="14.28515625" customWidth="1"/>
    <col min="13061" max="13061" width="16.28515625" customWidth="1"/>
    <col min="13313" max="13313" width="22" bestFit="1" customWidth="1"/>
    <col min="13314" max="13314" width="12.140625" customWidth="1"/>
    <col min="13315" max="13315" width="16.140625" customWidth="1"/>
    <col min="13316" max="13316" width="14.28515625" customWidth="1"/>
    <col min="13317" max="13317" width="16.28515625" customWidth="1"/>
    <col min="13569" max="13569" width="22" bestFit="1" customWidth="1"/>
    <col min="13570" max="13570" width="12.140625" customWidth="1"/>
    <col min="13571" max="13571" width="16.140625" customWidth="1"/>
    <col min="13572" max="13572" width="14.28515625" customWidth="1"/>
    <col min="13573" max="13573" width="16.28515625" customWidth="1"/>
    <col min="13825" max="13825" width="22" bestFit="1" customWidth="1"/>
    <col min="13826" max="13826" width="12.140625" customWidth="1"/>
    <col min="13827" max="13827" width="16.140625" customWidth="1"/>
    <col min="13828" max="13828" width="14.28515625" customWidth="1"/>
    <col min="13829" max="13829" width="16.28515625" customWidth="1"/>
    <col min="14081" max="14081" width="22" bestFit="1" customWidth="1"/>
    <col min="14082" max="14082" width="12.140625" customWidth="1"/>
    <col min="14083" max="14083" width="16.140625" customWidth="1"/>
    <col min="14084" max="14084" width="14.28515625" customWidth="1"/>
    <col min="14085" max="14085" width="16.28515625" customWidth="1"/>
    <col min="14337" max="14337" width="22" bestFit="1" customWidth="1"/>
    <col min="14338" max="14338" width="12.140625" customWidth="1"/>
    <col min="14339" max="14339" width="16.140625" customWidth="1"/>
    <col min="14340" max="14340" width="14.28515625" customWidth="1"/>
    <col min="14341" max="14341" width="16.28515625" customWidth="1"/>
    <col min="14593" max="14593" width="22" bestFit="1" customWidth="1"/>
    <col min="14594" max="14594" width="12.140625" customWidth="1"/>
    <col min="14595" max="14595" width="16.140625" customWidth="1"/>
    <col min="14596" max="14596" width="14.28515625" customWidth="1"/>
    <col min="14597" max="14597" width="16.28515625" customWidth="1"/>
    <col min="14849" max="14849" width="22" bestFit="1" customWidth="1"/>
    <col min="14850" max="14850" width="12.140625" customWidth="1"/>
    <col min="14851" max="14851" width="16.140625" customWidth="1"/>
    <col min="14852" max="14852" width="14.28515625" customWidth="1"/>
    <col min="14853" max="14853" width="16.28515625" customWidth="1"/>
    <col min="15105" max="15105" width="22" bestFit="1" customWidth="1"/>
    <col min="15106" max="15106" width="12.140625" customWidth="1"/>
    <col min="15107" max="15107" width="16.140625" customWidth="1"/>
    <col min="15108" max="15108" width="14.28515625" customWidth="1"/>
    <col min="15109" max="15109" width="16.28515625" customWidth="1"/>
    <col min="15361" max="15361" width="22" bestFit="1" customWidth="1"/>
    <col min="15362" max="15362" width="12.140625" customWidth="1"/>
    <col min="15363" max="15363" width="16.140625" customWidth="1"/>
    <col min="15364" max="15364" width="14.28515625" customWidth="1"/>
    <col min="15365" max="15365" width="16.28515625" customWidth="1"/>
    <col min="15617" max="15617" width="22" bestFit="1" customWidth="1"/>
    <col min="15618" max="15618" width="12.140625" customWidth="1"/>
    <col min="15619" max="15619" width="16.140625" customWidth="1"/>
    <col min="15620" max="15620" width="14.28515625" customWidth="1"/>
    <col min="15621" max="15621" width="16.28515625" customWidth="1"/>
    <col min="15873" max="15873" width="22" bestFit="1" customWidth="1"/>
    <col min="15874" max="15874" width="12.140625" customWidth="1"/>
    <col min="15875" max="15875" width="16.140625" customWidth="1"/>
    <col min="15876" max="15876" width="14.28515625" customWidth="1"/>
    <col min="15877" max="15877" width="16.28515625" customWidth="1"/>
    <col min="16129" max="16129" width="22" bestFit="1" customWidth="1"/>
    <col min="16130" max="16130" width="12.140625" customWidth="1"/>
    <col min="16131" max="16131" width="16.140625" customWidth="1"/>
    <col min="16132" max="16132" width="14.28515625" customWidth="1"/>
    <col min="16133" max="16133" width="16.28515625" customWidth="1"/>
  </cols>
  <sheetData>
    <row r="1" spans="1:5" ht="18" x14ac:dyDescent="0.25">
      <c r="A1" s="189"/>
      <c r="B1" s="31"/>
      <c r="C1" s="189" t="s">
        <v>0</v>
      </c>
      <c r="D1" s="189"/>
      <c r="E1" s="189"/>
    </row>
    <row r="2" spans="1:5" ht="18" x14ac:dyDescent="0.25">
      <c r="A2" s="31"/>
      <c r="B2" s="31"/>
      <c r="C2" s="189" t="s">
        <v>1</v>
      </c>
      <c r="D2" s="189"/>
      <c r="E2" s="189"/>
    </row>
    <row r="3" spans="1:5" ht="15.75" x14ac:dyDescent="0.25">
      <c r="A3" s="191"/>
      <c r="B3" s="31"/>
      <c r="C3" s="191" t="s">
        <v>124</v>
      </c>
      <c r="D3" s="191"/>
      <c r="E3" s="191"/>
    </row>
    <row r="4" spans="1:5" ht="18" x14ac:dyDescent="0.25">
      <c r="A4" s="229" t="s">
        <v>140</v>
      </c>
      <c r="B4" s="229"/>
      <c r="C4" s="229"/>
      <c r="D4" s="229"/>
      <c r="E4" s="229"/>
    </row>
    <row r="5" spans="1:5" ht="18.75" thickBot="1" x14ac:dyDescent="0.3">
      <c r="A5" s="190"/>
      <c r="B5" s="31"/>
      <c r="C5" s="35" t="s">
        <v>119</v>
      </c>
      <c r="D5" s="34"/>
      <c r="E5" s="34"/>
    </row>
    <row r="6" spans="1:5" ht="48" thickBot="1" x14ac:dyDescent="0.3">
      <c r="A6" s="36"/>
      <c r="B6" s="37" t="s">
        <v>2</v>
      </c>
      <c r="C6" s="38" t="s">
        <v>6</v>
      </c>
      <c r="D6" s="38" t="s">
        <v>4</v>
      </c>
      <c r="E6" s="38" t="s">
        <v>5</v>
      </c>
    </row>
    <row r="7" spans="1:5" ht="18.75" thickBot="1" x14ac:dyDescent="0.3">
      <c r="A7" s="42" t="s">
        <v>7</v>
      </c>
      <c r="B7" s="43"/>
      <c r="C7" s="43"/>
      <c r="D7" s="43"/>
      <c r="E7" s="44"/>
    </row>
    <row r="8" spans="1:5" ht="18" x14ac:dyDescent="0.25">
      <c r="A8" s="46" t="s">
        <v>8</v>
      </c>
      <c r="B8" s="244">
        <f>('Apr 14'!B8+'May 14'!B8+'Jun 14'!B8)/3</f>
        <v>8112.333333333333</v>
      </c>
      <c r="C8" s="53">
        <f>('Apr 14'!C8+'May 14'!C8+'Jun 14'!C8)/3</f>
        <v>17075</v>
      </c>
      <c r="D8" s="53">
        <f>('Apr 14'!D8+'May 14'!D8+'Jun 14'!D8)/3</f>
        <v>1880638.3333333333</v>
      </c>
      <c r="E8" s="52">
        <f>D8/B8</f>
        <v>231.82458807576941</v>
      </c>
    </row>
    <row r="9" spans="1:5" ht="18" x14ac:dyDescent="0.25">
      <c r="A9" s="54" t="s">
        <v>9</v>
      </c>
      <c r="B9" s="53">
        <f>('Apr 14'!B9+'May 14'!B9+'Jun 14'!B9)/3</f>
        <v>5806.666666666667</v>
      </c>
      <c r="C9" s="53">
        <f>('Apr 14'!C9+'May 14'!C9+'Jun 14'!C9)/3</f>
        <v>11599</v>
      </c>
      <c r="D9" s="53">
        <f>('Apr 14'!D9+'May 14'!D9+'Jun 14'!D9)/3</f>
        <v>1314787</v>
      </c>
      <c r="E9" s="52">
        <f t="shared" ref="E9:E15" si="0">D9/B9</f>
        <v>226.42715269804822</v>
      </c>
    </row>
    <row r="10" spans="1:5" ht="18" x14ac:dyDescent="0.25">
      <c r="A10" s="54" t="s">
        <v>10</v>
      </c>
      <c r="B10" s="53">
        <f>('Apr 14'!B10+'May 14'!B10+'Jun 14'!B10)/3</f>
        <v>6543.666666666667</v>
      </c>
      <c r="C10" s="53">
        <f>('Apr 14'!C10+'May 14'!C10+'Jun 14'!C10)/3</f>
        <v>12564</v>
      </c>
      <c r="D10" s="53">
        <f>('Apr 14'!D10+'May 14'!D10+'Jun 14'!D10)/3</f>
        <v>1431611</v>
      </c>
      <c r="E10" s="52">
        <f t="shared" si="0"/>
        <v>218.77810605674696</v>
      </c>
    </row>
    <row r="11" spans="1:5" ht="18" x14ac:dyDescent="0.25">
      <c r="A11" s="54" t="s">
        <v>11</v>
      </c>
      <c r="B11" s="53">
        <f>('Apr 14'!B11+'May 14'!B11+'Jun 14'!B11)/3</f>
        <v>8491.3333333333339</v>
      </c>
      <c r="C11" s="53">
        <f>('Apr 14'!C11+'May 14'!C11+'Jun 14'!C11)/3</f>
        <v>17158.333333333332</v>
      </c>
      <c r="D11" s="53">
        <f>('Apr 14'!D11+'May 14'!D11+'Jun 14'!D11)/3</f>
        <v>1897386</v>
      </c>
      <c r="E11" s="52">
        <f t="shared" si="0"/>
        <v>223.44971343330454</v>
      </c>
    </row>
    <row r="12" spans="1:5" ht="18" x14ac:dyDescent="0.25">
      <c r="A12" s="54" t="s">
        <v>12</v>
      </c>
      <c r="B12" s="53">
        <f>('Apr 14'!B12+'May 14'!B12+'Jun 14'!B12)/3</f>
        <v>2166</v>
      </c>
      <c r="C12" s="53">
        <f>('Apr 14'!C12+'May 14'!C12+'Jun 14'!C12)/3</f>
        <v>4679.666666666667</v>
      </c>
      <c r="D12" s="53">
        <f>('Apr 14'!D12+'May 14'!D12+'Jun 14'!D12)/3</f>
        <v>520692.33333333331</v>
      </c>
      <c r="E12" s="52">
        <f t="shared" si="0"/>
        <v>240.39350569405971</v>
      </c>
    </row>
    <row r="13" spans="1:5" ht="18" x14ac:dyDescent="0.25">
      <c r="A13" s="54" t="s">
        <v>13</v>
      </c>
      <c r="B13" s="53">
        <f>('Apr 14'!B13+'May 14'!B13+'Jun 14'!B13)/3</f>
        <v>8572.6666666666661</v>
      </c>
      <c r="C13" s="53">
        <f>('Apr 14'!C13+'May 14'!C13+'Jun 14'!C13)/3</f>
        <v>17934</v>
      </c>
      <c r="D13" s="53">
        <f>('Apr 14'!D13+'May 14'!D13+'Jun 14'!D13)/3</f>
        <v>1995471.3333333333</v>
      </c>
      <c r="E13" s="52">
        <f t="shared" si="0"/>
        <v>232.77136635819272</v>
      </c>
    </row>
    <row r="14" spans="1:5" ht="18" x14ac:dyDescent="0.25">
      <c r="A14" s="54" t="s">
        <v>14</v>
      </c>
      <c r="B14" s="53">
        <f>('Apr 14'!B14+'May 14'!B14+'Jun 14'!B14)/3</f>
        <v>3087.3333333333335</v>
      </c>
      <c r="C14" s="53">
        <f>('Apr 14'!C14+'May 14'!C14+'Jun 14'!C14)/3</f>
        <v>5925</v>
      </c>
      <c r="D14" s="53">
        <f>('Apr 14'!D14+'May 14'!D14+'Jun 14'!D14)/3</f>
        <v>658505.66666666663</v>
      </c>
      <c r="E14" s="52">
        <f t="shared" si="0"/>
        <v>213.2927013603973</v>
      </c>
    </row>
    <row r="15" spans="1:5" ht="18.75" thickBot="1" x14ac:dyDescent="0.3">
      <c r="A15" s="66" t="s">
        <v>15</v>
      </c>
      <c r="B15" s="53">
        <f>('Apr 14'!B15+'May 14'!B15+'Jun 14'!B15)/3</f>
        <v>10145.666666666666</v>
      </c>
      <c r="C15" s="53">
        <f>('Apr 14'!C15+'May 14'!C15+'Jun 14'!C15)/3</f>
        <v>20126</v>
      </c>
      <c r="D15" s="53">
        <f>('Apr 14'!D15+'May 14'!D15+'Jun 14'!D15)/3</f>
        <v>2274470</v>
      </c>
      <c r="E15" s="65">
        <f t="shared" si="0"/>
        <v>224.18142392482835</v>
      </c>
    </row>
    <row r="16" spans="1:5" ht="18.75" thickBot="1" x14ac:dyDescent="0.3">
      <c r="A16" s="73" t="s">
        <v>16</v>
      </c>
      <c r="B16" s="74">
        <f>SUM(B8:B15)</f>
        <v>52925.666666666664</v>
      </c>
      <c r="C16" s="74">
        <f>SUM(C8:C15)</f>
        <v>107061</v>
      </c>
      <c r="D16" s="74">
        <f>SUM(D8:D15)</f>
        <v>11973561.666666666</v>
      </c>
      <c r="E16" s="72">
        <f>D16/B16</f>
        <v>226.23355397822104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8"/>
    </row>
    <row r="19" spans="1:5" ht="18" x14ac:dyDescent="0.25">
      <c r="A19" s="79" t="s">
        <v>18</v>
      </c>
      <c r="B19" s="53">
        <f>('Apr 14'!B19+'May 14'!B19+'Jun 14'!B19)/3</f>
        <v>14846.666666666666</v>
      </c>
      <c r="C19" s="53">
        <f>('Apr 14'!C19+'May 14'!C19+'Jun 14'!C19)/3</f>
        <v>27828.666666666668</v>
      </c>
      <c r="D19" s="53">
        <f>('Apr 14'!D19+'May 14'!D19+'Jun 14'!D19)/3</f>
        <v>3167052</v>
      </c>
      <c r="E19" s="52">
        <f t="shared" ref="E19:E32" si="1">D19/B19</f>
        <v>213.31737763807814</v>
      </c>
    </row>
    <row r="20" spans="1:5" ht="18" x14ac:dyDescent="0.25">
      <c r="A20" s="79" t="s">
        <v>19</v>
      </c>
      <c r="B20" s="53">
        <f>('Apr 14'!B20+'May 14'!B20+'Jun 14'!B20)/3</f>
        <v>7300</v>
      </c>
      <c r="C20" s="53">
        <f>('Apr 14'!C20+'May 14'!C20+'Jun 14'!C20)/3</f>
        <v>13181.333333333334</v>
      </c>
      <c r="D20" s="53">
        <f>('Apr 14'!D20+'May 14'!D20+'Jun 14'!D20)/3</f>
        <v>1509014</v>
      </c>
      <c r="E20" s="82">
        <f t="shared" si="1"/>
        <v>206.71424657534246</v>
      </c>
    </row>
    <row r="21" spans="1:5" ht="18" x14ac:dyDescent="0.25">
      <c r="A21" s="46" t="s">
        <v>20</v>
      </c>
      <c r="B21" s="53">
        <f>('Apr 14'!B21+'May 14'!B21+'Jun 14'!B21)/3</f>
        <v>6041</v>
      </c>
      <c r="C21" s="53">
        <f>('Apr 14'!C21+'May 14'!C21+'Jun 14'!C21)/3</f>
        <v>11627.666666666666</v>
      </c>
      <c r="D21" s="53">
        <f>('Apr 14'!D21+'May 14'!D21+'Jun 14'!D21)/3</f>
        <v>1306377.3333333333</v>
      </c>
      <c r="E21" s="82">
        <f t="shared" si="1"/>
        <v>216.25183468520663</v>
      </c>
    </row>
    <row r="22" spans="1:5" ht="18" x14ac:dyDescent="0.25">
      <c r="A22" s="54" t="s">
        <v>21</v>
      </c>
      <c r="B22" s="53">
        <f>('Apr 14'!B22+'May 14'!B22+'Jun 14'!B22)/3</f>
        <v>7660</v>
      </c>
      <c r="C22" s="53">
        <f>('Apr 14'!C22+'May 14'!C22+'Jun 14'!C22)/3</f>
        <v>15199</v>
      </c>
      <c r="D22" s="53">
        <f>('Apr 14'!D22+'May 14'!D22+'Jun 14'!D22)/3</f>
        <v>1677863</v>
      </c>
      <c r="E22" s="82">
        <f t="shared" si="1"/>
        <v>219.04216710182769</v>
      </c>
    </row>
    <row r="23" spans="1:5" ht="18" x14ac:dyDescent="0.25">
      <c r="A23" s="54" t="s">
        <v>22</v>
      </c>
      <c r="B23" s="53">
        <f>('Apr 14'!B23+'May 14'!B23+'Jun 14'!B23)/3</f>
        <v>4964.666666666667</v>
      </c>
      <c r="C23" s="53">
        <f>('Apr 14'!C23+'May 14'!C23+'Jun 14'!C23)/3</f>
        <v>10092.333333333334</v>
      </c>
      <c r="D23" s="53">
        <f>('Apr 14'!D23+'May 14'!D23+'Jun 14'!D23)/3</f>
        <v>1121082.3333333333</v>
      </c>
      <c r="E23" s="82">
        <f t="shared" si="1"/>
        <v>225.81220625755336</v>
      </c>
    </row>
    <row r="24" spans="1:5" ht="18" x14ac:dyDescent="0.25">
      <c r="A24" s="54" t="s">
        <v>23</v>
      </c>
      <c r="B24" s="53">
        <f>('Apr 14'!B24+'May 14'!B24+'Jun 14'!B24)/3</f>
        <v>3316.3333333333335</v>
      </c>
      <c r="C24" s="53">
        <f>('Apr 14'!C24+'May 14'!C24+'Jun 14'!C24)/3</f>
        <v>6819</v>
      </c>
      <c r="D24" s="53">
        <f>('Apr 14'!D24+'May 14'!D24+'Jun 14'!D24)/3</f>
        <v>760565.66666666663</v>
      </c>
      <c r="E24" s="82">
        <f t="shared" si="1"/>
        <v>229.33933058598851</v>
      </c>
    </row>
    <row r="25" spans="1:5" ht="18" x14ac:dyDescent="0.25">
      <c r="A25" s="54" t="s">
        <v>24</v>
      </c>
      <c r="B25" s="53">
        <f>('Apr 14'!B25+'May 14'!B25+'Jun 14'!B25)/3</f>
        <v>8549</v>
      </c>
      <c r="C25" s="53">
        <f>('Apr 14'!C25+'May 14'!C25+'Jun 14'!C25)/3</f>
        <v>16725.666666666668</v>
      </c>
      <c r="D25" s="53">
        <f>('Apr 14'!D25+'May 14'!D25+'Jun 14'!D25)/3</f>
        <v>1874795</v>
      </c>
      <c r="E25" s="82">
        <f t="shared" si="1"/>
        <v>219.29991811907826</v>
      </c>
    </row>
    <row r="26" spans="1:5" ht="18" x14ac:dyDescent="0.25">
      <c r="A26" s="54" t="s">
        <v>25</v>
      </c>
      <c r="B26" s="53">
        <f>('Apr 14'!B26+'May 14'!B26+'Jun 14'!B26)/3</f>
        <v>7729.666666666667</v>
      </c>
      <c r="C26" s="53">
        <f>('Apr 14'!C26+'May 14'!C26+'Jun 14'!C26)/3</f>
        <v>16055.666666666666</v>
      </c>
      <c r="D26" s="53">
        <f>('Apr 14'!D26+'May 14'!D26+'Jun 14'!D26)/3</f>
        <v>1798308.3333333333</v>
      </c>
      <c r="E26" s="82">
        <f t="shared" si="1"/>
        <v>232.65017896416401</v>
      </c>
    </row>
    <row r="27" spans="1:5" ht="18" x14ac:dyDescent="0.25">
      <c r="A27" s="54" t="s">
        <v>26</v>
      </c>
      <c r="B27" s="53">
        <f>('Apr 14'!B27+'May 14'!B27+'Jun 14'!B27)/3</f>
        <v>9734.6666666666661</v>
      </c>
      <c r="C27" s="53">
        <f>('Apr 14'!C27+'May 14'!C27+'Jun 14'!C27)/3</f>
        <v>18805</v>
      </c>
      <c r="D27" s="53">
        <f>('Apr 14'!D27+'May 14'!D27+'Jun 14'!D27)/3</f>
        <v>2103021.6666666665</v>
      </c>
      <c r="E27" s="82">
        <f t="shared" si="1"/>
        <v>216.03427612655801</v>
      </c>
    </row>
    <row r="28" spans="1:5" ht="18" x14ac:dyDescent="0.25">
      <c r="A28" s="54" t="s">
        <v>27</v>
      </c>
      <c r="B28" s="53">
        <f>('Apr 14'!B28+'May 14'!B28+'Jun 14'!B28)/3</f>
        <v>6879.333333333333</v>
      </c>
      <c r="C28" s="53">
        <f>('Apr 14'!C28+'May 14'!C28+'Jun 14'!C28)/3</f>
        <v>14803</v>
      </c>
      <c r="D28" s="53">
        <f>('Apr 14'!D28+'May 14'!D28+'Jun 14'!D28)/3</f>
        <v>1633515.3333333333</v>
      </c>
      <c r="E28" s="82">
        <f t="shared" si="1"/>
        <v>237.4525632328714</v>
      </c>
    </row>
    <row r="29" spans="1:5" ht="18" x14ac:dyDescent="0.25">
      <c r="A29" s="54" t="s">
        <v>28</v>
      </c>
      <c r="B29" s="53">
        <f>('Apr 14'!B29+'May 14'!B29+'Jun 14'!B29)/3</f>
        <v>5719.666666666667</v>
      </c>
      <c r="C29" s="53">
        <f>('Apr 14'!C29+'May 14'!C29+'Jun 14'!C29)/3</f>
        <v>11643</v>
      </c>
      <c r="D29" s="53">
        <f>('Apr 14'!D29+'May 14'!D29+'Jun 14'!D29)/3</f>
        <v>1287589.6666666667</v>
      </c>
      <c r="E29" s="82">
        <f t="shared" si="1"/>
        <v>225.11620723818405</v>
      </c>
    </row>
    <row r="30" spans="1:5" ht="18" x14ac:dyDescent="0.25">
      <c r="A30" s="66" t="s">
        <v>29</v>
      </c>
      <c r="B30" s="53">
        <f>('Apr 14'!B30+'May 14'!B30+'Jun 14'!B30)/3</f>
        <v>5505</v>
      </c>
      <c r="C30" s="53">
        <f>('Apr 14'!C30+'May 14'!C30+'Jun 14'!C30)/3</f>
        <v>11377.666666666666</v>
      </c>
      <c r="D30" s="53">
        <f>('Apr 14'!D30+'May 14'!D30+'Jun 14'!D30)/3</f>
        <v>1282829.3333333333</v>
      </c>
      <c r="E30" s="82">
        <f t="shared" si="1"/>
        <v>233.02985165001513</v>
      </c>
    </row>
    <row r="31" spans="1:5" ht="18.75" thickBot="1" x14ac:dyDescent="0.3">
      <c r="A31" s="66" t="s">
        <v>30</v>
      </c>
      <c r="B31" s="53">
        <f>('Apr 14'!B31+'May 14'!B31+'Jun 14'!B31)/3</f>
        <v>2003.3333333333333</v>
      </c>
      <c r="C31" s="53">
        <f>('Apr 14'!C31+'May 14'!C31+'Jun 14'!C31)/3</f>
        <v>4079.3333333333335</v>
      </c>
      <c r="D31" s="53">
        <f>('Apr 14'!D31+'May 14'!D31+'Jun 14'!D31)/3</f>
        <v>459788.66666666669</v>
      </c>
      <c r="E31" s="97">
        <f t="shared" si="1"/>
        <v>229.51181364392681</v>
      </c>
    </row>
    <row r="32" spans="1:5" ht="18.75" thickBot="1" x14ac:dyDescent="0.3">
      <c r="A32" s="73" t="s">
        <v>31</v>
      </c>
      <c r="B32" s="102">
        <f>SUM(B19:B31)</f>
        <v>90249.333333333328</v>
      </c>
      <c r="C32" s="102">
        <f>SUM(C19:C31)</f>
        <v>178237.33333333331</v>
      </c>
      <c r="D32" s="102">
        <f>SUM(D19:D31)</f>
        <v>19981802.333333332</v>
      </c>
      <c r="E32" s="72">
        <f t="shared" si="1"/>
        <v>221.40664750986156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6"/>
    </row>
    <row r="35" spans="1:5" ht="18" x14ac:dyDescent="0.25">
      <c r="A35" s="46" t="s">
        <v>34</v>
      </c>
      <c r="B35" s="53">
        <f>('Apr 14'!B35+'May 14'!B35+'Jun 14'!B35)/3</f>
        <v>11695.333333333334</v>
      </c>
      <c r="C35" s="53">
        <f>('Apr 14'!C35+'May 14'!C35+'Jun 14'!C35)/3</f>
        <v>22683</v>
      </c>
      <c r="D35" s="53">
        <f>('Apr 14'!D35+'May 14'!D35+'Jun 14'!D35)/3</f>
        <v>2528704.3333333335</v>
      </c>
      <c r="E35" s="52">
        <f t="shared" ref="E35:E46" si="2">D35/B35</f>
        <v>216.21481502593628</v>
      </c>
    </row>
    <row r="36" spans="1:5" ht="18" x14ac:dyDescent="0.25">
      <c r="A36" s="54" t="s">
        <v>35</v>
      </c>
      <c r="B36" s="53">
        <f>('Apr 14'!B36+'May 14'!B36+'Jun 14'!B36)/3</f>
        <v>16012.666666666666</v>
      </c>
      <c r="C36" s="53">
        <f>('Apr 14'!C36+'May 14'!C36+'Jun 14'!C36)/3</f>
        <v>32518.666666666668</v>
      </c>
      <c r="D36" s="53">
        <f>('Apr 14'!D36+'May 14'!D36+'Jun 14'!D36)/3</f>
        <v>3558319.3333333335</v>
      </c>
      <c r="E36" s="82">
        <f t="shared" si="2"/>
        <v>222.2190349306799</v>
      </c>
    </row>
    <row r="37" spans="1:5" ht="18" x14ac:dyDescent="0.25">
      <c r="A37" s="54" t="s">
        <v>36</v>
      </c>
      <c r="B37" s="53">
        <f>('Apr 14'!B37+'May 14'!B37+'Jun 14'!B37)/3</f>
        <v>5481.333333333333</v>
      </c>
      <c r="C37" s="53">
        <f>('Apr 14'!C37+'May 14'!C37+'Jun 14'!C37)/3</f>
        <v>11190</v>
      </c>
      <c r="D37" s="53">
        <f>('Apr 14'!D37+'May 14'!D37+'Jun 14'!D37)/3</f>
        <v>1256487.6666666667</v>
      </c>
      <c r="E37" s="82">
        <f t="shared" si="2"/>
        <v>229.23029676477745</v>
      </c>
    </row>
    <row r="38" spans="1:5" ht="18" x14ac:dyDescent="0.25">
      <c r="A38" s="54" t="s">
        <v>37</v>
      </c>
      <c r="B38" s="53">
        <f>('Apr 14'!B38+'May 14'!B38+'Jun 14'!B38)/3</f>
        <v>8349.6666666666661</v>
      </c>
      <c r="C38" s="53">
        <f>('Apr 14'!C38+'May 14'!C38+'Jun 14'!C38)/3</f>
        <v>17394</v>
      </c>
      <c r="D38" s="53">
        <f>('Apr 14'!D38+'May 14'!D38+'Jun 14'!D38)/3</f>
        <v>1926880</v>
      </c>
      <c r="E38" s="82">
        <f t="shared" si="2"/>
        <v>230.77328436264924</v>
      </c>
    </row>
    <row r="39" spans="1:5" ht="18" x14ac:dyDescent="0.25">
      <c r="A39" s="54" t="s">
        <v>38</v>
      </c>
      <c r="B39" s="53">
        <f>('Apr 14'!B39+'May 14'!B39+'Jun 14'!B39)/3</f>
        <v>5777.333333333333</v>
      </c>
      <c r="C39" s="53">
        <f>('Apr 14'!C39+'May 14'!C39+'Jun 14'!C39)/3</f>
        <v>11440.333333333334</v>
      </c>
      <c r="D39" s="53">
        <f>('Apr 14'!D39+'May 14'!D39+'Jun 14'!D39)/3</f>
        <v>1263338.6666666667</v>
      </c>
      <c r="E39" s="82">
        <f t="shared" si="2"/>
        <v>218.67159012231713</v>
      </c>
    </row>
    <row r="40" spans="1:5" ht="18" x14ac:dyDescent="0.25">
      <c r="A40" s="54" t="s">
        <v>39</v>
      </c>
      <c r="B40" s="53">
        <f>('Apr 14'!B40+'May 14'!B40+'Jun 14'!B40)/3</f>
        <v>7397.666666666667</v>
      </c>
      <c r="C40" s="53">
        <f>('Apr 14'!C40+'May 14'!C40+'Jun 14'!C40)/3</f>
        <v>15514.333333333334</v>
      </c>
      <c r="D40" s="53">
        <f>('Apr 14'!D40+'May 14'!D40+'Jun 14'!D40)/3</f>
        <v>1708113.6666666667</v>
      </c>
      <c r="E40" s="82">
        <f t="shared" si="2"/>
        <v>230.89897715495877</v>
      </c>
    </row>
    <row r="41" spans="1:5" ht="18" x14ac:dyDescent="0.25">
      <c r="A41" s="54" t="s">
        <v>40</v>
      </c>
      <c r="B41" s="53">
        <f>('Apr 14'!B41+'May 14'!B41+'Jun 14'!B41)/3</f>
        <v>10052.333333333334</v>
      </c>
      <c r="C41" s="53">
        <f>('Apr 14'!C41+'May 14'!C41+'Jun 14'!C41)/3</f>
        <v>21050.666666666668</v>
      </c>
      <c r="D41" s="53">
        <f>('Apr 14'!D41+'May 14'!D41+'Jun 14'!D41)/3</f>
        <v>2323054</v>
      </c>
      <c r="E41" s="82">
        <f t="shared" si="2"/>
        <v>231.09599761249459</v>
      </c>
    </row>
    <row r="42" spans="1:5" ht="18" x14ac:dyDescent="0.25">
      <c r="A42" s="54" t="s">
        <v>41</v>
      </c>
      <c r="B42" s="53">
        <f>('Apr 14'!B42+'May 14'!B42+'Jun 14'!B42)/3</f>
        <v>6932.666666666667</v>
      </c>
      <c r="C42" s="53">
        <f>('Apr 14'!C42+'May 14'!C42+'Jun 14'!C42)/3</f>
        <v>13815</v>
      </c>
      <c r="D42" s="53">
        <f>('Apr 14'!D42+'May 14'!D42+'Jun 14'!D42)/3</f>
        <v>1523087.6666666667</v>
      </c>
      <c r="E42" s="82">
        <f t="shared" si="2"/>
        <v>219.69723050293297</v>
      </c>
    </row>
    <row r="43" spans="1:5" ht="18" x14ac:dyDescent="0.25">
      <c r="A43" s="54" t="s">
        <v>42</v>
      </c>
      <c r="B43" s="53">
        <f>('Apr 14'!B43+'May 14'!B43+'Jun 14'!B43)/3</f>
        <v>5346.666666666667</v>
      </c>
      <c r="C43" s="53">
        <f>('Apr 14'!C43+'May 14'!C43+'Jun 14'!C43)/3</f>
        <v>10572.666666666666</v>
      </c>
      <c r="D43" s="53">
        <f>('Apr 14'!D43+'May 14'!D43+'Jun 14'!D43)/3</f>
        <v>1161509.6666666667</v>
      </c>
      <c r="E43" s="82">
        <f t="shared" si="2"/>
        <v>217.23996259351622</v>
      </c>
    </row>
    <row r="44" spans="1:5" ht="18" x14ac:dyDescent="0.25">
      <c r="A44" s="54" t="s">
        <v>43</v>
      </c>
      <c r="B44" s="53">
        <f>('Apr 14'!B44+'May 14'!B44+'Jun 14'!B44)/3</f>
        <v>7833</v>
      </c>
      <c r="C44" s="53">
        <f>('Apr 14'!C44+'May 14'!C44+'Jun 14'!C44)/3</f>
        <v>16140.666666666666</v>
      </c>
      <c r="D44" s="53">
        <f>('Apr 14'!D44+'May 14'!D44+'Jun 14'!D44)/3</f>
        <v>1785872</v>
      </c>
      <c r="E44" s="82">
        <f t="shared" si="2"/>
        <v>227.99336141963488</v>
      </c>
    </row>
    <row r="45" spans="1:5" ht="18" x14ac:dyDescent="0.25">
      <c r="A45" s="66" t="s">
        <v>44</v>
      </c>
      <c r="B45" s="53">
        <f>('Apr 14'!B45+'May 14'!B45+'Jun 14'!B45)/3</f>
        <v>6824.333333333333</v>
      </c>
      <c r="C45" s="53">
        <f>('Apr 14'!C45+'May 14'!C45+'Jun 14'!C45)/3</f>
        <v>13687.666666666666</v>
      </c>
      <c r="D45" s="53">
        <f>('Apr 14'!D45+'May 14'!D45+'Jun 14'!D45)/3</f>
        <v>1527697.6666666667</v>
      </c>
      <c r="E45" s="82">
        <f t="shared" si="2"/>
        <v>223.86035265960047</v>
      </c>
    </row>
    <row r="46" spans="1:5" ht="18.75" thickBot="1" x14ac:dyDescent="0.3">
      <c r="A46" s="66" t="s">
        <v>45</v>
      </c>
      <c r="B46" s="53">
        <f>('Apr 14'!B46+'May 14'!B46+'Jun 14'!B46)/3</f>
        <v>4662</v>
      </c>
      <c r="C46" s="53">
        <f>('Apr 14'!C46+'May 14'!C46+'Jun 14'!C46)/3</f>
        <v>9138.3333333333339</v>
      </c>
      <c r="D46" s="53">
        <f>('Apr 14'!D46+'May 14'!D46+'Jun 14'!D46)/3</f>
        <v>1006025.6666666666</v>
      </c>
      <c r="E46" s="97">
        <f t="shared" si="2"/>
        <v>215.7927212927213</v>
      </c>
    </row>
    <row r="47" spans="1:5" ht="18.75" thickBot="1" x14ac:dyDescent="0.3">
      <c r="A47" s="73" t="s">
        <v>46</v>
      </c>
      <c r="B47" s="102">
        <f>SUM(B35:B46)</f>
        <v>96365</v>
      </c>
      <c r="C47" s="102">
        <f>SUM(C35:C46)</f>
        <v>195145.33333333331</v>
      </c>
      <c r="D47" s="102">
        <f>SUM(D35:D46)</f>
        <v>21569090.333333336</v>
      </c>
      <c r="E47" s="72">
        <f>D47/B47</f>
        <v>223.82701534097791</v>
      </c>
    </row>
    <row r="48" spans="1:5" ht="18.75" thickBot="1" x14ac:dyDescent="0.3">
      <c r="A48" s="115"/>
      <c r="B48" s="103"/>
      <c r="C48" s="103"/>
      <c r="D48" s="103"/>
      <c r="E48" s="64"/>
    </row>
    <row r="49" spans="1:5" ht="18.75" thickBot="1" x14ac:dyDescent="0.3">
      <c r="A49" s="42" t="s">
        <v>47</v>
      </c>
      <c r="B49" s="104"/>
      <c r="C49" s="104"/>
      <c r="D49" s="104"/>
      <c r="E49" s="106"/>
    </row>
    <row r="50" spans="1:5" ht="18" x14ac:dyDescent="0.25">
      <c r="A50" s="46" t="s">
        <v>48</v>
      </c>
      <c r="B50" s="53">
        <f>('Apr 14'!B50+'May 14'!B50+'Jun 14'!B50)/3</f>
        <v>5475.333333333333</v>
      </c>
      <c r="C50" s="53">
        <f>('Apr 14'!C50+'May 14'!C50+'Jun 14'!C50)/3</f>
        <v>10793</v>
      </c>
      <c r="D50" s="53">
        <f>('Apr 14'!D50+'May 14'!D50+'Jun 14'!D50)/3</f>
        <v>1158856.3333333333</v>
      </c>
      <c r="E50" s="52">
        <f>D50/B50</f>
        <v>211.65037136247412</v>
      </c>
    </row>
    <row r="51" spans="1:5" ht="18" x14ac:dyDescent="0.25">
      <c r="A51" s="54" t="s">
        <v>49</v>
      </c>
      <c r="B51" s="53">
        <f>('Apr 14'!B51+'May 14'!B51+'Jun 14'!B51)/3</f>
        <v>8072.333333333333</v>
      </c>
      <c r="C51" s="53">
        <f>('Apr 14'!C51+'May 14'!C51+'Jun 14'!C51)/3</f>
        <v>17132</v>
      </c>
      <c r="D51" s="53">
        <f>('Apr 14'!D51+'May 14'!D51+'Jun 14'!D51)/3</f>
        <v>1844292.6666666667</v>
      </c>
      <c r="E51" s="82">
        <f t="shared" ref="E51:E55" si="3">D51/B51</f>
        <v>228.47082627906019</v>
      </c>
    </row>
    <row r="52" spans="1:5" ht="18" x14ac:dyDescent="0.25">
      <c r="A52" s="54" t="s">
        <v>120</v>
      </c>
      <c r="B52" s="53">
        <f>('Apr 14'!B52+'May 14'!B52+'Jun 14'!B52)/3</f>
        <v>22696.333333333332</v>
      </c>
      <c r="C52" s="53">
        <f>('Apr 14'!C52+'May 14'!C52+'Jun 14'!C52)/3</f>
        <v>43786.333333333336</v>
      </c>
      <c r="D52" s="53">
        <f>('Apr 14'!D52+'May 14'!D52+'Jun 14'!D52)/3</f>
        <v>4686742.333333333</v>
      </c>
      <c r="E52" s="82">
        <f t="shared" si="3"/>
        <v>206.49777497099385</v>
      </c>
    </row>
    <row r="53" spans="1:5" ht="18" x14ac:dyDescent="0.25">
      <c r="A53" s="54" t="s">
        <v>51</v>
      </c>
      <c r="B53" s="53">
        <f>('Apr 14'!B53+'May 14'!B53+'Jun 14'!B53)/3</f>
        <v>7772.333333333333</v>
      </c>
      <c r="C53" s="53">
        <f>('Apr 14'!C53+'May 14'!C53+'Jun 14'!C53)/3</f>
        <v>15734</v>
      </c>
      <c r="D53" s="53">
        <f>('Apr 14'!D53+'May 14'!D53+'Jun 14'!D53)/3</f>
        <v>1671037.3333333333</v>
      </c>
      <c r="E53" s="82">
        <f t="shared" si="3"/>
        <v>214.9981558519535</v>
      </c>
    </row>
    <row r="54" spans="1:5" ht="18" x14ac:dyDescent="0.25">
      <c r="A54" s="54" t="s">
        <v>52</v>
      </c>
      <c r="B54" s="53">
        <f>('Apr 14'!B54+'May 14'!B54+'Jun 14'!B54)/3</f>
        <v>5874</v>
      </c>
      <c r="C54" s="53">
        <f>('Apr 14'!C54+'May 14'!C54+'Jun 14'!C54)/3</f>
        <v>11364</v>
      </c>
      <c r="D54" s="53">
        <f>('Apr 14'!D54+'May 14'!D54+'Jun 14'!D54)/3</f>
        <v>1247606.3333333333</v>
      </c>
      <c r="E54" s="82">
        <f t="shared" si="3"/>
        <v>212.39467710816024</v>
      </c>
    </row>
    <row r="55" spans="1:5" ht="18" x14ac:dyDescent="0.25">
      <c r="A55" s="54" t="s">
        <v>53</v>
      </c>
      <c r="B55" s="53">
        <f>('Apr 14'!B55+'May 14'!B55+'Jun 14'!B55)/3</f>
        <v>5772.666666666667</v>
      </c>
      <c r="C55" s="53">
        <f>('Apr 14'!C55+'May 14'!C55+'Jun 14'!C55)/3</f>
        <v>11507.666666666666</v>
      </c>
      <c r="D55" s="53">
        <f>('Apr 14'!D55+'May 14'!D55+'Jun 14'!D55)/3</f>
        <v>1231529.3333333333</v>
      </c>
      <c r="E55" s="82">
        <f t="shared" si="3"/>
        <v>213.33802979558837</v>
      </c>
    </row>
    <row r="56" spans="1:5" ht="18.75" thickBot="1" x14ac:dyDescent="0.3">
      <c r="A56" s="66" t="s">
        <v>54</v>
      </c>
      <c r="B56" s="53">
        <f>('Apr 14'!B56+'May 14'!B56+'Jun 14'!B56)/3</f>
        <v>8206</v>
      </c>
      <c r="C56" s="53">
        <f>('Apr 14'!C56+'May 14'!C56+'Jun 14'!C56)/3</f>
        <v>15917.333333333334</v>
      </c>
      <c r="D56" s="53">
        <f>('Apr 14'!D56+'May 14'!D56+'Jun 14'!D56)/3</f>
        <v>1700567.3333333333</v>
      </c>
      <c r="E56" s="97">
        <f>D56/B56</f>
        <v>207.23462507108619</v>
      </c>
    </row>
    <row r="57" spans="1:5" ht="18.75" thickBot="1" x14ac:dyDescent="0.3">
      <c r="A57" s="73" t="s">
        <v>46</v>
      </c>
      <c r="B57" s="102">
        <f>SUM(B50:B56)</f>
        <v>63869</v>
      </c>
      <c r="C57" s="102">
        <f>SUM(C50:C56)</f>
        <v>126234.33333333334</v>
      </c>
      <c r="D57" s="102">
        <f>SUM(D50:D56)</f>
        <v>13540631.666666668</v>
      </c>
      <c r="E57" s="72">
        <f>D57/B57</f>
        <v>212.00632022838417</v>
      </c>
    </row>
    <row r="58" spans="1:5" ht="18.75" thickBot="1" x14ac:dyDescent="0.3">
      <c r="A58" s="115"/>
      <c r="B58" s="103"/>
      <c r="C58" s="103"/>
      <c r="D58" s="103"/>
      <c r="E58" s="64"/>
    </row>
    <row r="59" spans="1:5" ht="18.75" thickBot="1" x14ac:dyDescent="0.3">
      <c r="A59" s="42" t="s">
        <v>55</v>
      </c>
      <c r="B59" s="104"/>
      <c r="C59" s="104"/>
      <c r="D59" s="104"/>
      <c r="E59" s="106"/>
    </row>
    <row r="60" spans="1:5" ht="18" x14ac:dyDescent="0.25">
      <c r="A60" s="46" t="s">
        <v>56</v>
      </c>
      <c r="B60" s="53">
        <f>('Apr 14'!B60+'May 14'!B60+'Jun 14'!B60)/3</f>
        <v>9060.6666666666661</v>
      </c>
      <c r="C60" s="53">
        <f>('Apr 14'!C60+'May 14'!C60+'Jun 14'!C60)/3</f>
        <v>18660.333333333332</v>
      </c>
      <c r="D60" s="53">
        <f>('Apr 14'!D60+'May 14'!D60+'Jun 14'!D60)/3</f>
        <v>1988857.6666666667</v>
      </c>
      <c r="E60" s="52">
        <f t="shared" ref="E60:E66" si="4">D60/B60</f>
        <v>219.50456184239573</v>
      </c>
    </row>
    <row r="61" spans="1:5" ht="18" x14ac:dyDescent="0.25">
      <c r="A61" s="54" t="s">
        <v>121</v>
      </c>
      <c r="B61" s="53">
        <f>('Apr 14'!B61+'May 14'!B61+'Jun 14'!B61)/3</f>
        <v>9619.6666666666661</v>
      </c>
      <c r="C61" s="53">
        <f>('Apr 14'!C61+'May 14'!C61+'Jun 14'!C61)/3</f>
        <v>19238.666666666668</v>
      </c>
      <c r="D61" s="53">
        <f>('Apr 14'!D61+'May 14'!D61+'Jun 14'!D61)/3</f>
        <v>2062783.6666666667</v>
      </c>
      <c r="E61" s="82">
        <f t="shared" si="4"/>
        <v>214.43400672233966</v>
      </c>
    </row>
    <row r="62" spans="1:5" ht="18" x14ac:dyDescent="0.25">
      <c r="A62" s="54"/>
      <c r="B62" s="53">
        <f>('Apr 14'!B62+'May 14'!B62+'Jun 14'!B62)/3</f>
        <v>11626</v>
      </c>
      <c r="C62" s="53">
        <f>('Apr 14'!C62+'May 14'!C62+'Jun 14'!C62)/3</f>
        <v>22850</v>
      </c>
      <c r="D62" s="53">
        <f>('Apr 14'!D62+'May 14'!D62+'Jun 14'!D62)/3</f>
        <v>2433517.3333333335</v>
      </c>
      <c r="E62" s="82">
        <f t="shared" si="4"/>
        <v>209.31681862492115</v>
      </c>
    </row>
    <row r="63" spans="1:5" ht="18" x14ac:dyDescent="0.25">
      <c r="A63" s="54" t="s">
        <v>59</v>
      </c>
      <c r="B63" s="53">
        <f>('Apr 14'!B63+'May 14'!B63+'Jun 14'!B63)/3</f>
        <v>5343.333333333333</v>
      </c>
      <c r="C63" s="53">
        <f>('Apr 14'!C63+'May 14'!C63+'Jun 14'!C63)/3</f>
        <v>11356</v>
      </c>
      <c r="D63" s="53">
        <f>('Apr 14'!D63+'May 14'!D63+'Jun 14'!D63)/3</f>
        <v>1233424.3333333333</v>
      </c>
      <c r="E63" s="82">
        <f t="shared" si="4"/>
        <v>230.83424828446661</v>
      </c>
    </row>
    <row r="64" spans="1:5" ht="18" x14ac:dyDescent="0.25">
      <c r="A64" s="54" t="s">
        <v>60</v>
      </c>
      <c r="B64" s="53">
        <f>('Apr 14'!B64+'May 14'!B64+'Jun 14'!B64)/3</f>
        <v>3950</v>
      </c>
      <c r="C64" s="53">
        <f>('Apr 14'!C64+'May 14'!C64+'Jun 14'!C64)/3</f>
        <v>7710.666666666667</v>
      </c>
      <c r="D64" s="53">
        <f>('Apr 14'!D64+'May 14'!D64+'Jun 14'!D64)/3</f>
        <v>826346.33333333337</v>
      </c>
      <c r="E64" s="82">
        <f t="shared" si="4"/>
        <v>209.20160337552744</v>
      </c>
    </row>
    <row r="65" spans="1:5" ht="18" x14ac:dyDescent="0.25">
      <c r="A65" s="54" t="s">
        <v>122</v>
      </c>
      <c r="B65" s="53">
        <f>('Apr 14'!B65+'May 14'!B65+'Jun 14'!B65)/3</f>
        <v>9695.3333333333339</v>
      </c>
      <c r="C65" s="53">
        <f>('Apr 14'!C65+'May 14'!C65+'Jun 14'!C65)/3</f>
        <v>19443.333333333332</v>
      </c>
      <c r="D65" s="53">
        <f>('Apr 14'!D65+'May 14'!D65+'Jun 14'!D65)/3</f>
        <v>2071868.3333333333</v>
      </c>
      <c r="E65" s="82">
        <f t="shared" si="4"/>
        <v>213.69748332531111</v>
      </c>
    </row>
    <row r="66" spans="1:5" ht="18.75" thickBot="1" x14ac:dyDescent="0.3">
      <c r="A66" s="66" t="s">
        <v>123</v>
      </c>
      <c r="B66" s="53">
        <f>('Apr 14'!B66+'May 14'!B66+'Jun 14'!B66)/3</f>
        <v>8982.6666666666661</v>
      </c>
      <c r="C66" s="53">
        <f>('Apr 14'!C66+'May 14'!C66+'Jun 14'!C66)/3</f>
        <v>17552.666666666668</v>
      </c>
      <c r="D66" s="53">
        <f>('Apr 14'!D66+'May 14'!D66+'Jun 14'!D66)/3</f>
        <v>1892486.3333333333</v>
      </c>
      <c r="E66" s="97">
        <f t="shared" si="4"/>
        <v>210.68201721834646</v>
      </c>
    </row>
    <row r="67" spans="1:5" ht="18.75" thickBot="1" x14ac:dyDescent="0.3">
      <c r="A67" s="73" t="s">
        <v>46</v>
      </c>
      <c r="B67" s="102">
        <f>SUM(B60:B66)</f>
        <v>58277.666666666664</v>
      </c>
      <c r="C67" s="102">
        <f>SUM(C60:C66)</f>
        <v>116811.66666666667</v>
      </c>
      <c r="D67" s="102">
        <f>SUM(D60:D66)</f>
        <v>12509284.000000002</v>
      </c>
      <c r="E67" s="72">
        <f>D67/B67</f>
        <v>214.64970571917206</v>
      </c>
    </row>
    <row r="68" spans="1:5" ht="18.75" thickBot="1" x14ac:dyDescent="0.3">
      <c r="A68" s="115"/>
      <c r="B68" s="103"/>
      <c r="C68" s="103"/>
      <c r="D68" s="103"/>
      <c r="E68" s="64"/>
    </row>
    <row r="69" spans="1:5" ht="18.75" thickBot="1" x14ac:dyDescent="0.3">
      <c r="A69" s="42" t="s">
        <v>63</v>
      </c>
      <c r="B69" s="104"/>
      <c r="C69" s="104"/>
      <c r="D69" s="104"/>
      <c r="E69" s="106"/>
    </row>
    <row r="70" spans="1:5" ht="18" x14ac:dyDescent="0.25">
      <c r="A70" s="46" t="s">
        <v>64</v>
      </c>
      <c r="B70" s="53">
        <f>('Apr 14'!B70+'May 14'!B70+'Jun 14'!B70)/3</f>
        <v>4059</v>
      </c>
      <c r="C70" s="53">
        <f>('Apr 14'!C70+'May 14'!C70+'Jun 14'!C70)/3</f>
        <v>8330</v>
      </c>
      <c r="D70" s="53">
        <f>('Apr 14'!D70+'May 14'!D70+'Jun 14'!D70)/3</f>
        <v>888954</v>
      </c>
      <c r="E70" s="52">
        <f t="shared" ref="E70:E76" si="5">D70/B70</f>
        <v>219.00813008130081</v>
      </c>
    </row>
    <row r="71" spans="1:5" ht="18" x14ac:dyDescent="0.25">
      <c r="A71" s="54" t="s">
        <v>65</v>
      </c>
      <c r="B71" s="53">
        <f>('Apr 14'!B71+'May 14'!B71+'Jun 14'!B71)/3</f>
        <v>7536.333333333333</v>
      </c>
      <c r="C71" s="53">
        <f>('Apr 14'!C71+'May 14'!C71+'Jun 14'!C71)/3</f>
        <v>14219</v>
      </c>
      <c r="D71" s="53">
        <f>('Apr 14'!D71+'May 14'!D71+'Jun 14'!D71)/3</f>
        <v>1512793</v>
      </c>
      <c r="E71" s="82">
        <f t="shared" si="5"/>
        <v>200.73329205183776</v>
      </c>
    </row>
    <row r="72" spans="1:5" ht="18" x14ac:dyDescent="0.25">
      <c r="A72" s="54" t="s">
        <v>63</v>
      </c>
      <c r="B72" s="53">
        <f>('Apr 14'!B72+'May 14'!B72+'Jun 14'!B72)/3</f>
        <v>8145</v>
      </c>
      <c r="C72" s="53">
        <f>('Apr 14'!C72+'May 14'!C72+'Jun 14'!C72)/3</f>
        <v>16282</v>
      </c>
      <c r="D72" s="53">
        <f>('Apr 14'!D72+'May 14'!D72+'Jun 14'!D72)/3</f>
        <v>1746166.3333333333</v>
      </c>
      <c r="E72" s="82">
        <f t="shared" si="5"/>
        <v>214.38506241047676</v>
      </c>
    </row>
    <row r="73" spans="1:5" ht="18" x14ac:dyDescent="0.25">
      <c r="A73" s="54" t="s">
        <v>66</v>
      </c>
      <c r="B73" s="53">
        <f>('Apr 14'!B73+'May 14'!B73+'Jun 14'!B73)/3</f>
        <v>4373.666666666667</v>
      </c>
      <c r="C73" s="53">
        <f>('Apr 14'!C73+'May 14'!C73+'Jun 14'!C73)/3</f>
        <v>8514.3333333333339</v>
      </c>
      <c r="D73" s="53">
        <f>('Apr 14'!D73+'May 14'!D73+'Jun 14'!D73)/3</f>
        <v>914928.66666666663</v>
      </c>
      <c r="E73" s="82">
        <f t="shared" si="5"/>
        <v>209.1903056169499</v>
      </c>
    </row>
    <row r="74" spans="1:5" ht="18" x14ac:dyDescent="0.25">
      <c r="A74" s="54" t="s">
        <v>67</v>
      </c>
      <c r="B74" s="53">
        <f>('Apr 14'!B74+'May 14'!B74+'Jun 14'!B74)/3</f>
        <v>6509.666666666667</v>
      </c>
      <c r="C74" s="53">
        <f>('Apr 14'!C74+'May 14'!C74+'Jun 14'!C74)/3</f>
        <v>12973.666666666666</v>
      </c>
      <c r="D74" s="53">
        <f>('Apr 14'!D74+'May 14'!D74+'Jun 14'!D74)/3</f>
        <v>1380813.6666666667</v>
      </c>
      <c r="E74" s="82">
        <f t="shared" si="5"/>
        <v>212.11741512622254</v>
      </c>
    </row>
    <row r="75" spans="1:5" ht="18.75" thickBot="1" x14ac:dyDescent="0.3">
      <c r="A75" s="66" t="s">
        <v>68</v>
      </c>
      <c r="B75" s="53">
        <f>('Apr 14'!B75+'May 14'!B75+'Jun 14'!B75)/3</f>
        <v>4306.333333333333</v>
      </c>
      <c r="C75" s="53">
        <f>('Apr 14'!C75+'May 14'!C75+'Jun 14'!C75)/3</f>
        <v>8816.6666666666661</v>
      </c>
      <c r="D75" s="53">
        <f>('Apr 14'!D75+'May 14'!D75+'Jun 14'!D75)/3</f>
        <v>936895.66666666663</v>
      </c>
      <c r="E75" s="97">
        <f t="shared" si="5"/>
        <v>217.56227262171996</v>
      </c>
    </row>
    <row r="76" spans="1:5" ht="18.75" thickBot="1" x14ac:dyDescent="0.3">
      <c r="A76" s="73" t="s">
        <v>46</v>
      </c>
      <c r="B76" s="102">
        <f>SUM(B70:B75)</f>
        <v>34930</v>
      </c>
      <c r="C76" s="102">
        <f>SUM(C70:C75)</f>
        <v>69135.666666666672</v>
      </c>
      <c r="D76" s="102">
        <f>SUM(D70:D75)</f>
        <v>7380551.333333334</v>
      </c>
      <c r="E76" s="72">
        <f t="shared" si="5"/>
        <v>211.29548621051629</v>
      </c>
    </row>
    <row r="77" spans="1:5" ht="18.75" thickBot="1" x14ac:dyDescent="0.3">
      <c r="A77" s="115"/>
      <c r="B77" s="103"/>
      <c r="C77" s="103"/>
      <c r="D77" s="103"/>
      <c r="E77" s="64"/>
    </row>
    <row r="78" spans="1:5" ht="18.75" thickBot="1" x14ac:dyDescent="0.3">
      <c r="A78" s="42" t="s">
        <v>69</v>
      </c>
      <c r="B78" s="104"/>
      <c r="C78" s="104"/>
      <c r="D78" s="104"/>
      <c r="E78" s="106"/>
    </row>
    <row r="79" spans="1:5" ht="18" x14ac:dyDescent="0.25">
      <c r="A79" s="46" t="s">
        <v>70</v>
      </c>
      <c r="B79" s="53">
        <f>('Apr 14'!B79+'May 14'!B79+'Jun 14'!B79)/3</f>
        <v>2548.6666666666665</v>
      </c>
      <c r="C79" s="53">
        <f>('Apr 14'!C79+'May 14'!C79+'Jun 14'!C79)/3</f>
        <v>5055.666666666667</v>
      </c>
      <c r="D79" s="53">
        <f>('Apr 14'!D79+'May 14'!D79+'Jun 14'!D79)/3</f>
        <v>534969</v>
      </c>
      <c r="E79" s="52">
        <f t="shared" ref="E79:E88" si="6">D79/B79</f>
        <v>209.90151713314151</v>
      </c>
    </row>
    <row r="80" spans="1:5" ht="18" x14ac:dyDescent="0.25">
      <c r="A80" s="54" t="s">
        <v>116</v>
      </c>
      <c r="B80" s="53">
        <f>('Apr 14'!B80+'May 14'!B80+'Jun 14'!B80)/3</f>
        <v>250</v>
      </c>
      <c r="C80" s="53">
        <f>('Apr 14'!C80+'May 14'!C80+'Jun 14'!C80)/3</f>
        <v>529</v>
      </c>
      <c r="D80" s="53">
        <f>('Apr 14'!D80+'May 14'!D80+'Jun 14'!D80)/3</f>
        <v>55492.333333333336</v>
      </c>
      <c r="E80" s="82">
        <f t="shared" si="6"/>
        <v>221.96933333333334</v>
      </c>
    </row>
    <row r="81" spans="1:5" ht="18" x14ac:dyDescent="0.25">
      <c r="A81" s="54" t="s">
        <v>71</v>
      </c>
      <c r="B81" s="53">
        <f>('Apr 14'!B81+'May 14'!B81+'Jun 14'!B81)/3</f>
        <v>6710</v>
      </c>
      <c r="C81" s="53">
        <f>('Apr 14'!C81+'May 14'!C81+'Jun 14'!C81)/3</f>
        <v>13197.666666666666</v>
      </c>
      <c r="D81" s="53">
        <f>('Apr 14'!D81+'May 14'!D81+'Jun 14'!D81)/3</f>
        <v>1422662.3333333333</v>
      </c>
      <c r="E81" s="82">
        <f t="shared" si="6"/>
        <v>212.0212121212121</v>
      </c>
    </row>
    <row r="82" spans="1:5" ht="18" x14ac:dyDescent="0.25">
      <c r="A82" s="54" t="s">
        <v>69</v>
      </c>
      <c r="B82" s="53">
        <f>('Apr 14'!B82+'May 14'!B82+'Jun 14'!B82)/3</f>
        <v>11103</v>
      </c>
      <c r="C82" s="53">
        <f>('Apr 14'!C82+'May 14'!C82+'Jun 14'!C82)/3</f>
        <v>21155.333333333332</v>
      </c>
      <c r="D82" s="53">
        <f>('Apr 14'!D82+'May 14'!D82+'Jun 14'!D82)/3</f>
        <v>2281548</v>
      </c>
      <c r="E82" s="82">
        <f t="shared" si="6"/>
        <v>205.48932720886248</v>
      </c>
    </row>
    <row r="83" spans="1:5" ht="18" x14ac:dyDescent="0.25">
      <c r="A83" s="54" t="s">
        <v>72</v>
      </c>
      <c r="B83" s="53">
        <f>('Apr 14'!B83+'May 14'!B83+'Jun 14'!B83)/3</f>
        <v>8292.6666666666661</v>
      </c>
      <c r="C83" s="53">
        <f>('Apr 14'!C83+'May 14'!C83+'Jun 14'!C83)/3</f>
        <v>16854.333333333332</v>
      </c>
      <c r="D83" s="53">
        <f>('Apr 14'!D83+'May 14'!D83+'Jun 14'!D83)/3</f>
        <v>1817046.6666666667</v>
      </c>
      <c r="E83" s="82">
        <f t="shared" si="6"/>
        <v>219.11488061741301</v>
      </c>
    </row>
    <row r="84" spans="1:5" ht="18" x14ac:dyDescent="0.25">
      <c r="A84" s="54" t="s">
        <v>73</v>
      </c>
      <c r="B84" s="53">
        <f>('Apr 14'!B84+'May 14'!B84+'Jun 14'!B84)/3</f>
        <v>7902.333333333333</v>
      </c>
      <c r="C84" s="53">
        <f>('Apr 14'!C84+'May 14'!C84+'Jun 14'!C84)/3</f>
        <v>15098</v>
      </c>
      <c r="D84" s="53">
        <f>('Apr 14'!D84+'May 14'!D84+'Jun 14'!D84)/3</f>
        <v>1629815</v>
      </c>
      <c r="E84" s="82">
        <f t="shared" si="6"/>
        <v>206.24478002277809</v>
      </c>
    </row>
    <row r="85" spans="1:5" ht="18" x14ac:dyDescent="0.25">
      <c r="A85" s="54" t="s">
        <v>74</v>
      </c>
      <c r="B85" s="53">
        <f>('Apr 14'!B85+'May 14'!B85+'Jun 14'!B85)/3</f>
        <v>2887.6666666666665</v>
      </c>
      <c r="C85" s="53">
        <f>('Apr 14'!C85+'May 14'!C85+'Jun 14'!C85)/3</f>
        <v>5603.666666666667</v>
      </c>
      <c r="D85" s="53">
        <f>('Apr 14'!D85+'May 14'!D85+'Jun 14'!D85)/3</f>
        <v>596174</v>
      </c>
      <c r="E85" s="82">
        <f t="shared" si="6"/>
        <v>206.45526953711186</v>
      </c>
    </row>
    <row r="86" spans="1:5" ht="18" x14ac:dyDescent="0.25">
      <c r="A86" s="54" t="s">
        <v>75</v>
      </c>
      <c r="B86" s="53">
        <f>('Apr 14'!B86+'May 14'!B86+'Jun 14'!B86)/3</f>
        <v>5749.333333333333</v>
      </c>
      <c r="C86" s="53">
        <f>('Apr 14'!C86+'May 14'!C86+'Jun 14'!C86)/3</f>
        <v>11573.666666666666</v>
      </c>
      <c r="D86" s="53">
        <f>('Apr 14'!D86+'May 14'!D86+'Jun 14'!D86)/3</f>
        <v>1249919</v>
      </c>
      <c r="E86" s="82">
        <f t="shared" si="6"/>
        <v>217.40242346938777</v>
      </c>
    </row>
    <row r="87" spans="1:5" ht="18" x14ac:dyDescent="0.25">
      <c r="A87" s="54" t="s">
        <v>76</v>
      </c>
      <c r="B87" s="53">
        <f>('Apr 14'!B87+'May 14'!B87+'Jun 14'!B87)/3</f>
        <v>1994.6666666666667</v>
      </c>
      <c r="C87" s="53">
        <f>('Apr 14'!C87+'May 14'!C87+'Jun 14'!C87)/3</f>
        <v>3913</v>
      </c>
      <c r="D87" s="53">
        <f>('Apr 14'!D87+'May 14'!D87+'Jun 14'!D87)/3</f>
        <v>428913</v>
      </c>
      <c r="E87" s="82">
        <f t="shared" si="6"/>
        <v>215.02991310160428</v>
      </c>
    </row>
    <row r="88" spans="1:5" ht="18.75" thickBot="1" x14ac:dyDescent="0.3">
      <c r="A88" s="66" t="s">
        <v>77</v>
      </c>
      <c r="B88" s="53">
        <f>('Apr 14'!B88+'May 14'!B88+'Jun 14'!B88)/3</f>
        <v>9403</v>
      </c>
      <c r="C88" s="53">
        <f>('Apr 14'!C88+'May 14'!C88+'Jun 14'!C88)/3</f>
        <v>17671</v>
      </c>
      <c r="D88" s="53">
        <f>('Apr 14'!D88+'May 14'!D88+'Jun 14'!D88)/3</f>
        <v>1894212.6666666667</v>
      </c>
      <c r="E88" s="97">
        <f t="shared" si="6"/>
        <v>201.44769399836932</v>
      </c>
    </row>
    <row r="89" spans="1:5" ht="18.75" thickBot="1" x14ac:dyDescent="0.3">
      <c r="A89" s="73" t="s">
        <v>46</v>
      </c>
      <c r="B89" s="102">
        <f>SUM(B79:B88)</f>
        <v>56841.333333333328</v>
      </c>
      <c r="C89" s="102">
        <f>SUM(C79:C88)</f>
        <v>110651.33333333334</v>
      </c>
      <c r="D89" s="102">
        <f>SUM(D79:D88)</f>
        <v>11910751.999999998</v>
      </c>
      <c r="E89" s="72">
        <f>D89/B89</f>
        <v>209.54385306467123</v>
      </c>
    </row>
    <row r="90" spans="1:5" ht="18.75" thickBot="1" x14ac:dyDescent="0.3">
      <c r="A90" s="115"/>
      <c r="B90" s="103"/>
      <c r="C90" s="103"/>
      <c r="D90" s="10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6"/>
    </row>
    <row r="92" spans="1:5" ht="18" x14ac:dyDescent="0.25">
      <c r="A92" s="46" t="s">
        <v>79</v>
      </c>
      <c r="B92" s="53">
        <f>('Apr 14'!B92+'May 14'!B92+'Jun 14'!B92)/3</f>
        <v>5717.666666666667</v>
      </c>
      <c r="C92" s="53">
        <f>('Apr 14'!C92+'May 14'!C92+'Jun 14'!C92)/3</f>
        <v>11241.333333333334</v>
      </c>
      <c r="D92" s="53">
        <f>('Apr 14'!D92+'May 14'!D92+'Jun 14'!D92)/3</f>
        <v>1196382</v>
      </c>
      <c r="E92" s="52">
        <f t="shared" ref="E92:E100" si="7">D92/B92</f>
        <v>209.2430478633475</v>
      </c>
    </row>
    <row r="93" spans="1:5" ht="18" x14ac:dyDescent="0.25">
      <c r="A93" s="54" t="s">
        <v>80</v>
      </c>
      <c r="B93" s="53">
        <f>('Apr 14'!B93+'May 14'!B93+'Jun 14'!B93)/3</f>
        <v>7996.333333333333</v>
      </c>
      <c r="C93" s="53">
        <f>('Apr 14'!C93+'May 14'!C93+'Jun 14'!C93)/3</f>
        <v>16212.333333333334</v>
      </c>
      <c r="D93" s="53">
        <f>('Apr 14'!D93+'May 14'!D93+'Jun 14'!D93)/3</f>
        <v>1749530.6666666667</v>
      </c>
      <c r="E93" s="82">
        <f t="shared" si="7"/>
        <v>218.7916128225437</v>
      </c>
    </row>
    <row r="94" spans="1:5" ht="18" x14ac:dyDescent="0.25">
      <c r="A94" s="54" t="s">
        <v>81</v>
      </c>
      <c r="B94" s="53">
        <f>('Apr 14'!B94+'May 14'!B94+'Jun 14'!B94)/3</f>
        <v>4216</v>
      </c>
      <c r="C94" s="53">
        <f>('Apr 14'!C94+'May 14'!C94+'Jun 14'!C94)/3</f>
        <v>8602</v>
      </c>
      <c r="D94" s="53">
        <f>('Apr 14'!D94+'May 14'!D94+'Jun 14'!D94)/3</f>
        <v>929149.33333333337</v>
      </c>
      <c r="E94" s="82">
        <f t="shared" si="7"/>
        <v>220.38646426312462</v>
      </c>
    </row>
    <row r="95" spans="1:5" ht="18" x14ac:dyDescent="0.25">
      <c r="A95" s="54" t="s">
        <v>82</v>
      </c>
      <c r="B95" s="53">
        <f>('Apr 14'!B95+'May 14'!B95+'Jun 14'!B95)/3</f>
        <v>2758.6666666666665</v>
      </c>
      <c r="C95" s="53">
        <f>('Apr 14'!C95+'May 14'!C95+'Jun 14'!C95)/3</f>
        <v>5198.333333333333</v>
      </c>
      <c r="D95" s="53">
        <f>('Apr 14'!D95+'May 14'!D95+'Jun 14'!D95)/3</f>
        <v>559358.66666666663</v>
      </c>
      <c r="E95" s="82">
        <f t="shared" si="7"/>
        <v>202.76413726437892</v>
      </c>
    </row>
    <row r="96" spans="1:5" ht="18" x14ac:dyDescent="0.25">
      <c r="A96" s="54" t="s">
        <v>83</v>
      </c>
      <c r="B96" s="53">
        <f>('Apr 14'!B96+'May 14'!B96+'Jun 14'!B96)/3</f>
        <v>5451.333333333333</v>
      </c>
      <c r="C96" s="53">
        <f>('Apr 14'!C96+'May 14'!C96+'Jun 14'!C96)/3</f>
        <v>11207.333333333334</v>
      </c>
      <c r="D96" s="53">
        <f>('Apr 14'!D96+'May 14'!D96+'Jun 14'!D96)/3</f>
        <v>1212470</v>
      </c>
      <c r="E96" s="82">
        <f t="shared" si="7"/>
        <v>222.41714565243979</v>
      </c>
    </row>
    <row r="97" spans="1:5" ht="18" x14ac:dyDescent="0.25">
      <c r="A97" s="54" t="s">
        <v>84</v>
      </c>
      <c r="B97" s="53">
        <f>('Apr 14'!B97+'May 14'!B97+'Jun 14'!B97)/3</f>
        <v>1169.3333333333333</v>
      </c>
      <c r="C97" s="53">
        <f>('Apr 14'!C97+'May 14'!C97+'Jun 14'!C97)/3</f>
        <v>2685</v>
      </c>
      <c r="D97" s="53">
        <f>('Apr 14'!D97+'May 14'!D97+'Jun 14'!D97)/3</f>
        <v>288464.33333333331</v>
      </c>
      <c r="E97" s="82">
        <f t="shared" si="7"/>
        <v>246.6912770809578</v>
      </c>
    </row>
    <row r="98" spans="1:5" ht="18" x14ac:dyDescent="0.25">
      <c r="A98" s="54" t="s">
        <v>85</v>
      </c>
      <c r="B98" s="53">
        <f>('Apr 14'!B98+'May 14'!B98+'Jun 14'!B98)/3</f>
        <v>16102.666666666666</v>
      </c>
      <c r="C98" s="53">
        <f>('Apr 14'!C98+'May 14'!C98+'Jun 14'!C98)/3</f>
        <v>30909.333333333332</v>
      </c>
      <c r="D98" s="53">
        <f>('Apr 14'!D98+'May 14'!D98+'Jun 14'!D98)/3</f>
        <v>3377163.6666666665</v>
      </c>
      <c r="E98" s="82">
        <f t="shared" si="7"/>
        <v>209.72698103833733</v>
      </c>
    </row>
    <row r="99" spans="1:5" ht="17.25" customHeight="1" x14ac:dyDescent="0.25">
      <c r="A99" s="130" t="s">
        <v>86</v>
      </c>
      <c r="B99" s="53">
        <f>('Apr 14'!B99+'May 14'!B99+'Jun 14'!B99)/3</f>
        <v>4653.666666666667</v>
      </c>
      <c r="C99" s="53">
        <f>('Apr 14'!C99+'May 14'!C99+'Jun 14'!C99)/3</f>
        <v>9675</v>
      </c>
      <c r="D99" s="53">
        <f>('Apr 14'!D99+'May 14'!D99+'Jun 14'!D99)/3</f>
        <v>1026927.3333333334</v>
      </c>
      <c r="E99" s="82">
        <f t="shared" si="7"/>
        <v>220.67058233650883</v>
      </c>
    </row>
    <row r="100" spans="1:5" ht="18.75" thickBot="1" x14ac:dyDescent="0.3">
      <c r="A100" s="66" t="s">
        <v>87</v>
      </c>
      <c r="B100" s="53">
        <f>('Apr 14'!B100+'May 14'!B100+'Jun 14'!B100)/3</f>
        <v>6902</v>
      </c>
      <c r="C100" s="53">
        <f>('Apr 14'!C100+'May 14'!C100+'Jun 14'!C100)/3</f>
        <v>13916.333333333334</v>
      </c>
      <c r="D100" s="53">
        <f>('Apr 14'!D100+'May 14'!D100+'Jun 14'!D100)/3</f>
        <v>1495225.6666666667</v>
      </c>
      <c r="E100" s="97">
        <f t="shared" si="7"/>
        <v>216.63657876943881</v>
      </c>
    </row>
    <row r="101" spans="1:5" ht="18.75" thickBot="1" x14ac:dyDescent="0.3">
      <c r="A101" s="73" t="s">
        <v>46</v>
      </c>
      <c r="B101" s="102">
        <f>SUM(B92:B100)</f>
        <v>54967.666666666664</v>
      </c>
      <c r="C101" s="102">
        <f>SUM(C92:C100)</f>
        <v>109647</v>
      </c>
      <c r="D101" s="102">
        <f>SUM(D92:D100)</f>
        <v>11834671.666666666</v>
      </c>
      <c r="E101" s="72">
        <f>D101/B101</f>
        <v>215.30242021066931</v>
      </c>
    </row>
    <row r="102" spans="1:5" ht="18.75" thickBot="1" x14ac:dyDescent="0.3">
      <c r="A102" s="115"/>
      <c r="B102" s="103"/>
      <c r="C102" s="103"/>
      <c r="D102" s="103"/>
      <c r="E102" s="64"/>
    </row>
    <row r="103" spans="1:5" ht="18.75" thickBot="1" x14ac:dyDescent="0.3">
      <c r="A103" s="76" t="s">
        <v>88</v>
      </c>
      <c r="B103" s="104"/>
      <c r="C103" s="104"/>
      <c r="D103" s="104"/>
      <c r="E103" s="106"/>
    </row>
    <row r="104" spans="1:5" ht="18" x14ac:dyDescent="0.25">
      <c r="A104" s="131" t="s">
        <v>89</v>
      </c>
      <c r="B104" s="53">
        <f>('Apr 14'!B104+'May 14'!B104+'Jun 14'!B104)/3</f>
        <v>4032.6666666666665</v>
      </c>
      <c r="C104" s="53">
        <f>('Apr 14'!C104+'May 14'!C104+'Jun 14'!C104)/3</f>
        <v>9188.3333333333339</v>
      </c>
      <c r="D104" s="53">
        <f>('Apr 14'!D104+'May 14'!D104+'Jun 14'!D104)/3</f>
        <v>1026524.6666666666</v>
      </c>
      <c r="E104" s="52">
        <f t="shared" ref="E104:E117" si="8">D104/B104</f>
        <v>254.55232269796662</v>
      </c>
    </row>
    <row r="105" spans="1:5" ht="18" x14ac:dyDescent="0.25">
      <c r="A105" s="134" t="s">
        <v>90</v>
      </c>
      <c r="B105" s="53">
        <f>('Apr 14'!B105+'May 14'!B105+'Jun 14'!B105)/3</f>
        <v>5658.666666666667</v>
      </c>
      <c r="C105" s="53">
        <f>('Apr 14'!C105+'May 14'!C105+'Jun 14'!C105)/3</f>
        <v>11019</v>
      </c>
      <c r="D105" s="53">
        <f>('Apr 14'!D105+'May 14'!D105+'Jun 14'!D105)/3</f>
        <v>1222067.6666666667</v>
      </c>
      <c r="E105" s="82">
        <f t="shared" si="8"/>
        <v>215.96389019792647</v>
      </c>
    </row>
    <row r="106" spans="1:5" ht="18" x14ac:dyDescent="0.25">
      <c r="A106" s="134" t="s">
        <v>91</v>
      </c>
      <c r="B106" s="53">
        <f>('Apr 14'!B106+'May 14'!B106+'Jun 14'!B106)/3</f>
        <v>891.33333333333337</v>
      </c>
      <c r="C106" s="53">
        <f>('Apr 14'!C106+'May 14'!C106+'Jun 14'!C106)/3</f>
        <v>1907.6666666666667</v>
      </c>
      <c r="D106" s="53">
        <f>('Apr 14'!D106+'May 14'!D106+'Jun 14'!D106)/3</f>
        <v>220262.66666666666</v>
      </c>
      <c r="E106" s="82">
        <f t="shared" si="8"/>
        <v>247.1159311892296</v>
      </c>
    </row>
    <row r="107" spans="1:5" ht="18" x14ac:dyDescent="0.25">
      <c r="A107" s="134" t="s">
        <v>92</v>
      </c>
      <c r="B107" s="53">
        <f>('Apr 14'!B107+'May 14'!B107+'Jun 14'!B107)/3</f>
        <v>7787.333333333333</v>
      </c>
      <c r="C107" s="53">
        <f>('Apr 14'!C107+'May 14'!C107+'Jun 14'!C107)/3</f>
        <v>16056.333333333334</v>
      </c>
      <c r="D107" s="53">
        <f>('Apr 14'!D107+'May 14'!D107+'Jun 14'!D107)/3</f>
        <v>1776374.3333333333</v>
      </c>
      <c r="E107" s="82">
        <f t="shared" si="8"/>
        <v>228.11073538224468</v>
      </c>
    </row>
    <row r="108" spans="1:5" ht="18" x14ac:dyDescent="0.25">
      <c r="A108" s="54" t="s">
        <v>93</v>
      </c>
      <c r="B108" s="53">
        <f>('Apr 14'!B108+'May 14'!B108+'Jun 14'!B108)/3</f>
        <v>5005.333333333333</v>
      </c>
      <c r="C108" s="53">
        <f>('Apr 14'!C108+'May 14'!C108+'Jun 14'!C108)/3</f>
        <v>10482.333333333334</v>
      </c>
      <c r="D108" s="53">
        <f>('Apr 14'!D108+'May 14'!D108+'Jun 14'!D108)/3</f>
        <v>1170348</v>
      </c>
      <c r="E108" s="82">
        <f t="shared" si="8"/>
        <v>233.82019179541822</v>
      </c>
    </row>
    <row r="109" spans="1:5" ht="18" x14ac:dyDescent="0.25">
      <c r="A109" s="54" t="s">
        <v>94</v>
      </c>
      <c r="B109" s="53">
        <f>('Apr 14'!B109+'May 14'!B109+'Jun 14'!B109)/3</f>
        <v>3778.3333333333335</v>
      </c>
      <c r="C109" s="53">
        <f>('Apr 14'!C109+'May 14'!C109+'Jun 14'!C109)/3</f>
        <v>8349.6666666666661</v>
      </c>
      <c r="D109" s="53">
        <f>('Apr 14'!D109+'May 14'!D109+'Jun 14'!D109)/3</f>
        <v>933518</v>
      </c>
      <c r="E109" s="82">
        <f t="shared" si="8"/>
        <v>247.07137185707984</v>
      </c>
    </row>
    <row r="110" spans="1:5" ht="18" x14ac:dyDescent="0.25">
      <c r="A110" s="54" t="s">
        <v>95</v>
      </c>
      <c r="B110" s="53">
        <f>('Apr 14'!B110+'May 14'!B110+'Jun 14'!B110)/3</f>
        <v>8951.3333333333339</v>
      </c>
      <c r="C110" s="53">
        <f>('Apr 14'!C110+'May 14'!C110+'Jun 14'!C110)/3</f>
        <v>19230.666666666668</v>
      </c>
      <c r="D110" s="53">
        <f>('Apr 14'!D110+'May 14'!D110+'Jun 14'!D110)/3</f>
        <v>2111822</v>
      </c>
      <c r="E110" s="82">
        <f t="shared" si="8"/>
        <v>235.92261860430474</v>
      </c>
    </row>
    <row r="111" spans="1:5" ht="18" x14ac:dyDescent="0.25">
      <c r="A111" s="54" t="s">
        <v>96</v>
      </c>
      <c r="B111" s="53">
        <f>('Apr 14'!B111+'May 14'!B111+'Jun 14'!B111)/3</f>
        <v>5908.333333333333</v>
      </c>
      <c r="C111" s="53">
        <f>('Apr 14'!C111+'May 14'!C111+'Jun 14'!C111)/3</f>
        <v>12817</v>
      </c>
      <c r="D111" s="53">
        <f>('Apr 14'!D111+'May 14'!D111+'Jun 14'!D111)/3</f>
        <v>1406866.6666666667</v>
      </c>
      <c r="E111" s="82">
        <f t="shared" si="8"/>
        <v>238.11565585331456</v>
      </c>
    </row>
    <row r="112" spans="1:5" ht="18" x14ac:dyDescent="0.25">
      <c r="A112" s="54" t="s">
        <v>97</v>
      </c>
      <c r="B112" s="53">
        <f>('Apr 14'!B112+'May 14'!B112+'Jun 14'!B112)/3</f>
        <v>5414</v>
      </c>
      <c r="C112" s="53">
        <f>('Apr 14'!C112+'May 14'!C112+'Jun 14'!C112)/3</f>
        <v>11908.333333333334</v>
      </c>
      <c r="D112" s="53">
        <f>('Apr 14'!D112+'May 14'!D112+'Jun 14'!D112)/3</f>
        <v>1310488</v>
      </c>
      <c r="E112" s="82">
        <f t="shared" si="8"/>
        <v>242.05541189508682</v>
      </c>
    </row>
    <row r="113" spans="1:5" ht="18" x14ac:dyDescent="0.25">
      <c r="A113" s="54" t="s">
        <v>98</v>
      </c>
      <c r="B113" s="53">
        <f>('Apr 14'!B113+'May 14'!B113+'Jun 14'!B113)/3</f>
        <v>7889.333333333333</v>
      </c>
      <c r="C113" s="53">
        <f>('Apr 14'!C113+'May 14'!C113+'Jun 14'!C113)/3</f>
        <v>15389</v>
      </c>
      <c r="D113" s="53">
        <f>('Apr 14'!D113+'May 14'!D113+'Jun 14'!D113)/3</f>
        <v>1726937</v>
      </c>
      <c r="E113" s="82">
        <f t="shared" si="8"/>
        <v>218.89517491972285</v>
      </c>
    </row>
    <row r="114" spans="1:5" ht="18" x14ac:dyDescent="0.25">
      <c r="A114" s="54" t="s">
        <v>99</v>
      </c>
      <c r="B114" s="53">
        <f>('Apr 14'!B114+'May 14'!B114+'Jun 14'!B114)/3</f>
        <v>8900.3333333333339</v>
      </c>
      <c r="C114" s="53">
        <f>('Apr 14'!C114+'May 14'!C114+'Jun 14'!C114)/3</f>
        <v>19467.666666666668</v>
      </c>
      <c r="D114" s="53">
        <f>('Apr 14'!D114+'May 14'!D114+'Jun 14'!D114)/3</f>
        <v>2157854.3333333335</v>
      </c>
      <c r="E114" s="82">
        <f t="shared" si="8"/>
        <v>242.4464626793004</v>
      </c>
    </row>
    <row r="115" spans="1:5" ht="18" x14ac:dyDescent="0.25">
      <c r="A115" s="54" t="s">
        <v>100</v>
      </c>
      <c r="B115" s="53">
        <f>('Apr 14'!B115+'May 14'!B115+'Jun 14'!B115)/3</f>
        <v>16910</v>
      </c>
      <c r="C115" s="53">
        <f>('Apr 14'!C115+'May 14'!C115+'Jun 14'!C115)/3</f>
        <v>35065.666666666664</v>
      </c>
      <c r="D115" s="53">
        <f>('Apr 14'!D115+'May 14'!D115+'Jun 14'!D115)/3</f>
        <v>3951706</v>
      </c>
      <c r="E115" s="82">
        <f t="shared" si="8"/>
        <v>233.69047900650503</v>
      </c>
    </row>
    <row r="116" spans="1:5" ht="18" x14ac:dyDescent="0.25">
      <c r="A116" s="54" t="s">
        <v>101</v>
      </c>
      <c r="B116" s="53">
        <f>('Apr 14'!B116+'May 14'!B116+'Jun 14'!B116)/3</f>
        <v>5752.333333333333</v>
      </c>
      <c r="C116" s="53">
        <f>('Apr 14'!C116+'May 14'!C116+'Jun 14'!C116)/3</f>
        <v>12522</v>
      </c>
      <c r="D116" s="53">
        <f>('Apr 14'!D116+'May 14'!D116+'Jun 14'!D116)/3</f>
        <v>1395998.3333333333</v>
      </c>
      <c r="E116" s="82">
        <f t="shared" si="8"/>
        <v>242.68383844237121</v>
      </c>
    </row>
    <row r="117" spans="1:5" ht="18.75" thickBot="1" x14ac:dyDescent="0.3">
      <c r="A117" s="66" t="s">
        <v>102</v>
      </c>
      <c r="B117" s="53">
        <f>('Apr 14'!B117+'May 14'!B117+'Jun 14'!B117)/3</f>
        <v>8719.3333333333339</v>
      </c>
      <c r="C117" s="53">
        <f>('Apr 14'!C117+'May 14'!C117+'Jun 14'!C117)/3</f>
        <v>17747.666666666668</v>
      </c>
      <c r="D117" s="53">
        <f>('Apr 14'!D117+'May 14'!D117+'Jun 14'!D117)/3</f>
        <v>1975710.6666666667</v>
      </c>
      <c r="E117" s="97">
        <f t="shared" si="8"/>
        <v>226.58964752656931</v>
      </c>
    </row>
    <row r="118" spans="1:5" ht="18.75" thickBot="1" x14ac:dyDescent="0.3">
      <c r="A118" s="73" t="s">
        <v>46</v>
      </c>
      <c r="B118" s="102">
        <f>SUM(B104:B117)</f>
        <v>95598.666666666657</v>
      </c>
      <c r="C118" s="102">
        <f>SUM(C104:C117)</f>
        <v>201151.33333333331</v>
      </c>
      <c r="D118" s="102">
        <f>SUM(D104:D117)</f>
        <v>22386478.333333332</v>
      </c>
      <c r="E118" s="72">
        <f>D118/B118</f>
        <v>234.17144939259964</v>
      </c>
    </row>
    <row r="119" spans="1:5" ht="18.75" thickBot="1" x14ac:dyDescent="0.3">
      <c r="A119" s="115"/>
      <c r="B119" s="103"/>
      <c r="C119" s="103"/>
      <c r="D119" s="103"/>
      <c r="E119" s="64"/>
    </row>
    <row r="120" spans="1:5" ht="18.75" thickBot="1" x14ac:dyDescent="0.3">
      <c r="A120" s="42" t="s">
        <v>103</v>
      </c>
      <c r="B120" s="104"/>
      <c r="C120" s="104"/>
      <c r="D120" s="104"/>
      <c r="E120" s="106"/>
    </row>
    <row r="121" spans="1:5" ht="18" x14ac:dyDescent="0.25">
      <c r="A121" s="46" t="s">
        <v>104</v>
      </c>
      <c r="B121" s="53">
        <f>('Apr 14'!B121+'May 14'!B121+'Jun 14'!B121)/3</f>
        <v>1694.3333333333333</v>
      </c>
      <c r="C121" s="53">
        <f>('Apr 14'!C121+'May 14'!C121+'Jun 14'!C121)/3</f>
        <v>3578.3333333333335</v>
      </c>
      <c r="D121" s="53">
        <f>('Apr 14'!D121+'May 14'!D121+'Jun 14'!D121)/3</f>
        <v>399429.66666666669</v>
      </c>
      <c r="E121" s="52">
        <f t="shared" ref="E121:E129" si="9">D121/B121</f>
        <v>235.74444225850877</v>
      </c>
    </row>
    <row r="122" spans="1:5" ht="18" x14ac:dyDescent="0.25">
      <c r="A122" s="54" t="s">
        <v>105</v>
      </c>
      <c r="B122" s="53">
        <f>('Apr 14'!B122+'May 14'!B122+'Jun 14'!B122)/3</f>
        <v>8090</v>
      </c>
      <c r="C122" s="53">
        <f>('Apr 14'!C122+'May 14'!C122+'Jun 14'!C122)/3</f>
        <v>15624.333333333334</v>
      </c>
      <c r="D122" s="53">
        <f>('Apr 14'!D122+'May 14'!D122+'Jun 14'!D122)/3</f>
        <v>1751377.3333333333</v>
      </c>
      <c r="E122" s="82">
        <f t="shared" si="9"/>
        <v>216.48669138854552</v>
      </c>
    </row>
    <row r="123" spans="1:5" ht="18" x14ac:dyDescent="0.25">
      <c r="A123" s="54" t="s">
        <v>106</v>
      </c>
      <c r="B123" s="53">
        <f>('Apr 14'!B123+'May 14'!B123+'Jun 14'!B123)/3</f>
        <v>1630.6666666666667</v>
      </c>
      <c r="C123" s="53">
        <f>('Apr 14'!C123+'May 14'!C123+'Jun 14'!C123)/3</f>
        <v>3222.6666666666665</v>
      </c>
      <c r="D123" s="53">
        <f>('Apr 14'!D123+'May 14'!D123+'Jun 14'!D123)/3</f>
        <v>357843.66666666669</v>
      </c>
      <c r="E123" s="82">
        <f t="shared" si="9"/>
        <v>219.44623875715453</v>
      </c>
    </row>
    <row r="124" spans="1:5" ht="18" x14ac:dyDescent="0.25">
      <c r="A124" s="54" t="s">
        <v>107</v>
      </c>
      <c r="B124" s="53">
        <f>('Apr 14'!B124+'May 14'!B124+'Jun 14'!B124)/3</f>
        <v>2713.3333333333335</v>
      </c>
      <c r="C124" s="53">
        <f>('Apr 14'!C124+'May 14'!C124+'Jun 14'!C124)/3</f>
        <v>4646.333333333333</v>
      </c>
      <c r="D124" s="53">
        <f>('Apr 14'!D124+'May 14'!D124+'Jun 14'!D124)/3</f>
        <v>524835</v>
      </c>
      <c r="E124" s="82">
        <f t="shared" si="9"/>
        <v>193.42813267813267</v>
      </c>
    </row>
    <row r="125" spans="1:5" ht="18" x14ac:dyDescent="0.25">
      <c r="A125" s="54" t="s">
        <v>108</v>
      </c>
      <c r="B125" s="53">
        <f>('Apr 14'!B125+'May 14'!B125+'Jun 14'!B125)/3</f>
        <v>9132.3333333333339</v>
      </c>
      <c r="C125" s="53">
        <f>('Apr 14'!C125+'May 14'!C125+'Jun 14'!C125)/3</f>
        <v>16967.333333333332</v>
      </c>
      <c r="D125" s="53">
        <f>('Apr 14'!D125+'May 14'!D125+'Jun 14'!D125)/3</f>
        <v>1909311</v>
      </c>
      <c r="E125" s="82">
        <f t="shared" si="9"/>
        <v>209.07154067963646</v>
      </c>
    </row>
    <row r="126" spans="1:5" ht="18" x14ac:dyDescent="0.25">
      <c r="A126" s="54" t="s">
        <v>109</v>
      </c>
      <c r="B126" s="53">
        <f>('Apr 14'!B126+'May 14'!B126+'Jun 14'!B126)/3</f>
        <v>10560</v>
      </c>
      <c r="C126" s="53">
        <f>('Apr 14'!C126+'May 14'!C126+'Jun 14'!C126)/3</f>
        <v>21676</v>
      </c>
      <c r="D126" s="53">
        <f>('Apr 14'!D126+'May 14'!D126+'Jun 14'!D126)/3</f>
        <v>2415204.6666666665</v>
      </c>
      <c r="E126" s="82">
        <f t="shared" si="9"/>
        <v>228.71256313131312</v>
      </c>
    </row>
    <row r="127" spans="1:5" ht="18" x14ac:dyDescent="0.25">
      <c r="A127" s="54" t="s">
        <v>110</v>
      </c>
      <c r="B127" s="53">
        <f>('Apr 14'!B127+'May 14'!B127+'Jun 14'!B127)/3</f>
        <v>8959.3333333333339</v>
      </c>
      <c r="C127" s="53">
        <f>('Apr 14'!C127+'May 14'!C127+'Jun 14'!C127)/3</f>
        <v>18184</v>
      </c>
      <c r="D127" s="53">
        <f>('Apr 14'!D127+'May 14'!D127+'Jun 14'!D127)/3</f>
        <v>2021397</v>
      </c>
      <c r="E127" s="82">
        <f t="shared" si="9"/>
        <v>225.61913088771485</v>
      </c>
    </row>
    <row r="128" spans="1:5" ht="18" x14ac:dyDescent="0.25">
      <c r="A128" s="54" t="s">
        <v>111</v>
      </c>
      <c r="B128" s="53">
        <f>('Apr 14'!B128+'May 14'!B128+'Jun 14'!B128)/3</f>
        <v>4984.333333333333</v>
      </c>
      <c r="C128" s="53">
        <f>('Apr 14'!C128+'May 14'!C128+'Jun 14'!C128)/3</f>
        <v>10444</v>
      </c>
      <c r="D128" s="53">
        <f>('Apr 14'!D128+'May 14'!D128+'Jun 14'!D128)/3</f>
        <v>1172994.6666666667</v>
      </c>
      <c r="E128" s="82">
        <f t="shared" si="9"/>
        <v>235.33632047080857</v>
      </c>
    </row>
    <row r="129" spans="1:5" ht="17.25" customHeight="1" thickBot="1" x14ac:dyDescent="0.3">
      <c r="A129" s="136" t="s">
        <v>112</v>
      </c>
      <c r="B129" s="53">
        <f>('Apr 14'!B129+'May 14'!B129+'Jun 14'!B129)/3</f>
        <v>14583</v>
      </c>
      <c r="C129" s="53">
        <f>('Apr 14'!C129+'May 14'!C129+'Jun 14'!C129)/3</f>
        <v>27890</v>
      </c>
      <c r="D129" s="53">
        <f>('Apr 14'!D129+'May 14'!D129+'Jun 14'!D129)/3</f>
        <v>3115511.3333333335</v>
      </c>
      <c r="E129" s="97">
        <f t="shared" si="9"/>
        <v>213.63994605590986</v>
      </c>
    </row>
    <row r="130" spans="1:5" ht="18.75" thickBot="1" x14ac:dyDescent="0.3">
      <c r="A130" s="73" t="s">
        <v>46</v>
      </c>
      <c r="B130" s="102">
        <f>SUM(B121:B129)</f>
        <v>62347.333333333343</v>
      </c>
      <c r="C130" s="102">
        <f>SUM(C121:C129)</f>
        <v>122233</v>
      </c>
      <c r="D130" s="102">
        <f>SUM(D121:D129)</f>
        <v>13667904.333333332</v>
      </c>
      <c r="E130" s="72">
        <f>D130/B130</f>
        <v>219.22195549662638</v>
      </c>
    </row>
    <row r="131" spans="1:5" ht="18.75" thickBot="1" x14ac:dyDescent="0.3">
      <c r="A131" s="115"/>
      <c r="B131" s="103"/>
      <c r="C131" s="103"/>
      <c r="D131" s="103"/>
      <c r="E131" s="64"/>
    </row>
    <row r="132" spans="1:5" ht="18.75" thickBot="1" x14ac:dyDescent="0.3">
      <c r="A132" s="139" t="s">
        <v>113</v>
      </c>
      <c r="B132" s="102">
        <f>SUM(B130+B118+B101+B89+B76+B67+B57+B47+B32+B16)</f>
        <v>666371.66666666663</v>
      </c>
      <c r="C132" s="102">
        <f>SUM(C130+C118+C101+C89+C76+C67+C57+C47+C32+C16)</f>
        <v>1336307.9999999998</v>
      </c>
      <c r="D132" s="102">
        <f>SUM(D130+D118+D101+D89+D76+D67+D57+D47+D32+D16)</f>
        <v>146754727.66666666</v>
      </c>
      <c r="E132" s="138">
        <f>SUM(E130+E118+E101+E89+E76+E67+E57+E47+E32+E16)</f>
        <v>2187.6584071516995</v>
      </c>
    </row>
  </sheetData>
  <mergeCells count="1">
    <mergeCell ref="A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4" workbookViewId="0">
      <selection activeCell="F18" sqref="F18"/>
    </sheetView>
  </sheetViews>
  <sheetFormatPr defaultRowHeight="15" x14ac:dyDescent="0.25"/>
  <cols>
    <col min="2" max="2" width="16.85546875" bestFit="1" customWidth="1"/>
    <col min="3" max="3" width="18.5703125" bestFit="1" customWidth="1"/>
    <col min="4" max="4" width="19.85546875" bestFit="1" customWidth="1"/>
    <col min="5" max="5" width="3.7109375" customWidth="1"/>
    <col min="6" max="6" width="18" bestFit="1" customWidth="1"/>
    <col min="7" max="7" width="19.5703125" bestFit="1" customWidth="1"/>
    <col min="8" max="8" width="20.85546875" bestFit="1" customWidth="1"/>
  </cols>
  <sheetData>
    <row r="1" spans="1:8" ht="15.75" thickBot="1" x14ac:dyDescent="0.3"/>
    <row r="2" spans="1:8" x14ac:dyDescent="0.25">
      <c r="B2" s="237" t="s">
        <v>144</v>
      </c>
      <c r="C2" s="239" t="s">
        <v>145</v>
      </c>
      <c r="D2" s="235" t="s">
        <v>146</v>
      </c>
      <c r="E2" s="192"/>
      <c r="F2" s="237" t="s">
        <v>150</v>
      </c>
      <c r="G2" s="239" t="s">
        <v>151</v>
      </c>
      <c r="H2" s="235" t="s">
        <v>152</v>
      </c>
    </row>
    <row r="3" spans="1:8" ht="15.75" thickBot="1" x14ac:dyDescent="0.3">
      <c r="B3" s="238"/>
      <c r="C3" s="240"/>
      <c r="D3" s="241"/>
      <c r="E3" s="192"/>
      <c r="F3" s="242"/>
      <c r="G3" s="243"/>
      <c r="H3" s="236"/>
    </row>
    <row r="4" spans="1:8" x14ac:dyDescent="0.25">
      <c r="A4" s="193" t="s">
        <v>7</v>
      </c>
      <c r="B4" s="194">
        <v>50072.666666666672</v>
      </c>
      <c r="C4" s="195">
        <v>101875.66666666667</v>
      </c>
      <c r="D4" s="196">
        <v>10831413.333333332</v>
      </c>
      <c r="F4" s="197">
        <v>52646.666666666664</v>
      </c>
      <c r="G4" s="198">
        <v>107048.33333333333</v>
      </c>
      <c r="H4" s="199">
        <v>12287021.666666668</v>
      </c>
    </row>
    <row r="5" spans="1:8" x14ac:dyDescent="0.25">
      <c r="A5" s="200" t="s">
        <v>17</v>
      </c>
      <c r="B5" s="197">
        <v>89306.666666666642</v>
      </c>
      <c r="C5" s="198">
        <v>178636.00000000003</v>
      </c>
      <c r="D5" s="199">
        <v>19074259.333333328</v>
      </c>
      <c r="F5" s="197">
        <v>90034.666666666657</v>
      </c>
      <c r="G5" s="198">
        <v>178528.66666666666</v>
      </c>
      <c r="H5" s="199">
        <v>20572032.333333332</v>
      </c>
    </row>
    <row r="6" spans="1:8" x14ac:dyDescent="0.25">
      <c r="A6" s="200" t="s">
        <v>141</v>
      </c>
      <c r="B6" s="197">
        <v>94753.666666666672</v>
      </c>
      <c r="C6" s="198">
        <v>194119.33333333334</v>
      </c>
      <c r="D6" s="199">
        <v>20458602.666666668</v>
      </c>
      <c r="F6" s="197">
        <v>96298.666666666672</v>
      </c>
      <c r="G6" s="198">
        <v>195822.33333333334</v>
      </c>
      <c r="H6" s="199">
        <v>22264067.666666668</v>
      </c>
    </row>
    <row r="7" spans="1:8" x14ac:dyDescent="0.25">
      <c r="A7" s="200" t="s">
        <v>47</v>
      </c>
      <c r="B7" s="197">
        <v>67135.666666666657</v>
      </c>
      <c r="C7" s="198">
        <v>133864</v>
      </c>
      <c r="D7" s="199">
        <v>14214301.333333332</v>
      </c>
      <c r="F7" s="197">
        <v>63768.333333333321</v>
      </c>
      <c r="G7" s="198">
        <v>126713.66666666667</v>
      </c>
      <c r="H7" s="199">
        <v>14456356.333333332</v>
      </c>
    </row>
    <row r="8" spans="1:8" x14ac:dyDescent="0.25">
      <c r="A8" s="200" t="s">
        <v>55</v>
      </c>
      <c r="B8" s="197">
        <v>57683</v>
      </c>
      <c r="C8" s="198">
        <v>117265.33333333333</v>
      </c>
      <c r="D8" s="199">
        <v>12394037.666666668</v>
      </c>
      <c r="F8" s="197">
        <v>55488.666666666672</v>
      </c>
      <c r="G8" s="198">
        <v>118495.66666666667</v>
      </c>
      <c r="H8" s="199">
        <v>13520187</v>
      </c>
    </row>
    <row r="9" spans="1:8" x14ac:dyDescent="0.25">
      <c r="A9" s="200" t="s">
        <v>63</v>
      </c>
      <c r="B9" s="197">
        <v>33001.333333333328</v>
      </c>
      <c r="C9" s="198">
        <v>66699</v>
      </c>
      <c r="D9" s="199">
        <v>6974537</v>
      </c>
      <c r="F9" s="197">
        <v>34851</v>
      </c>
      <c r="G9" s="198">
        <v>69445.666666666672</v>
      </c>
      <c r="H9" s="199">
        <v>7858430.666666667</v>
      </c>
    </row>
    <row r="10" spans="1:8" x14ac:dyDescent="0.25">
      <c r="A10" s="200" t="s">
        <v>69</v>
      </c>
      <c r="B10" s="197">
        <v>56437.333333333336</v>
      </c>
      <c r="C10" s="198">
        <v>111378.00000000001</v>
      </c>
      <c r="D10" s="199">
        <v>11805989.333333332</v>
      </c>
      <c r="F10" s="197">
        <v>56712.333333333328</v>
      </c>
      <c r="G10" s="198">
        <v>111019.66666666666</v>
      </c>
      <c r="H10" s="199">
        <v>12706116.333333334</v>
      </c>
    </row>
    <row r="11" spans="1:8" x14ac:dyDescent="0.25">
      <c r="A11" s="200" t="s">
        <v>142</v>
      </c>
      <c r="B11" s="197">
        <v>58081.333333333328</v>
      </c>
      <c r="C11" s="198">
        <v>116977.66666666666</v>
      </c>
      <c r="D11" s="199">
        <v>12436347.333333332</v>
      </c>
      <c r="F11" s="197">
        <v>54751.333333333328</v>
      </c>
      <c r="G11" s="198">
        <v>109860</v>
      </c>
      <c r="H11" s="199">
        <v>12588371.666666666</v>
      </c>
    </row>
    <row r="12" spans="1:8" x14ac:dyDescent="0.25">
      <c r="A12" s="200" t="s">
        <v>88</v>
      </c>
      <c r="B12" s="197">
        <v>94574.333333333328</v>
      </c>
      <c r="C12" s="198">
        <v>201891.33333333334</v>
      </c>
      <c r="D12" s="199">
        <v>21372125</v>
      </c>
      <c r="F12" s="197">
        <v>95437.333333333343</v>
      </c>
      <c r="G12" s="198">
        <v>201822.33333333337</v>
      </c>
      <c r="H12" s="199">
        <v>23071350.333333336</v>
      </c>
    </row>
    <row r="13" spans="1:8" ht="15.75" thickBot="1" x14ac:dyDescent="0.3">
      <c r="A13" s="201" t="s">
        <v>103</v>
      </c>
      <c r="B13" s="202">
        <v>57926.666666666664</v>
      </c>
      <c r="C13" s="203">
        <v>115489.66666666667</v>
      </c>
      <c r="D13" s="204">
        <v>12273885.666666668</v>
      </c>
      <c r="F13" s="205">
        <v>63852.000000000007</v>
      </c>
      <c r="G13" s="206">
        <v>125283.66666666667</v>
      </c>
      <c r="H13" s="207">
        <v>14417131</v>
      </c>
    </row>
    <row r="14" spans="1:8" ht="15.75" thickBot="1" x14ac:dyDescent="0.3">
      <c r="A14" s="208" t="s">
        <v>143</v>
      </c>
      <c r="B14" s="209">
        <f>SUM(B4:B13)</f>
        <v>658972.66666666651</v>
      </c>
      <c r="C14" s="209">
        <f>SUM(C4:C13)</f>
        <v>1338196</v>
      </c>
      <c r="D14" s="210">
        <f>SUM(D4:D13)</f>
        <v>141835498.66666666</v>
      </c>
      <c r="E14" s="192"/>
      <c r="F14" s="211">
        <f>SUM(F4:F13)</f>
        <v>663841</v>
      </c>
      <c r="G14" s="211">
        <f>SUM(G4:G13)</f>
        <v>1344040</v>
      </c>
      <c r="H14" s="211">
        <f>SUM(H4:H13)</f>
        <v>153741065</v>
      </c>
    </row>
    <row r="15" spans="1:8" ht="15.75" thickBot="1" x14ac:dyDescent="0.3">
      <c r="B15" s="178"/>
      <c r="C15" s="178"/>
      <c r="D15" s="178"/>
      <c r="F15" s="178"/>
      <c r="G15" s="178"/>
      <c r="H15" s="178"/>
    </row>
    <row r="16" spans="1:8" ht="15" customHeight="1" x14ac:dyDescent="0.25">
      <c r="B16" s="237" t="s">
        <v>147</v>
      </c>
      <c r="C16" s="239" t="s">
        <v>148</v>
      </c>
      <c r="D16" s="235" t="s">
        <v>149</v>
      </c>
      <c r="E16" s="192"/>
      <c r="F16" s="237" t="s">
        <v>153</v>
      </c>
      <c r="G16" s="239" t="s">
        <v>154</v>
      </c>
      <c r="H16" s="235" t="s">
        <v>155</v>
      </c>
    </row>
    <row r="17" spans="1:8" ht="15.75" customHeight="1" thickBot="1" x14ac:dyDescent="0.3">
      <c r="B17" s="238"/>
      <c r="C17" s="240"/>
      <c r="D17" s="241"/>
      <c r="E17" s="192"/>
      <c r="F17" s="242"/>
      <c r="G17" s="243"/>
      <c r="H17" s="236"/>
    </row>
    <row r="18" spans="1:8" x14ac:dyDescent="0.25">
      <c r="A18" s="193" t="s">
        <v>7</v>
      </c>
      <c r="B18" s="194">
        <v>52792.333333333336</v>
      </c>
      <c r="C18" s="212">
        <v>106884.66666666667</v>
      </c>
      <c r="D18" s="213">
        <v>11551051.666666668</v>
      </c>
      <c r="F18" s="197"/>
      <c r="G18" s="198"/>
      <c r="H18" s="199"/>
    </row>
    <row r="19" spans="1:8" x14ac:dyDescent="0.25">
      <c r="A19" s="200" t="s">
        <v>17</v>
      </c>
      <c r="B19" s="197">
        <v>87569.333333333314</v>
      </c>
      <c r="C19" s="198">
        <v>180000.00000000003</v>
      </c>
      <c r="D19" s="199">
        <v>19428662.666666664</v>
      </c>
      <c r="F19" s="197"/>
      <c r="G19" s="198"/>
      <c r="H19" s="199"/>
    </row>
    <row r="20" spans="1:8" x14ac:dyDescent="0.25">
      <c r="A20" s="200" t="s">
        <v>141</v>
      </c>
      <c r="B20" s="197">
        <v>94983.666666666672</v>
      </c>
      <c r="C20" s="198">
        <v>192388.66666666663</v>
      </c>
      <c r="D20" s="199">
        <v>20867493.33333334</v>
      </c>
      <c r="F20" s="197"/>
      <c r="G20" s="198"/>
      <c r="H20" s="199"/>
    </row>
    <row r="21" spans="1:8" x14ac:dyDescent="0.25">
      <c r="A21" s="200" t="s">
        <v>47</v>
      </c>
      <c r="B21" s="197">
        <v>63527.666666666664</v>
      </c>
      <c r="C21" s="198">
        <v>125453.66666666667</v>
      </c>
      <c r="D21" s="199">
        <v>13025018</v>
      </c>
      <c r="F21" s="197"/>
      <c r="G21" s="198"/>
      <c r="H21" s="199"/>
    </row>
    <row r="22" spans="1:8" x14ac:dyDescent="0.25">
      <c r="A22" s="200" t="s">
        <v>55</v>
      </c>
      <c r="B22" s="197">
        <v>58274.666666666664</v>
      </c>
      <c r="C22" s="198">
        <v>115897.33333333334</v>
      </c>
      <c r="D22" s="199">
        <v>12057013.666666666</v>
      </c>
      <c r="F22" s="197"/>
      <c r="G22" s="198"/>
      <c r="H22" s="199"/>
    </row>
    <row r="23" spans="1:8" x14ac:dyDescent="0.25">
      <c r="A23" s="200" t="s">
        <v>63</v>
      </c>
      <c r="B23" s="197">
        <v>32700</v>
      </c>
      <c r="C23" s="198">
        <v>65052</v>
      </c>
      <c r="D23" s="199">
        <v>7097075</v>
      </c>
      <c r="F23" s="197"/>
      <c r="G23" s="198"/>
      <c r="H23" s="199"/>
    </row>
    <row r="24" spans="1:8" x14ac:dyDescent="0.25">
      <c r="A24" s="200" t="s">
        <v>69</v>
      </c>
      <c r="B24" s="197">
        <v>52395.666666666664</v>
      </c>
      <c r="C24" s="198">
        <v>106199.33333333333</v>
      </c>
      <c r="D24" s="199">
        <v>11507035</v>
      </c>
      <c r="F24" s="197"/>
      <c r="G24" s="198"/>
      <c r="H24" s="199"/>
    </row>
    <row r="25" spans="1:8" x14ac:dyDescent="0.25">
      <c r="A25" s="200" t="s">
        <v>142</v>
      </c>
      <c r="B25" s="197">
        <v>53259.666666666664</v>
      </c>
      <c r="C25" s="198">
        <v>106634.66666666667</v>
      </c>
      <c r="D25" s="199">
        <v>11353228</v>
      </c>
      <c r="F25" s="197"/>
      <c r="G25" s="198"/>
      <c r="H25" s="199"/>
    </row>
    <row r="26" spans="1:8" x14ac:dyDescent="0.25">
      <c r="A26" s="200" t="s">
        <v>88</v>
      </c>
      <c r="B26" s="197">
        <v>95235.666666666657</v>
      </c>
      <c r="C26" s="198">
        <v>201668.33333333331</v>
      </c>
      <c r="D26" s="199">
        <v>22386478.333333332</v>
      </c>
      <c r="F26" s="197"/>
      <c r="G26" s="198"/>
      <c r="H26" s="199"/>
    </row>
    <row r="27" spans="1:8" ht="15.75" thickBot="1" x14ac:dyDescent="0.3">
      <c r="A27" s="201" t="s">
        <v>103</v>
      </c>
      <c r="B27" s="202">
        <v>62347.333333333343</v>
      </c>
      <c r="C27" s="203">
        <v>122233</v>
      </c>
      <c r="D27" s="204">
        <v>13667904.333333332</v>
      </c>
      <c r="F27" s="205"/>
      <c r="G27" s="206"/>
      <c r="H27" s="207"/>
    </row>
    <row r="28" spans="1:8" ht="15.75" thickBot="1" x14ac:dyDescent="0.3">
      <c r="A28" s="208" t="s">
        <v>143</v>
      </c>
      <c r="B28" s="209">
        <f>SUM(B18:B27)</f>
        <v>653086.00000000012</v>
      </c>
      <c r="C28" s="209">
        <f t="shared" ref="C28:D28" si="0">SUM(C18:C27)</f>
        <v>1322411.6666666667</v>
      </c>
      <c r="D28" s="209">
        <f t="shared" si="0"/>
        <v>142940960</v>
      </c>
      <c r="F28" s="211">
        <f>SUM(F18:F27)</f>
        <v>0</v>
      </c>
      <c r="G28" s="211">
        <f t="shared" ref="G28:H28" si="1">SUM(G18:G27)</f>
        <v>0</v>
      </c>
      <c r="H28" s="211">
        <f t="shared" si="1"/>
        <v>0</v>
      </c>
    </row>
  </sheetData>
  <mergeCells count="12">
    <mergeCell ref="H16:H17"/>
    <mergeCell ref="B2:B3"/>
    <mergeCell ref="C2:C3"/>
    <mergeCell ref="D2:D3"/>
    <mergeCell ref="F2:F3"/>
    <mergeCell ref="G2:G3"/>
    <mergeCell ref="H2:H3"/>
    <mergeCell ref="B16:B17"/>
    <mergeCell ref="C16:C17"/>
    <mergeCell ref="D16:D17"/>
    <mergeCell ref="F16:F17"/>
    <mergeCell ref="G16:G1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workbookViewId="0">
      <pane xSplit="1" ySplit="6" topLeftCell="B127" activePane="bottomRight" state="frozen"/>
      <selection pane="topRight" activeCell="B1" sqref="B1"/>
      <selection pane="bottomLeft" activeCell="A7" sqref="A7"/>
      <selection pane="bottomRight" activeCell="H37" sqref="H37"/>
    </sheetView>
  </sheetViews>
  <sheetFormatPr defaultRowHeight="14.25" x14ac:dyDescent="0.2"/>
  <cols>
    <col min="1" max="1" width="18.7109375" style="31" bestFit="1" customWidth="1"/>
    <col min="2" max="2" width="11.28515625" style="31" bestFit="1" customWidth="1"/>
    <col min="3" max="3" width="13.5703125" style="31" bestFit="1" customWidth="1"/>
    <col min="4" max="4" width="16.7109375" style="31" bestFit="1" customWidth="1"/>
    <col min="5" max="5" width="12.42578125" style="31" customWidth="1"/>
    <col min="6" max="244" width="9.140625" style="31"/>
    <col min="245" max="245" width="18.7109375" style="31" bestFit="1" customWidth="1"/>
    <col min="246" max="246" width="9.140625" style="31"/>
    <col min="247" max="247" width="10.28515625" style="31" customWidth="1"/>
    <col min="248" max="248" width="12.7109375" style="31" bestFit="1" customWidth="1"/>
    <col min="249" max="249" width="10.85546875" style="31" customWidth="1"/>
    <col min="250" max="250" width="19.140625" style="31" bestFit="1" customWidth="1"/>
    <col min="251" max="251" width="9.140625" style="31"/>
    <col min="252" max="252" width="9.42578125" style="31" customWidth="1"/>
    <col min="253" max="253" width="11.140625" style="31" customWidth="1"/>
    <col min="254" max="254" width="10.42578125" style="31" bestFit="1" customWidth="1"/>
    <col min="255" max="255" width="19.140625" style="31" bestFit="1" customWidth="1"/>
    <col min="256" max="256" width="9.140625" style="31"/>
    <col min="257" max="257" width="9.5703125" style="31" customWidth="1"/>
    <col min="258" max="258" width="9.140625" style="31"/>
    <col min="259" max="259" width="10.42578125" style="31" bestFit="1" customWidth="1"/>
    <col min="260" max="500" width="9.140625" style="31"/>
    <col min="501" max="501" width="18.7109375" style="31" bestFit="1" customWidth="1"/>
    <col min="502" max="502" width="9.140625" style="31"/>
    <col min="503" max="503" width="10.28515625" style="31" customWidth="1"/>
    <col min="504" max="504" width="12.7109375" style="31" bestFit="1" customWidth="1"/>
    <col min="505" max="505" width="10.85546875" style="31" customWidth="1"/>
    <col min="506" max="506" width="19.140625" style="31" bestFit="1" customWidth="1"/>
    <col min="507" max="507" width="9.140625" style="31"/>
    <col min="508" max="508" width="9.42578125" style="31" customWidth="1"/>
    <col min="509" max="509" width="11.140625" style="31" customWidth="1"/>
    <col min="510" max="510" width="10.42578125" style="31" bestFit="1" customWidth="1"/>
    <col min="511" max="511" width="19.140625" style="31" bestFit="1" customWidth="1"/>
    <col min="512" max="512" width="9.140625" style="31"/>
    <col min="513" max="513" width="9.5703125" style="31" customWidth="1"/>
    <col min="514" max="514" width="9.140625" style="31"/>
    <col min="515" max="515" width="10.42578125" style="31" bestFit="1" customWidth="1"/>
    <col min="516" max="756" width="9.140625" style="31"/>
    <col min="757" max="757" width="18.7109375" style="31" bestFit="1" customWidth="1"/>
    <col min="758" max="758" width="9.140625" style="31"/>
    <col min="759" max="759" width="10.28515625" style="31" customWidth="1"/>
    <col min="760" max="760" width="12.7109375" style="31" bestFit="1" customWidth="1"/>
    <col min="761" max="761" width="10.85546875" style="31" customWidth="1"/>
    <col min="762" max="762" width="19.140625" style="31" bestFit="1" customWidth="1"/>
    <col min="763" max="763" width="9.140625" style="31"/>
    <col min="764" max="764" width="9.42578125" style="31" customWidth="1"/>
    <col min="765" max="765" width="11.140625" style="31" customWidth="1"/>
    <col min="766" max="766" width="10.42578125" style="31" bestFit="1" customWidth="1"/>
    <col min="767" max="767" width="19.140625" style="31" bestFit="1" customWidth="1"/>
    <col min="768" max="768" width="9.140625" style="31"/>
    <col min="769" max="769" width="9.5703125" style="31" customWidth="1"/>
    <col min="770" max="770" width="9.140625" style="31"/>
    <col min="771" max="771" width="10.42578125" style="31" bestFit="1" customWidth="1"/>
    <col min="772" max="1012" width="9.140625" style="31"/>
    <col min="1013" max="1013" width="18.7109375" style="31" bestFit="1" customWidth="1"/>
    <col min="1014" max="1014" width="9.140625" style="31"/>
    <col min="1015" max="1015" width="10.28515625" style="31" customWidth="1"/>
    <col min="1016" max="1016" width="12.7109375" style="31" bestFit="1" customWidth="1"/>
    <col min="1017" max="1017" width="10.85546875" style="31" customWidth="1"/>
    <col min="1018" max="1018" width="19.140625" style="31" bestFit="1" customWidth="1"/>
    <col min="1019" max="1019" width="9.140625" style="31"/>
    <col min="1020" max="1020" width="9.42578125" style="31" customWidth="1"/>
    <col min="1021" max="1021" width="11.140625" style="31" customWidth="1"/>
    <col min="1022" max="1022" width="10.42578125" style="31" bestFit="1" customWidth="1"/>
    <col min="1023" max="1023" width="19.140625" style="31" bestFit="1" customWidth="1"/>
    <col min="1024" max="1024" width="9.140625" style="31"/>
    <col min="1025" max="1025" width="9.5703125" style="31" customWidth="1"/>
    <col min="1026" max="1026" width="9.140625" style="31"/>
    <col min="1027" max="1027" width="10.42578125" style="31" bestFit="1" customWidth="1"/>
    <col min="1028" max="1268" width="9.140625" style="31"/>
    <col min="1269" max="1269" width="18.7109375" style="31" bestFit="1" customWidth="1"/>
    <col min="1270" max="1270" width="9.140625" style="31"/>
    <col min="1271" max="1271" width="10.28515625" style="31" customWidth="1"/>
    <col min="1272" max="1272" width="12.7109375" style="31" bestFit="1" customWidth="1"/>
    <col min="1273" max="1273" width="10.85546875" style="31" customWidth="1"/>
    <col min="1274" max="1274" width="19.140625" style="31" bestFit="1" customWidth="1"/>
    <col min="1275" max="1275" width="9.140625" style="31"/>
    <col min="1276" max="1276" width="9.42578125" style="31" customWidth="1"/>
    <col min="1277" max="1277" width="11.140625" style="31" customWidth="1"/>
    <col min="1278" max="1278" width="10.42578125" style="31" bestFit="1" customWidth="1"/>
    <col min="1279" max="1279" width="19.140625" style="31" bestFit="1" customWidth="1"/>
    <col min="1280" max="1280" width="9.140625" style="31"/>
    <col min="1281" max="1281" width="9.5703125" style="31" customWidth="1"/>
    <col min="1282" max="1282" width="9.140625" style="31"/>
    <col min="1283" max="1283" width="10.42578125" style="31" bestFit="1" customWidth="1"/>
    <col min="1284" max="1524" width="9.140625" style="31"/>
    <col min="1525" max="1525" width="18.7109375" style="31" bestFit="1" customWidth="1"/>
    <col min="1526" max="1526" width="9.140625" style="31"/>
    <col min="1527" max="1527" width="10.28515625" style="31" customWidth="1"/>
    <col min="1528" max="1528" width="12.7109375" style="31" bestFit="1" customWidth="1"/>
    <col min="1529" max="1529" width="10.85546875" style="31" customWidth="1"/>
    <col min="1530" max="1530" width="19.140625" style="31" bestFit="1" customWidth="1"/>
    <col min="1531" max="1531" width="9.140625" style="31"/>
    <col min="1532" max="1532" width="9.42578125" style="31" customWidth="1"/>
    <col min="1533" max="1533" width="11.140625" style="31" customWidth="1"/>
    <col min="1534" max="1534" width="10.42578125" style="31" bestFit="1" customWidth="1"/>
    <col min="1535" max="1535" width="19.140625" style="31" bestFit="1" customWidth="1"/>
    <col min="1536" max="1536" width="9.140625" style="31"/>
    <col min="1537" max="1537" width="9.5703125" style="31" customWidth="1"/>
    <col min="1538" max="1538" width="9.140625" style="31"/>
    <col min="1539" max="1539" width="10.42578125" style="31" bestFit="1" customWidth="1"/>
    <col min="1540" max="1780" width="9.140625" style="31"/>
    <col min="1781" max="1781" width="18.7109375" style="31" bestFit="1" customWidth="1"/>
    <col min="1782" max="1782" width="9.140625" style="31"/>
    <col min="1783" max="1783" width="10.28515625" style="31" customWidth="1"/>
    <col min="1784" max="1784" width="12.7109375" style="31" bestFit="1" customWidth="1"/>
    <col min="1785" max="1785" width="10.85546875" style="31" customWidth="1"/>
    <col min="1786" max="1786" width="19.140625" style="31" bestFit="1" customWidth="1"/>
    <col min="1787" max="1787" width="9.140625" style="31"/>
    <col min="1788" max="1788" width="9.42578125" style="31" customWidth="1"/>
    <col min="1789" max="1789" width="11.140625" style="31" customWidth="1"/>
    <col min="1790" max="1790" width="10.42578125" style="31" bestFit="1" customWidth="1"/>
    <col min="1791" max="1791" width="19.140625" style="31" bestFit="1" customWidth="1"/>
    <col min="1792" max="1792" width="9.140625" style="31"/>
    <col min="1793" max="1793" width="9.5703125" style="31" customWidth="1"/>
    <col min="1794" max="1794" width="9.140625" style="31"/>
    <col min="1795" max="1795" width="10.42578125" style="31" bestFit="1" customWidth="1"/>
    <col min="1796" max="2036" width="9.140625" style="31"/>
    <col min="2037" max="2037" width="18.7109375" style="31" bestFit="1" customWidth="1"/>
    <col min="2038" max="2038" width="9.140625" style="31"/>
    <col min="2039" max="2039" width="10.28515625" style="31" customWidth="1"/>
    <col min="2040" max="2040" width="12.7109375" style="31" bestFit="1" customWidth="1"/>
    <col min="2041" max="2041" width="10.85546875" style="31" customWidth="1"/>
    <col min="2042" max="2042" width="19.140625" style="31" bestFit="1" customWidth="1"/>
    <col min="2043" max="2043" width="9.140625" style="31"/>
    <col min="2044" max="2044" width="9.42578125" style="31" customWidth="1"/>
    <col min="2045" max="2045" width="11.140625" style="31" customWidth="1"/>
    <col min="2046" max="2046" width="10.42578125" style="31" bestFit="1" customWidth="1"/>
    <col min="2047" max="2047" width="19.140625" style="31" bestFit="1" customWidth="1"/>
    <col min="2048" max="2048" width="9.140625" style="31"/>
    <col min="2049" max="2049" width="9.5703125" style="31" customWidth="1"/>
    <col min="2050" max="2050" width="9.140625" style="31"/>
    <col min="2051" max="2051" width="10.42578125" style="31" bestFit="1" customWidth="1"/>
    <col min="2052" max="2292" width="9.140625" style="31"/>
    <col min="2293" max="2293" width="18.7109375" style="31" bestFit="1" customWidth="1"/>
    <col min="2294" max="2294" width="9.140625" style="31"/>
    <col min="2295" max="2295" width="10.28515625" style="31" customWidth="1"/>
    <col min="2296" max="2296" width="12.7109375" style="31" bestFit="1" customWidth="1"/>
    <col min="2297" max="2297" width="10.85546875" style="31" customWidth="1"/>
    <col min="2298" max="2298" width="19.140625" style="31" bestFit="1" customWidth="1"/>
    <col min="2299" max="2299" width="9.140625" style="31"/>
    <col min="2300" max="2300" width="9.42578125" style="31" customWidth="1"/>
    <col min="2301" max="2301" width="11.140625" style="31" customWidth="1"/>
    <col min="2302" max="2302" width="10.42578125" style="31" bestFit="1" customWidth="1"/>
    <col min="2303" max="2303" width="19.140625" style="31" bestFit="1" customWidth="1"/>
    <col min="2304" max="2304" width="9.140625" style="31"/>
    <col min="2305" max="2305" width="9.5703125" style="31" customWidth="1"/>
    <col min="2306" max="2306" width="9.140625" style="31"/>
    <col min="2307" max="2307" width="10.42578125" style="31" bestFit="1" customWidth="1"/>
    <col min="2308" max="2548" width="9.140625" style="31"/>
    <col min="2549" max="2549" width="18.7109375" style="31" bestFit="1" customWidth="1"/>
    <col min="2550" max="2550" width="9.140625" style="31"/>
    <col min="2551" max="2551" width="10.28515625" style="31" customWidth="1"/>
    <col min="2552" max="2552" width="12.7109375" style="31" bestFit="1" customWidth="1"/>
    <col min="2553" max="2553" width="10.85546875" style="31" customWidth="1"/>
    <col min="2554" max="2554" width="19.140625" style="31" bestFit="1" customWidth="1"/>
    <col min="2555" max="2555" width="9.140625" style="31"/>
    <col min="2556" max="2556" width="9.42578125" style="31" customWidth="1"/>
    <col min="2557" max="2557" width="11.140625" style="31" customWidth="1"/>
    <col min="2558" max="2558" width="10.42578125" style="31" bestFit="1" customWidth="1"/>
    <col min="2559" max="2559" width="19.140625" style="31" bestFit="1" customWidth="1"/>
    <col min="2560" max="2560" width="9.140625" style="31"/>
    <col min="2561" max="2561" width="9.5703125" style="31" customWidth="1"/>
    <col min="2562" max="2562" width="9.140625" style="31"/>
    <col min="2563" max="2563" width="10.42578125" style="31" bestFit="1" customWidth="1"/>
    <col min="2564" max="2804" width="9.140625" style="31"/>
    <col min="2805" max="2805" width="18.7109375" style="31" bestFit="1" customWidth="1"/>
    <col min="2806" max="2806" width="9.140625" style="31"/>
    <col min="2807" max="2807" width="10.28515625" style="31" customWidth="1"/>
    <col min="2808" max="2808" width="12.7109375" style="31" bestFit="1" customWidth="1"/>
    <col min="2809" max="2809" width="10.85546875" style="31" customWidth="1"/>
    <col min="2810" max="2810" width="19.140625" style="31" bestFit="1" customWidth="1"/>
    <col min="2811" max="2811" width="9.140625" style="31"/>
    <col min="2812" max="2812" width="9.42578125" style="31" customWidth="1"/>
    <col min="2813" max="2813" width="11.140625" style="31" customWidth="1"/>
    <col min="2814" max="2814" width="10.42578125" style="31" bestFit="1" customWidth="1"/>
    <col min="2815" max="2815" width="19.140625" style="31" bestFit="1" customWidth="1"/>
    <col min="2816" max="2816" width="9.140625" style="31"/>
    <col min="2817" max="2817" width="9.5703125" style="31" customWidth="1"/>
    <col min="2818" max="2818" width="9.140625" style="31"/>
    <col min="2819" max="2819" width="10.42578125" style="31" bestFit="1" customWidth="1"/>
    <col min="2820" max="3060" width="9.140625" style="31"/>
    <col min="3061" max="3061" width="18.7109375" style="31" bestFit="1" customWidth="1"/>
    <col min="3062" max="3062" width="9.140625" style="31"/>
    <col min="3063" max="3063" width="10.28515625" style="31" customWidth="1"/>
    <col min="3064" max="3064" width="12.7109375" style="31" bestFit="1" customWidth="1"/>
    <col min="3065" max="3065" width="10.85546875" style="31" customWidth="1"/>
    <col min="3066" max="3066" width="19.140625" style="31" bestFit="1" customWidth="1"/>
    <col min="3067" max="3067" width="9.140625" style="31"/>
    <col min="3068" max="3068" width="9.42578125" style="31" customWidth="1"/>
    <col min="3069" max="3069" width="11.140625" style="31" customWidth="1"/>
    <col min="3070" max="3070" width="10.42578125" style="31" bestFit="1" customWidth="1"/>
    <col min="3071" max="3071" width="19.140625" style="31" bestFit="1" customWidth="1"/>
    <col min="3072" max="3072" width="9.140625" style="31"/>
    <col min="3073" max="3073" width="9.5703125" style="31" customWidth="1"/>
    <col min="3074" max="3074" width="9.140625" style="31"/>
    <col min="3075" max="3075" width="10.42578125" style="31" bestFit="1" customWidth="1"/>
    <col min="3076" max="3316" width="9.140625" style="31"/>
    <col min="3317" max="3317" width="18.7109375" style="31" bestFit="1" customWidth="1"/>
    <col min="3318" max="3318" width="9.140625" style="31"/>
    <col min="3319" max="3319" width="10.28515625" style="31" customWidth="1"/>
    <col min="3320" max="3320" width="12.7109375" style="31" bestFit="1" customWidth="1"/>
    <col min="3321" max="3321" width="10.85546875" style="31" customWidth="1"/>
    <col min="3322" max="3322" width="19.140625" style="31" bestFit="1" customWidth="1"/>
    <col min="3323" max="3323" width="9.140625" style="31"/>
    <col min="3324" max="3324" width="9.42578125" style="31" customWidth="1"/>
    <col min="3325" max="3325" width="11.140625" style="31" customWidth="1"/>
    <col min="3326" max="3326" width="10.42578125" style="31" bestFit="1" customWidth="1"/>
    <col min="3327" max="3327" width="19.140625" style="31" bestFit="1" customWidth="1"/>
    <col min="3328" max="3328" width="9.140625" style="31"/>
    <col min="3329" max="3329" width="9.5703125" style="31" customWidth="1"/>
    <col min="3330" max="3330" width="9.140625" style="31"/>
    <col min="3331" max="3331" width="10.42578125" style="31" bestFit="1" customWidth="1"/>
    <col min="3332" max="3572" width="9.140625" style="31"/>
    <col min="3573" max="3573" width="18.7109375" style="31" bestFit="1" customWidth="1"/>
    <col min="3574" max="3574" width="9.140625" style="31"/>
    <col min="3575" max="3575" width="10.28515625" style="31" customWidth="1"/>
    <col min="3576" max="3576" width="12.7109375" style="31" bestFit="1" customWidth="1"/>
    <col min="3577" max="3577" width="10.85546875" style="31" customWidth="1"/>
    <col min="3578" max="3578" width="19.140625" style="31" bestFit="1" customWidth="1"/>
    <col min="3579" max="3579" width="9.140625" style="31"/>
    <col min="3580" max="3580" width="9.42578125" style="31" customWidth="1"/>
    <col min="3581" max="3581" width="11.140625" style="31" customWidth="1"/>
    <col min="3582" max="3582" width="10.42578125" style="31" bestFit="1" customWidth="1"/>
    <col min="3583" max="3583" width="19.140625" style="31" bestFit="1" customWidth="1"/>
    <col min="3584" max="3584" width="9.140625" style="31"/>
    <col min="3585" max="3585" width="9.5703125" style="31" customWidth="1"/>
    <col min="3586" max="3586" width="9.140625" style="31"/>
    <col min="3587" max="3587" width="10.42578125" style="31" bestFit="1" customWidth="1"/>
    <col min="3588" max="3828" width="9.140625" style="31"/>
    <col min="3829" max="3829" width="18.7109375" style="31" bestFit="1" customWidth="1"/>
    <col min="3830" max="3830" width="9.140625" style="31"/>
    <col min="3831" max="3831" width="10.28515625" style="31" customWidth="1"/>
    <col min="3832" max="3832" width="12.7109375" style="31" bestFit="1" customWidth="1"/>
    <col min="3833" max="3833" width="10.85546875" style="31" customWidth="1"/>
    <col min="3834" max="3834" width="19.140625" style="31" bestFit="1" customWidth="1"/>
    <col min="3835" max="3835" width="9.140625" style="31"/>
    <col min="3836" max="3836" width="9.42578125" style="31" customWidth="1"/>
    <col min="3837" max="3837" width="11.140625" style="31" customWidth="1"/>
    <col min="3838" max="3838" width="10.42578125" style="31" bestFit="1" customWidth="1"/>
    <col min="3839" max="3839" width="19.140625" style="31" bestFit="1" customWidth="1"/>
    <col min="3840" max="3840" width="9.140625" style="31"/>
    <col min="3841" max="3841" width="9.5703125" style="31" customWidth="1"/>
    <col min="3842" max="3842" width="9.140625" style="31"/>
    <col min="3843" max="3843" width="10.42578125" style="31" bestFit="1" customWidth="1"/>
    <col min="3844" max="4084" width="9.140625" style="31"/>
    <col min="4085" max="4085" width="18.7109375" style="31" bestFit="1" customWidth="1"/>
    <col min="4086" max="4086" width="9.140625" style="31"/>
    <col min="4087" max="4087" width="10.28515625" style="31" customWidth="1"/>
    <col min="4088" max="4088" width="12.7109375" style="31" bestFit="1" customWidth="1"/>
    <col min="4089" max="4089" width="10.85546875" style="31" customWidth="1"/>
    <col min="4090" max="4090" width="19.140625" style="31" bestFit="1" customWidth="1"/>
    <col min="4091" max="4091" width="9.140625" style="31"/>
    <col min="4092" max="4092" width="9.42578125" style="31" customWidth="1"/>
    <col min="4093" max="4093" width="11.140625" style="31" customWidth="1"/>
    <col min="4094" max="4094" width="10.42578125" style="31" bestFit="1" customWidth="1"/>
    <col min="4095" max="4095" width="19.140625" style="31" bestFit="1" customWidth="1"/>
    <col min="4096" max="4096" width="9.140625" style="31"/>
    <col min="4097" max="4097" width="9.5703125" style="31" customWidth="1"/>
    <col min="4098" max="4098" width="9.140625" style="31"/>
    <col min="4099" max="4099" width="10.42578125" style="31" bestFit="1" customWidth="1"/>
    <col min="4100" max="4340" width="9.140625" style="31"/>
    <col min="4341" max="4341" width="18.7109375" style="31" bestFit="1" customWidth="1"/>
    <col min="4342" max="4342" width="9.140625" style="31"/>
    <col min="4343" max="4343" width="10.28515625" style="31" customWidth="1"/>
    <col min="4344" max="4344" width="12.7109375" style="31" bestFit="1" customWidth="1"/>
    <col min="4345" max="4345" width="10.85546875" style="31" customWidth="1"/>
    <col min="4346" max="4346" width="19.140625" style="31" bestFit="1" customWidth="1"/>
    <col min="4347" max="4347" width="9.140625" style="31"/>
    <col min="4348" max="4348" width="9.42578125" style="31" customWidth="1"/>
    <col min="4349" max="4349" width="11.140625" style="31" customWidth="1"/>
    <col min="4350" max="4350" width="10.42578125" style="31" bestFit="1" customWidth="1"/>
    <col min="4351" max="4351" width="19.140625" style="31" bestFit="1" customWidth="1"/>
    <col min="4352" max="4352" width="9.140625" style="31"/>
    <col min="4353" max="4353" width="9.5703125" style="31" customWidth="1"/>
    <col min="4354" max="4354" width="9.140625" style="31"/>
    <col min="4355" max="4355" width="10.42578125" style="31" bestFit="1" customWidth="1"/>
    <col min="4356" max="4596" width="9.140625" style="31"/>
    <col min="4597" max="4597" width="18.7109375" style="31" bestFit="1" customWidth="1"/>
    <col min="4598" max="4598" width="9.140625" style="31"/>
    <col min="4599" max="4599" width="10.28515625" style="31" customWidth="1"/>
    <col min="4600" max="4600" width="12.7109375" style="31" bestFit="1" customWidth="1"/>
    <col min="4601" max="4601" width="10.85546875" style="31" customWidth="1"/>
    <col min="4602" max="4602" width="19.140625" style="31" bestFit="1" customWidth="1"/>
    <col min="4603" max="4603" width="9.140625" style="31"/>
    <col min="4604" max="4604" width="9.42578125" style="31" customWidth="1"/>
    <col min="4605" max="4605" width="11.140625" style="31" customWidth="1"/>
    <col min="4606" max="4606" width="10.42578125" style="31" bestFit="1" customWidth="1"/>
    <col min="4607" max="4607" width="19.140625" style="31" bestFit="1" customWidth="1"/>
    <col min="4608" max="4608" width="9.140625" style="31"/>
    <col min="4609" max="4609" width="9.5703125" style="31" customWidth="1"/>
    <col min="4610" max="4610" width="9.140625" style="31"/>
    <col min="4611" max="4611" width="10.42578125" style="31" bestFit="1" customWidth="1"/>
    <col min="4612" max="4852" width="9.140625" style="31"/>
    <col min="4853" max="4853" width="18.7109375" style="31" bestFit="1" customWidth="1"/>
    <col min="4854" max="4854" width="9.140625" style="31"/>
    <col min="4855" max="4855" width="10.28515625" style="31" customWidth="1"/>
    <col min="4856" max="4856" width="12.7109375" style="31" bestFit="1" customWidth="1"/>
    <col min="4857" max="4857" width="10.85546875" style="31" customWidth="1"/>
    <col min="4858" max="4858" width="19.140625" style="31" bestFit="1" customWidth="1"/>
    <col min="4859" max="4859" width="9.140625" style="31"/>
    <col min="4860" max="4860" width="9.42578125" style="31" customWidth="1"/>
    <col min="4861" max="4861" width="11.140625" style="31" customWidth="1"/>
    <col min="4862" max="4862" width="10.42578125" style="31" bestFit="1" customWidth="1"/>
    <col min="4863" max="4863" width="19.140625" style="31" bestFit="1" customWidth="1"/>
    <col min="4864" max="4864" width="9.140625" style="31"/>
    <col min="4865" max="4865" width="9.5703125" style="31" customWidth="1"/>
    <col min="4866" max="4866" width="9.140625" style="31"/>
    <col min="4867" max="4867" width="10.42578125" style="31" bestFit="1" customWidth="1"/>
    <col min="4868" max="5108" width="9.140625" style="31"/>
    <col min="5109" max="5109" width="18.7109375" style="31" bestFit="1" customWidth="1"/>
    <col min="5110" max="5110" width="9.140625" style="31"/>
    <col min="5111" max="5111" width="10.28515625" style="31" customWidth="1"/>
    <col min="5112" max="5112" width="12.7109375" style="31" bestFit="1" customWidth="1"/>
    <col min="5113" max="5113" width="10.85546875" style="31" customWidth="1"/>
    <col min="5114" max="5114" width="19.140625" style="31" bestFit="1" customWidth="1"/>
    <col min="5115" max="5115" width="9.140625" style="31"/>
    <col min="5116" max="5116" width="9.42578125" style="31" customWidth="1"/>
    <col min="5117" max="5117" width="11.140625" style="31" customWidth="1"/>
    <col min="5118" max="5118" width="10.42578125" style="31" bestFit="1" customWidth="1"/>
    <col min="5119" max="5119" width="19.140625" style="31" bestFit="1" customWidth="1"/>
    <col min="5120" max="5120" width="9.140625" style="31"/>
    <col min="5121" max="5121" width="9.5703125" style="31" customWidth="1"/>
    <col min="5122" max="5122" width="9.140625" style="31"/>
    <col min="5123" max="5123" width="10.42578125" style="31" bestFit="1" customWidth="1"/>
    <col min="5124" max="5364" width="9.140625" style="31"/>
    <col min="5365" max="5365" width="18.7109375" style="31" bestFit="1" customWidth="1"/>
    <col min="5366" max="5366" width="9.140625" style="31"/>
    <col min="5367" max="5367" width="10.28515625" style="31" customWidth="1"/>
    <col min="5368" max="5368" width="12.7109375" style="31" bestFit="1" customWidth="1"/>
    <col min="5369" max="5369" width="10.85546875" style="31" customWidth="1"/>
    <col min="5370" max="5370" width="19.140625" style="31" bestFit="1" customWidth="1"/>
    <col min="5371" max="5371" width="9.140625" style="31"/>
    <col min="5372" max="5372" width="9.42578125" style="31" customWidth="1"/>
    <col min="5373" max="5373" width="11.140625" style="31" customWidth="1"/>
    <col min="5374" max="5374" width="10.42578125" style="31" bestFit="1" customWidth="1"/>
    <col min="5375" max="5375" width="19.140625" style="31" bestFit="1" customWidth="1"/>
    <col min="5376" max="5376" width="9.140625" style="31"/>
    <col min="5377" max="5377" width="9.5703125" style="31" customWidth="1"/>
    <col min="5378" max="5378" width="9.140625" style="31"/>
    <col min="5379" max="5379" width="10.42578125" style="31" bestFit="1" customWidth="1"/>
    <col min="5380" max="5620" width="9.140625" style="31"/>
    <col min="5621" max="5621" width="18.7109375" style="31" bestFit="1" customWidth="1"/>
    <col min="5622" max="5622" width="9.140625" style="31"/>
    <col min="5623" max="5623" width="10.28515625" style="31" customWidth="1"/>
    <col min="5624" max="5624" width="12.7109375" style="31" bestFit="1" customWidth="1"/>
    <col min="5625" max="5625" width="10.85546875" style="31" customWidth="1"/>
    <col min="5626" max="5626" width="19.140625" style="31" bestFit="1" customWidth="1"/>
    <col min="5627" max="5627" width="9.140625" style="31"/>
    <col min="5628" max="5628" width="9.42578125" style="31" customWidth="1"/>
    <col min="5629" max="5629" width="11.140625" style="31" customWidth="1"/>
    <col min="5630" max="5630" width="10.42578125" style="31" bestFit="1" customWidth="1"/>
    <col min="5631" max="5631" width="19.140625" style="31" bestFit="1" customWidth="1"/>
    <col min="5632" max="5632" width="9.140625" style="31"/>
    <col min="5633" max="5633" width="9.5703125" style="31" customWidth="1"/>
    <col min="5634" max="5634" width="9.140625" style="31"/>
    <col min="5635" max="5635" width="10.42578125" style="31" bestFit="1" customWidth="1"/>
    <col min="5636" max="5876" width="9.140625" style="31"/>
    <col min="5877" max="5877" width="18.7109375" style="31" bestFit="1" customWidth="1"/>
    <col min="5878" max="5878" width="9.140625" style="31"/>
    <col min="5879" max="5879" width="10.28515625" style="31" customWidth="1"/>
    <col min="5880" max="5880" width="12.7109375" style="31" bestFit="1" customWidth="1"/>
    <col min="5881" max="5881" width="10.85546875" style="31" customWidth="1"/>
    <col min="5882" max="5882" width="19.140625" style="31" bestFit="1" customWidth="1"/>
    <col min="5883" max="5883" width="9.140625" style="31"/>
    <col min="5884" max="5884" width="9.42578125" style="31" customWidth="1"/>
    <col min="5885" max="5885" width="11.140625" style="31" customWidth="1"/>
    <col min="5886" max="5886" width="10.42578125" style="31" bestFit="1" customWidth="1"/>
    <col min="5887" max="5887" width="19.140625" style="31" bestFit="1" customWidth="1"/>
    <col min="5888" max="5888" width="9.140625" style="31"/>
    <col min="5889" max="5889" width="9.5703125" style="31" customWidth="1"/>
    <col min="5890" max="5890" width="9.140625" style="31"/>
    <col min="5891" max="5891" width="10.42578125" style="31" bestFit="1" customWidth="1"/>
    <col min="5892" max="6132" width="9.140625" style="31"/>
    <col min="6133" max="6133" width="18.7109375" style="31" bestFit="1" customWidth="1"/>
    <col min="6134" max="6134" width="9.140625" style="31"/>
    <col min="6135" max="6135" width="10.28515625" style="31" customWidth="1"/>
    <col min="6136" max="6136" width="12.7109375" style="31" bestFit="1" customWidth="1"/>
    <col min="6137" max="6137" width="10.85546875" style="31" customWidth="1"/>
    <col min="6138" max="6138" width="19.140625" style="31" bestFit="1" customWidth="1"/>
    <col min="6139" max="6139" width="9.140625" style="31"/>
    <col min="6140" max="6140" width="9.42578125" style="31" customWidth="1"/>
    <col min="6141" max="6141" width="11.140625" style="31" customWidth="1"/>
    <col min="6142" max="6142" width="10.42578125" style="31" bestFit="1" customWidth="1"/>
    <col min="6143" max="6143" width="19.140625" style="31" bestFit="1" customWidth="1"/>
    <col min="6144" max="6144" width="9.140625" style="31"/>
    <col min="6145" max="6145" width="9.5703125" style="31" customWidth="1"/>
    <col min="6146" max="6146" width="9.140625" style="31"/>
    <col min="6147" max="6147" width="10.42578125" style="31" bestFit="1" customWidth="1"/>
    <col min="6148" max="6388" width="9.140625" style="31"/>
    <col min="6389" max="6389" width="18.7109375" style="31" bestFit="1" customWidth="1"/>
    <col min="6390" max="6390" width="9.140625" style="31"/>
    <col min="6391" max="6391" width="10.28515625" style="31" customWidth="1"/>
    <col min="6392" max="6392" width="12.7109375" style="31" bestFit="1" customWidth="1"/>
    <col min="6393" max="6393" width="10.85546875" style="31" customWidth="1"/>
    <col min="6394" max="6394" width="19.140625" style="31" bestFit="1" customWidth="1"/>
    <col min="6395" max="6395" width="9.140625" style="31"/>
    <col min="6396" max="6396" width="9.42578125" style="31" customWidth="1"/>
    <col min="6397" max="6397" width="11.140625" style="31" customWidth="1"/>
    <col min="6398" max="6398" width="10.42578125" style="31" bestFit="1" customWidth="1"/>
    <col min="6399" max="6399" width="19.140625" style="31" bestFit="1" customWidth="1"/>
    <col min="6400" max="6400" width="9.140625" style="31"/>
    <col min="6401" max="6401" width="9.5703125" style="31" customWidth="1"/>
    <col min="6402" max="6402" width="9.140625" style="31"/>
    <col min="6403" max="6403" width="10.42578125" style="31" bestFit="1" customWidth="1"/>
    <col min="6404" max="6644" width="9.140625" style="31"/>
    <col min="6645" max="6645" width="18.7109375" style="31" bestFit="1" customWidth="1"/>
    <col min="6646" max="6646" width="9.140625" style="31"/>
    <col min="6647" max="6647" width="10.28515625" style="31" customWidth="1"/>
    <col min="6648" max="6648" width="12.7109375" style="31" bestFit="1" customWidth="1"/>
    <col min="6649" max="6649" width="10.85546875" style="31" customWidth="1"/>
    <col min="6650" max="6650" width="19.140625" style="31" bestFit="1" customWidth="1"/>
    <col min="6651" max="6651" width="9.140625" style="31"/>
    <col min="6652" max="6652" width="9.42578125" style="31" customWidth="1"/>
    <col min="6653" max="6653" width="11.140625" style="31" customWidth="1"/>
    <col min="6654" max="6654" width="10.42578125" style="31" bestFit="1" customWidth="1"/>
    <col min="6655" max="6655" width="19.140625" style="31" bestFit="1" customWidth="1"/>
    <col min="6656" max="6656" width="9.140625" style="31"/>
    <col min="6657" max="6657" width="9.5703125" style="31" customWidth="1"/>
    <col min="6658" max="6658" width="9.140625" style="31"/>
    <col min="6659" max="6659" width="10.42578125" style="31" bestFit="1" customWidth="1"/>
    <col min="6660" max="6900" width="9.140625" style="31"/>
    <col min="6901" max="6901" width="18.7109375" style="31" bestFit="1" customWidth="1"/>
    <col min="6902" max="6902" width="9.140625" style="31"/>
    <col min="6903" max="6903" width="10.28515625" style="31" customWidth="1"/>
    <col min="6904" max="6904" width="12.7109375" style="31" bestFit="1" customWidth="1"/>
    <col min="6905" max="6905" width="10.85546875" style="31" customWidth="1"/>
    <col min="6906" max="6906" width="19.140625" style="31" bestFit="1" customWidth="1"/>
    <col min="6907" max="6907" width="9.140625" style="31"/>
    <col min="6908" max="6908" width="9.42578125" style="31" customWidth="1"/>
    <col min="6909" max="6909" width="11.140625" style="31" customWidth="1"/>
    <col min="6910" max="6910" width="10.42578125" style="31" bestFit="1" customWidth="1"/>
    <col min="6911" max="6911" width="19.140625" style="31" bestFit="1" customWidth="1"/>
    <col min="6912" max="6912" width="9.140625" style="31"/>
    <col min="6913" max="6913" width="9.5703125" style="31" customWidth="1"/>
    <col min="6914" max="6914" width="9.140625" style="31"/>
    <col min="6915" max="6915" width="10.42578125" style="31" bestFit="1" customWidth="1"/>
    <col min="6916" max="7156" width="9.140625" style="31"/>
    <col min="7157" max="7157" width="18.7109375" style="31" bestFit="1" customWidth="1"/>
    <col min="7158" max="7158" width="9.140625" style="31"/>
    <col min="7159" max="7159" width="10.28515625" style="31" customWidth="1"/>
    <col min="7160" max="7160" width="12.7109375" style="31" bestFit="1" customWidth="1"/>
    <col min="7161" max="7161" width="10.85546875" style="31" customWidth="1"/>
    <col min="7162" max="7162" width="19.140625" style="31" bestFit="1" customWidth="1"/>
    <col min="7163" max="7163" width="9.140625" style="31"/>
    <col min="7164" max="7164" width="9.42578125" style="31" customWidth="1"/>
    <col min="7165" max="7165" width="11.140625" style="31" customWidth="1"/>
    <col min="7166" max="7166" width="10.42578125" style="31" bestFit="1" customWidth="1"/>
    <col min="7167" max="7167" width="19.140625" style="31" bestFit="1" customWidth="1"/>
    <col min="7168" max="7168" width="9.140625" style="31"/>
    <col min="7169" max="7169" width="9.5703125" style="31" customWidth="1"/>
    <col min="7170" max="7170" width="9.140625" style="31"/>
    <col min="7171" max="7171" width="10.42578125" style="31" bestFit="1" customWidth="1"/>
    <col min="7172" max="7412" width="9.140625" style="31"/>
    <col min="7413" max="7413" width="18.7109375" style="31" bestFit="1" customWidth="1"/>
    <col min="7414" max="7414" width="9.140625" style="31"/>
    <col min="7415" max="7415" width="10.28515625" style="31" customWidth="1"/>
    <col min="7416" max="7416" width="12.7109375" style="31" bestFit="1" customWidth="1"/>
    <col min="7417" max="7417" width="10.85546875" style="31" customWidth="1"/>
    <col min="7418" max="7418" width="19.140625" style="31" bestFit="1" customWidth="1"/>
    <col min="7419" max="7419" width="9.140625" style="31"/>
    <col min="7420" max="7420" width="9.42578125" style="31" customWidth="1"/>
    <col min="7421" max="7421" width="11.140625" style="31" customWidth="1"/>
    <col min="7422" max="7422" width="10.42578125" style="31" bestFit="1" customWidth="1"/>
    <col min="7423" max="7423" width="19.140625" style="31" bestFit="1" customWidth="1"/>
    <col min="7424" max="7424" width="9.140625" style="31"/>
    <col min="7425" max="7425" width="9.5703125" style="31" customWidth="1"/>
    <col min="7426" max="7426" width="9.140625" style="31"/>
    <col min="7427" max="7427" width="10.42578125" style="31" bestFit="1" customWidth="1"/>
    <col min="7428" max="7668" width="9.140625" style="31"/>
    <col min="7669" max="7669" width="18.7109375" style="31" bestFit="1" customWidth="1"/>
    <col min="7670" max="7670" width="9.140625" style="31"/>
    <col min="7671" max="7671" width="10.28515625" style="31" customWidth="1"/>
    <col min="7672" max="7672" width="12.7109375" style="31" bestFit="1" customWidth="1"/>
    <col min="7673" max="7673" width="10.85546875" style="31" customWidth="1"/>
    <col min="7674" max="7674" width="19.140625" style="31" bestFit="1" customWidth="1"/>
    <col min="7675" max="7675" width="9.140625" style="31"/>
    <col min="7676" max="7676" width="9.42578125" style="31" customWidth="1"/>
    <col min="7677" max="7677" width="11.140625" style="31" customWidth="1"/>
    <col min="7678" max="7678" width="10.42578125" style="31" bestFit="1" customWidth="1"/>
    <col min="7679" max="7679" width="19.140625" style="31" bestFit="1" customWidth="1"/>
    <col min="7680" max="7680" width="9.140625" style="31"/>
    <col min="7681" max="7681" width="9.5703125" style="31" customWidth="1"/>
    <col min="7682" max="7682" width="9.140625" style="31"/>
    <col min="7683" max="7683" width="10.42578125" style="31" bestFit="1" customWidth="1"/>
    <col min="7684" max="7924" width="9.140625" style="31"/>
    <col min="7925" max="7925" width="18.7109375" style="31" bestFit="1" customWidth="1"/>
    <col min="7926" max="7926" width="9.140625" style="31"/>
    <col min="7927" max="7927" width="10.28515625" style="31" customWidth="1"/>
    <col min="7928" max="7928" width="12.7109375" style="31" bestFit="1" customWidth="1"/>
    <col min="7929" max="7929" width="10.85546875" style="31" customWidth="1"/>
    <col min="7930" max="7930" width="19.140625" style="31" bestFit="1" customWidth="1"/>
    <col min="7931" max="7931" width="9.140625" style="31"/>
    <col min="7932" max="7932" width="9.42578125" style="31" customWidth="1"/>
    <col min="7933" max="7933" width="11.140625" style="31" customWidth="1"/>
    <col min="7934" max="7934" width="10.42578125" style="31" bestFit="1" customWidth="1"/>
    <col min="7935" max="7935" width="19.140625" style="31" bestFit="1" customWidth="1"/>
    <col min="7936" max="7936" width="9.140625" style="31"/>
    <col min="7937" max="7937" width="9.5703125" style="31" customWidth="1"/>
    <col min="7938" max="7938" width="9.140625" style="31"/>
    <col min="7939" max="7939" width="10.42578125" style="31" bestFit="1" customWidth="1"/>
    <col min="7940" max="8180" width="9.140625" style="31"/>
    <col min="8181" max="8181" width="18.7109375" style="31" bestFit="1" customWidth="1"/>
    <col min="8182" max="8182" width="9.140625" style="31"/>
    <col min="8183" max="8183" width="10.28515625" style="31" customWidth="1"/>
    <col min="8184" max="8184" width="12.7109375" style="31" bestFit="1" customWidth="1"/>
    <col min="8185" max="8185" width="10.85546875" style="31" customWidth="1"/>
    <col min="8186" max="8186" width="19.140625" style="31" bestFit="1" customWidth="1"/>
    <col min="8187" max="8187" width="9.140625" style="31"/>
    <col min="8188" max="8188" width="9.42578125" style="31" customWidth="1"/>
    <col min="8189" max="8189" width="11.140625" style="31" customWidth="1"/>
    <col min="8190" max="8190" width="10.42578125" style="31" bestFit="1" customWidth="1"/>
    <col min="8191" max="8191" width="19.140625" style="31" bestFit="1" customWidth="1"/>
    <col min="8192" max="8192" width="9.140625" style="31"/>
    <col min="8193" max="8193" width="9.5703125" style="31" customWidth="1"/>
    <col min="8194" max="8194" width="9.140625" style="31"/>
    <col min="8195" max="8195" width="10.42578125" style="31" bestFit="1" customWidth="1"/>
    <col min="8196" max="8436" width="9.140625" style="31"/>
    <col min="8437" max="8437" width="18.7109375" style="31" bestFit="1" customWidth="1"/>
    <col min="8438" max="8438" width="9.140625" style="31"/>
    <col min="8439" max="8439" width="10.28515625" style="31" customWidth="1"/>
    <col min="8440" max="8440" width="12.7109375" style="31" bestFit="1" customWidth="1"/>
    <col min="8441" max="8441" width="10.85546875" style="31" customWidth="1"/>
    <col min="8442" max="8442" width="19.140625" style="31" bestFit="1" customWidth="1"/>
    <col min="8443" max="8443" width="9.140625" style="31"/>
    <col min="8444" max="8444" width="9.42578125" style="31" customWidth="1"/>
    <col min="8445" max="8445" width="11.140625" style="31" customWidth="1"/>
    <col min="8446" max="8446" width="10.42578125" style="31" bestFit="1" customWidth="1"/>
    <col min="8447" max="8447" width="19.140625" style="31" bestFit="1" customWidth="1"/>
    <col min="8448" max="8448" width="9.140625" style="31"/>
    <col min="8449" max="8449" width="9.5703125" style="31" customWidth="1"/>
    <col min="8450" max="8450" width="9.140625" style="31"/>
    <col min="8451" max="8451" width="10.42578125" style="31" bestFit="1" customWidth="1"/>
    <col min="8452" max="8692" width="9.140625" style="31"/>
    <col min="8693" max="8693" width="18.7109375" style="31" bestFit="1" customWidth="1"/>
    <col min="8694" max="8694" width="9.140625" style="31"/>
    <col min="8695" max="8695" width="10.28515625" style="31" customWidth="1"/>
    <col min="8696" max="8696" width="12.7109375" style="31" bestFit="1" customWidth="1"/>
    <col min="8697" max="8697" width="10.85546875" style="31" customWidth="1"/>
    <col min="8698" max="8698" width="19.140625" style="31" bestFit="1" customWidth="1"/>
    <col min="8699" max="8699" width="9.140625" style="31"/>
    <col min="8700" max="8700" width="9.42578125" style="31" customWidth="1"/>
    <col min="8701" max="8701" width="11.140625" style="31" customWidth="1"/>
    <col min="8702" max="8702" width="10.42578125" style="31" bestFit="1" customWidth="1"/>
    <col min="8703" max="8703" width="19.140625" style="31" bestFit="1" customWidth="1"/>
    <col min="8704" max="8704" width="9.140625" style="31"/>
    <col min="8705" max="8705" width="9.5703125" style="31" customWidth="1"/>
    <col min="8706" max="8706" width="9.140625" style="31"/>
    <col min="8707" max="8707" width="10.42578125" style="31" bestFit="1" customWidth="1"/>
    <col min="8708" max="8948" width="9.140625" style="31"/>
    <col min="8949" max="8949" width="18.7109375" style="31" bestFit="1" customWidth="1"/>
    <col min="8950" max="8950" width="9.140625" style="31"/>
    <col min="8951" max="8951" width="10.28515625" style="31" customWidth="1"/>
    <col min="8952" max="8952" width="12.7109375" style="31" bestFit="1" customWidth="1"/>
    <col min="8953" max="8953" width="10.85546875" style="31" customWidth="1"/>
    <col min="8954" max="8954" width="19.140625" style="31" bestFit="1" customWidth="1"/>
    <col min="8955" max="8955" width="9.140625" style="31"/>
    <col min="8956" max="8956" width="9.42578125" style="31" customWidth="1"/>
    <col min="8957" max="8957" width="11.140625" style="31" customWidth="1"/>
    <col min="8958" max="8958" width="10.42578125" style="31" bestFit="1" customWidth="1"/>
    <col min="8959" max="8959" width="19.140625" style="31" bestFit="1" customWidth="1"/>
    <col min="8960" max="8960" width="9.140625" style="31"/>
    <col min="8961" max="8961" width="9.5703125" style="31" customWidth="1"/>
    <col min="8962" max="8962" width="9.140625" style="31"/>
    <col min="8963" max="8963" width="10.42578125" style="31" bestFit="1" customWidth="1"/>
    <col min="8964" max="9204" width="9.140625" style="31"/>
    <col min="9205" max="9205" width="18.7109375" style="31" bestFit="1" customWidth="1"/>
    <col min="9206" max="9206" width="9.140625" style="31"/>
    <col min="9207" max="9207" width="10.28515625" style="31" customWidth="1"/>
    <col min="9208" max="9208" width="12.7109375" style="31" bestFit="1" customWidth="1"/>
    <col min="9209" max="9209" width="10.85546875" style="31" customWidth="1"/>
    <col min="9210" max="9210" width="19.140625" style="31" bestFit="1" customWidth="1"/>
    <col min="9211" max="9211" width="9.140625" style="31"/>
    <col min="9212" max="9212" width="9.42578125" style="31" customWidth="1"/>
    <col min="9213" max="9213" width="11.140625" style="31" customWidth="1"/>
    <col min="9214" max="9214" width="10.42578125" style="31" bestFit="1" customWidth="1"/>
    <col min="9215" max="9215" width="19.140625" style="31" bestFit="1" customWidth="1"/>
    <col min="9216" max="9216" width="9.140625" style="31"/>
    <col min="9217" max="9217" width="9.5703125" style="31" customWidth="1"/>
    <col min="9218" max="9218" width="9.140625" style="31"/>
    <col min="9219" max="9219" width="10.42578125" style="31" bestFit="1" customWidth="1"/>
    <col min="9220" max="9460" width="9.140625" style="31"/>
    <col min="9461" max="9461" width="18.7109375" style="31" bestFit="1" customWidth="1"/>
    <col min="9462" max="9462" width="9.140625" style="31"/>
    <col min="9463" max="9463" width="10.28515625" style="31" customWidth="1"/>
    <col min="9464" max="9464" width="12.7109375" style="31" bestFit="1" customWidth="1"/>
    <col min="9465" max="9465" width="10.85546875" style="31" customWidth="1"/>
    <col min="9466" max="9466" width="19.140625" style="31" bestFit="1" customWidth="1"/>
    <col min="9467" max="9467" width="9.140625" style="31"/>
    <col min="9468" max="9468" width="9.42578125" style="31" customWidth="1"/>
    <col min="9469" max="9469" width="11.140625" style="31" customWidth="1"/>
    <col min="9470" max="9470" width="10.42578125" style="31" bestFit="1" customWidth="1"/>
    <col min="9471" max="9471" width="19.140625" style="31" bestFit="1" customWidth="1"/>
    <col min="9472" max="9472" width="9.140625" style="31"/>
    <col min="9473" max="9473" width="9.5703125" style="31" customWidth="1"/>
    <col min="9474" max="9474" width="9.140625" style="31"/>
    <col min="9475" max="9475" width="10.42578125" style="31" bestFit="1" customWidth="1"/>
    <col min="9476" max="9716" width="9.140625" style="31"/>
    <col min="9717" max="9717" width="18.7109375" style="31" bestFit="1" customWidth="1"/>
    <col min="9718" max="9718" width="9.140625" style="31"/>
    <col min="9719" max="9719" width="10.28515625" style="31" customWidth="1"/>
    <col min="9720" max="9720" width="12.7109375" style="31" bestFit="1" customWidth="1"/>
    <col min="9721" max="9721" width="10.85546875" style="31" customWidth="1"/>
    <col min="9722" max="9722" width="19.140625" style="31" bestFit="1" customWidth="1"/>
    <col min="9723" max="9723" width="9.140625" style="31"/>
    <col min="9724" max="9724" width="9.42578125" style="31" customWidth="1"/>
    <col min="9725" max="9725" width="11.140625" style="31" customWidth="1"/>
    <col min="9726" max="9726" width="10.42578125" style="31" bestFit="1" customWidth="1"/>
    <col min="9727" max="9727" width="19.140625" style="31" bestFit="1" customWidth="1"/>
    <col min="9728" max="9728" width="9.140625" style="31"/>
    <col min="9729" max="9729" width="9.5703125" style="31" customWidth="1"/>
    <col min="9730" max="9730" width="9.140625" style="31"/>
    <col min="9731" max="9731" width="10.42578125" style="31" bestFit="1" customWidth="1"/>
    <col min="9732" max="9972" width="9.140625" style="31"/>
    <col min="9973" max="9973" width="18.7109375" style="31" bestFit="1" customWidth="1"/>
    <col min="9974" max="9974" width="9.140625" style="31"/>
    <col min="9975" max="9975" width="10.28515625" style="31" customWidth="1"/>
    <col min="9976" max="9976" width="12.7109375" style="31" bestFit="1" customWidth="1"/>
    <col min="9977" max="9977" width="10.85546875" style="31" customWidth="1"/>
    <col min="9978" max="9978" width="19.140625" style="31" bestFit="1" customWidth="1"/>
    <col min="9979" max="9979" width="9.140625" style="31"/>
    <col min="9980" max="9980" width="9.42578125" style="31" customWidth="1"/>
    <col min="9981" max="9981" width="11.140625" style="31" customWidth="1"/>
    <col min="9982" max="9982" width="10.42578125" style="31" bestFit="1" customWidth="1"/>
    <col min="9983" max="9983" width="19.140625" style="31" bestFit="1" customWidth="1"/>
    <col min="9984" max="9984" width="9.140625" style="31"/>
    <col min="9985" max="9985" width="9.5703125" style="31" customWidth="1"/>
    <col min="9986" max="9986" width="9.140625" style="31"/>
    <col min="9987" max="9987" width="10.42578125" style="31" bestFit="1" customWidth="1"/>
    <col min="9988" max="10228" width="9.140625" style="31"/>
    <col min="10229" max="10229" width="18.7109375" style="31" bestFit="1" customWidth="1"/>
    <col min="10230" max="10230" width="9.140625" style="31"/>
    <col min="10231" max="10231" width="10.28515625" style="31" customWidth="1"/>
    <col min="10232" max="10232" width="12.7109375" style="31" bestFit="1" customWidth="1"/>
    <col min="10233" max="10233" width="10.85546875" style="31" customWidth="1"/>
    <col min="10234" max="10234" width="19.140625" style="31" bestFit="1" customWidth="1"/>
    <col min="10235" max="10235" width="9.140625" style="31"/>
    <col min="10236" max="10236" width="9.42578125" style="31" customWidth="1"/>
    <col min="10237" max="10237" width="11.140625" style="31" customWidth="1"/>
    <col min="10238" max="10238" width="10.42578125" style="31" bestFit="1" customWidth="1"/>
    <col min="10239" max="10239" width="19.140625" style="31" bestFit="1" customWidth="1"/>
    <col min="10240" max="10240" width="9.140625" style="31"/>
    <col min="10241" max="10241" width="9.5703125" style="31" customWidth="1"/>
    <col min="10242" max="10242" width="9.140625" style="31"/>
    <col min="10243" max="10243" width="10.42578125" style="31" bestFit="1" customWidth="1"/>
    <col min="10244" max="10484" width="9.140625" style="31"/>
    <col min="10485" max="10485" width="18.7109375" style="31" bestFit="1" customWidth="1"/>
    <col min="10486" max="10486" width="9.140625" style="31"/>
    <col min="10487" max="10487" width="10.28515625" style="31" customWidth="1"/>
    <col min="10488" max="10488" width="12.7109375" style="31" bestFit="1" customWidth="1"/>
    <col min="10489" max="10489" width="10.85546875" style="31" customWidth="1"/>
    <col min="10490" max="10490" width="19.140625" style="31" bestFit="1" customWidth="1"/>
    <col min="10491" max="10491" width="9.140625" style="31"/>
    <col min="10492" max="10492" width="9.42578125" style="31" customWidth="1"/>
    <col min="10493" max="10493" width="11.140625" style="31" customWidth="1"/>
    <col min="10494" max="10494" width="10.42578125" style="31" bestFit="1" customWidth="1"/>
    <col min="10495" max="10495" width="19.140625" style="31" bestFit="1" customWidth="1"/>
    <col min="10496" max="10496" width="9.140625" style="31"/>
    <col min="10497" max="10497" width="9.5703125" style="31" customWidth="1"/>
    <col min="10498" max="10498" width="9.140625" style="31"/>
    <col min="10499" max="10499" width="10.42578125" style="31" bestFit="1" customWidth="1"/>
    <col min="10500" max="10740" width="9.140625" style="31"/>
    <col min="10741" max="10741" width="18.7109375" style="31" bestFit="1" customWidth="1"/>
    <col min="10742" max="10742" width="9.140625" style="31"/>
    <col min="10743" max="10743" width="10.28515625" style="31" customWidth="1"/>
    <col min="10744" max="10744" width="12.7109375" style="31" bestFit="1" customWidth="1"/>
    <col min="10745" max="10745" width="10.85546875" style="31" customWidth="1"/>
    <col min="10746" max="10746" width="19.140625" style="31" bestFit="1" customWidth="1"/>
    <col min="10747" max="10747" width="9.140625" style="31"/>
    <col min="10748" max="10748" width="9.42578125" style="31" customWidth="1"/>
    <col min="10749" max="10749" width="11.140625" style="31" customWidth="1"/>
    <col min="10750" max="10750" width="10.42578125" style="31" bestFit="1" customWidth="1"/>
    <col min="10751" max="10751" width="19.140625" style="31" bestFit="1" customWidth="1"/>
    <col min="10752" max="10752" width="9.140625" style="31"/>
    <col min="10753" max="10753" width="9.5703125" style="31" customWidth="1"/>
    <col min="10754" max="10754" width="9.140625" style="31"/>
    <col min="10755" max="10755" width="10.42578125" style="31" bestFit="1" customWidth="1"/>
    <col min="10756" max="10996" width="9.140625" style="31"/>
    <col min="10997" max="10997" width="18.7109375" style="31" bestFit="1" customWidth="1"/>
    <col min="10998" max="10998" width="9.140625" style="31"/>
    <col min="10999" max="10999" width="10.28515625" style="31" customWidth="1"/>
    <col min="11000" max="11000" width="12.7109375" style="31" bestFit="1" customWidth="1"/>
    <col min="11001" max="11001" width="10.85546875" style="31" customWidth="1"/>
    <col min="11002" max="11002" width="19.140625" style="31" bestFit="1" customWidth="1"/>
    <col min="11003" max="11003" width="9.140625" style="31"/>
    <col min="11004" max="11004" width="9.42578125" style="31" customWidth="1"/>
    <col min="11005" max="11005" width="11.140625" style="31" customWidth="1"/>
    <col min="11006" max="11006" width="10.42578125" style="31" bestFit="1" customWidth="1"/>
    <col min="11007" max="11007" width="19.140625" style="31" bestFit="1" customWidth="1"/>
    <col min="11008" max="11008" width="9.140625" style="31"/>
    <col min="11009" max="11009" width="9.5703125" style="31" customWidth="1"/>
    <col min="11010" max="11010" width="9.140625" style="31"/>
    <col min="11011" max="11011" width="10.42578125" style="31" bestFit="1" customWidth="1"/>
    <col min="11012" max="11252" width="9.140625" style="31"/>
    <col min="11253" max="11253" width="18.7109375" style="31" bestFit="1" customWidth="1"/>
    <col min="11254" max="11254" width="9.140625" style="31"/>
    <col min="11255" max="11255" width="10.28515625" style="31" customWidth="1"/>
    <col min="11256" max="11256" width="12.7109375" style="31" bestFit="1" customWidth="1"/>
    <col min="11257" max="11257" width="10.85546875" style="31" customWidth="1"/>
    <col min="11258" max="11258" width="19.140625" style="31" bestFit="1" customWidth="1"/>
    <col min="11259" max="11259" width="9.140625" style="31"/>
    <col min="11260" max="11260" width="9.42578125" style="31" customWidth="1"/>
    <col min="11261" max="11261" width="11.140625" style="31" customWidth="1"/>
    <col min="11262" max="11262" width="10.42578125" style="31" bestFit="1" customWidth="1"/>
    <col min="11263" max="11263" width="19.140625" style="31" bestFit="1" customWidth="1"/>
    <col min="11264" max="11264" width="9.140625" style="31"/>
    <col min="11265" max="11265" width="9.5703125" style="31" customWidth="1"/>
    <col min="11266" max="11266" width="9.140625" style="31"/>
    <col min="11267" max="11267" width="10.42578125" style="31" bestFit="1" customWidth="1"/>
    <col min="11268" max="11508" width="9.140625" style="31"/>
    <col min="11509" max="11509" width="18.7109375" style="31" bestFit="1" customWidth="1"/>
    <col min="11510" max="11510" width="9.140625" style="31"/>
    <col min="11511" max="11511" width="10.28515625" style="31" customWidth="1"/>
    <col min="11512" max="11512" width="12.7109375" style="31" bestFit="1" customWidth="1"/>
    <col min="11513" max="11513" width="10.85546875" style="31" customWidth="1"/>
    <col min="11514" max="11514" width="19.140625" style="31" bestFit="1" customWidth="1"/>
    <col min="11515" max="11515" width="9.140625" style="31"/>
    <col min="11516" max="11516" width="9.42578125" style="31" customWidth="1"/>
    <col min="11517" max="11517" width="11.140625" style="31" customWidth="1"/>
    <col min="11518" max="11518" width="10.42578125" style="31" bestFit="1" customWidth="1"/>
    <col min="11519" max="11519" width="19.140625" style="31" bestFit="1" customWidth="1"/>
    <col min="11520" max="11520" width="9.140625" style="31"/>
    <col min="11521" max="11521" width="9.5703125" style="31" customWidth="1"/>
    <col min="11522" max="11522" width="9.140625" style="31"/>
    <col min="11523" max="11523" width="10.42578125" style="31" bestFit="1" customWidth="1"/>
    <col min="11524" max="11764" width="9.140625" style="31"/>
    <col min="11765" max="11765" width="18.7109375" style="31" bestFit="1" customWidth="1"/>
    <col min="11766" max="11766" width="9.140625" style="31"/>
    <col min="11767" max="11767" width="10.28515625" style="31" customWidth="1"/>
    <col min="11768" max="11768" width="12.7109375" style="31" bestFit="1" customWidth="1"/>
    <col min="11769" max="11769" width="10.85546875" style="31" customWidth="1"/>
    <col min="11770" max="11770" width="19.140625" style="31" bestFit="1" customWidth="1"/>
    <col min="11771" max="11771" width="9.140625" style="31"/>
    <col min="11772" max="11772" width="9.42578125" style="31" customWidth="1"/>
    <col min="11773" max="11773" width="11.140625" style="31" customWidth="1"/>
    <col min="11774" max="11774" width="10.42578125" style="31" bestFit="1" customWidth="1"/>
    <col min="11775" max="11775" width="19.140625" style="31" bestFit="1" customWidth="1"/>
    <col min="11776" max="11776" width="9.140625" style="31"/>
    <col min="11777" max="11777" width="9.5703125" style="31" customWidth="1"/>
    <col min="11778" max="11778" width="9.140625" style="31"/>
    <col min="11779" max="11779" width="10.42578125" style="31" bestFit="1" customWidth="1"/>
    <col min="11780" max="12020" width="9.140625" style="31"/>
    <col min="12021" max="12021" width="18.7109375" style="31" bestFit="1" customWidth="1"/>
    <col min="12022" max="12022" width="9.140625" style="31"/>
    <col min="12023" max="12023" width="10.28515625" style="31" customWidth="1"/>
    <col min="12024" max="12024" width="12.7109375" style="31" bestFit="1" customWidth="1"/>
    <col min="12025" max="12025" width="10.85546875" style="31" customWidth="1"/>
    <col min="12026" max="12026" width="19.140625" style="31" bestFit="1" customWidth="1"/>
    <col min="12027" max="12027" width="9.140625" style="31"/>
    <col min="12028" max="12028" width="9.42578125" style="31" customWidth="1"/>
    <col min="12029" max="12029" width="11.140625" style="31" customWidth="1"/>
    <col min="12030" max="12030" width="10.42578125" style="31" bestFit="1" customWidth="1"/>
    <col min="12031" max="12031" width="19.140625" style="31" bestFit="1" customWidth="1"/>
    <col min="12032" max="12032" width="9.140625" style="31"/>
    <col min="12033" max="12033" width="9.5703125" style="31" customWidth="1"/>
    <col min="12034" max="12034" width="9.140625" style="31"/>
    <col min="12035" max="12035" width="10.42578125" style="31" bestFit="1" customWidth="1"/>
    <col min="12036" max="12276" width="9.140625" style="31"/>
    <col min="12277" max="12277" width="18.7109375" style="31" bestFit="1" customWidth="1"/>
    <col min="12278" max="12278" width="9.140625" style="31"/>
    <col min="12279" max="12279" width="10.28515625" style="31" customWidth="1"/>
    <col min="12280" max="12280" width="12.7109375" style="31" bestFit="1" customWidth="1"/>
    <col min="12281" max="12281" width="10.85546875" style="31" customWidth="1"/>
    <col min="12282" max="12282" width="19.140625" style="31" bestFit="1" customWidth="1"/>
    <col min="12283" max="12283" width="9.140625" style="31"/>
    <col min="12284" max="12284" width="9.42578125" style="31" customWidth="1"/>
    <col min="12285" max="12285" width="11.140625" style="31" customWidth="1"/>
    <col min="12286" max="12286" width="10.42578125" style="31" bestFit="1" customWidth="1"/>
    <col min="12287" max="12287" width="19.140625" style="31" bestFit="1" customWidth="1"/>
    <col min="12288" max="12288" width="9.140625" style="31"/>
    <col min="12289" max="12289" width="9.5703125" style="31" customWidth="1"/>
    <col min="12290" max="12290" width="9.140625" style="31"/>
    <col min="12291" max="12291" width="10.42578125" style="31" bestFit="1" customWidth="1"/>
    <col min="12292" max="12532" width="9.140625" style="31"/>
    <col min="12533" max="12533" width="18.7109375" style="31" bestFit="1" customWidth="1"/>
    <col min="12534" max="12534" width="9.140625" style="31"/>
    <col min="12535" max="12535" width="10.28515625" style="31" customWidth="1"/>
    <col min="12536" max="12536" width="12.7109375" style="31" bestFit="1" customWidth="1"/>
    <col min="12537" max="12537" width="10.85546875" style="31" customWidth="1"/>
    <col min="12538" max="12538" width="19.140625" style="31" bestFit="1" customWidth="1"/>
    <col min="12539" max="12539" width="9.140625" style="31"/>
    <col min="12540" max="12540" width="9.42578125" style="31" customWidth="1"/>
    <col min="12541" max="12541" width="11.140625" style="31" customWidth="1"/>
    <col min="12542" max="12542" width="10.42578125" style="31" bestFit="1" customWidth="1"/>
    <col min="12543" max="12543" width="19.140625" style="31" bestFit="1" customWidth="1"/>
    <col min="12544" max="12544" width="9.140625" style="31"/>
    <col min="12545" max="12545" width="9.5703125" style="31" customWidth="1"/>
    <col min="12546" max="12546" width="9.140625" style="31"/>
    <col min="12547" max="12547" width="10.42578125" style="31" bestFit="1" customWidth="1"/>
    <col min="12548" max="12788" width="9.140625" style="31"/>
    <col min="12789" max="12789" width="18.7109375" style="31" bestFit="1" customWidth="1"/>
    <col min="12790" max="12790" width="9.140625" style="31"/>
    <col min="12791" max="12791" width="10.28515625" style="31" customWidth="1"/>
    <col min="12792" max="12792" width="12.7109375" style="31" bestFit="1" customWidth="1"/>
    <col min="12793" max="12793" width="10.85546875" style="31" customWidth="1"/>
    <col min="12794" max="12794" width="19.140625" style="31" bestFit="1" customWidth="1"/>
    <col min="12795" max="12795" width="9.140625" style="31"/>
    <col min="12796" max="12796" width="9.42578125" style="31" customWidth="1"/>
    <col min="12797" max="12797" width="11.140625" style="31" customWidth="1"/>
    <col min="12798" max="12798" width="10.42578125" style="31" bestFit="1" customWidth="1"/>
    <col min="12799" max="12799" width="19.140625" style="31" bestFit="1" customWidth="1"/>
    <col min="12800" max="12800" width="9.140625" style="31"/>
    <col min="12801" max="12801" width="9.5703125" style="31" customWidth="1"/>
    <col min="12802" max="12802" width="9.140625" style="31"/>
    <col min="12803" max="12803" width="10.42578125" style="31" bestFit="1" customWidth="1"/>
    <col min="12804" max="13044" width="9.140625" style="31"/>
    <col min="13045" max="13045" width="18.7109375" style="31" bestFit="1" customWidth="1"/>
    <col min="13046" max="13046" width="9.140625" style="31"/>
    <col min="13047" max="13047" width="10.28515625" style="31" customWidth="1"/>
    <col min="13048" max="13048" width="12.7109375" style="31" bestFit="1" customWidth="1"/>
    <col min="13049" max="13049" width="10.85546875" style="31" customWidth="1"/>
    <col min="13050" max="13050" width="19.140625" style="31" bestFit="1" customWidth="1"/>
    <col min="13051" max="13051" width="9.140625" style="31"/>
    <col min="13052" max="13052" width="9.42578125" style="31" customWidth="1"/>
    <col min="13053" max="13053" width="11.140625" style="31" customWidth="1"/>
    <col min="13054" max="13054" width="10.42578125" style="31" bestFit="1" customWidth="1"/>
    <col min="13055" max="13055" width="19.140625" style="31" bestFit="1" customWidth="1"/>
    <col min="13056" max="13056" width="9.140625" style="31"/>
    <col min="13057" max="13057" width="9.5703125" style="31" customWidth="1"/>
    <col min="13058" max="13058" width="9.140625" style="31"/>
    <col min="13059" max="13059" width="10.42578125" style="31" bestFit="1" customWidth="1"/>
    <col min="13060" max="13300" width="9.140625" style="31"/>
    <col min="13301" max="13301" width="18.7109375" style="31" bestFit="1" customWidth="1"/>
    <col min="13302" max="13302" width="9.140625" style="31"/>
    <col min="13303" max="13303" width="10.28515625" style="31" customWidth="1"/>
    <col min="13304" max="13304" width="12.7109375" style="31" bestFit="1" customWidth="1"/>
    <col min="13305" max="13305" width="10.85546875" style="31" customWidth="1"/>
    <col min="13306" max="13306" width="19.140625" style="31" bestFit="1" customWidth="1"/>
    <col min="13307" max="13307" width="9.140625" style="31"/>
    <col min="13308" max="13308" width="9.42578125" style="31" customWidth="1"/>
    <col min="13309" max="13309" width="11.140625" style="31" customWidth="1"/>
    <col min="13310" max="13310" width="10.42578125" style="31" bestFit="1" customWidth="1"/>
    <col min="13311" max="13311" width="19.140625" style="31" bestFit="1" customWidth="1"/>
    <col min="13312" max="13312" width="9.140625" style="31"/>
    <col min="13313" max="13313" width="9.5703125" style="31" customWidth="1"/>
    <col min="13314" max="13314" width="9.140625" style="31"/>
    <col min="13315" max="13315" width="10.42578125" style="31" bestFit="1" customWidth="1"/>
    <col min="13316" max="13556" width="9.140625" style="31"/>
    <col min="13557" max="13557" width="18.7109375" style="31" bestFit="1" customWidth="1"/>
    <col min="13558" max="13558" width="9.140625" style="31"/>
    <col min="13559" max="13559" width="10.28515625" style="31" customWidth="1"/>
    <col min="13560" max="13560" width="12.7109375" style="31" bestFit="1" customWidth="1"/>
    <col min="13561" max="13561" width="10.85546875" style="31" customWidth="1"/>
    <col min="13562" max="13562" width="19.140625" style="31" bestFit="1" customWidth="1"/>
    <col min="13563" max="13563" width="9.140625" style="31"/>
    <col min="13564" max="13564" width="9.42578125" style="31" customWidth="1"/>
    <col min="13565" max="13565" width="11.140625" style="31" customWidth="1"/>
    <col min="13566" max="13566" width="10.42578125" style="31" bestFit="1" customWidth="1"/>
    <col min="13567" max="13567" width="19.140625" style="31" bestFit="1" customWidth="1"/>
    <col min="13568" max="13568" width="9.140625" style="31"/>
    <col min="13569" max="13569" width="9.5703125" style="31" customWidth="1"/>
    <col min="13570" max="13570" width="9.140625" style="31"/>
    <col min="13571" max="13571" width="10.42578125" style="31" bestFit="1" customWidth="1"/>
    <col min="13572" max="13812" width="9.140625" style="31"/>
    <col min="13813" max="13813" width="18.7109375" style="31" bestFit="1" customWidth="1"/>
    <col min="13814" max="13814" width="9.140625" style="31"/>
    <col min="13815" max="13815" width="10.28515625" style="31" customWidth="1"/>
    <col min="13816" max="13816" width="12.7109375" style="31" bestFit="1" customWidth="1"/>
    <col min="13817" max="13817" width="10.85546875" style="31" customWidth="1"/>
    <col min="13818" max="13818" width="19.140625" style="31" bestFit="1" customWidth="1"/>
    <col min="13819" max="13819" width="9.140625" style="31"/>
    <col min="13820" max="13820" width="9.42578125" style="31" customWidth="1"/>
    <col min="13821" max="13821" width="11.140625" style="31" customWidth="1"/>
    <col min="13822" max="13822" width="10.42578125" style="31" bestFit="1" customWidth="1"/>
    <col min="13823" max="13823" width="19.140625" style="31" bestFit="1" customWidth="1"/>
    <col min="13824" max="13824" width="9.140625" style="31"/>
    <col min="13825" max="13825" width="9.5703125" style="31" customWidth="1"/>
    <col min="13826" max="13826" width="9.140625" style="31"/>
    <col min="13827" max="13827" width="10.42578125" style="31" bestFit="1" customWidth="1"/>
    <col min="13828" max="14068" width="9.140625" style="31"/>
    <col min="14069" max="14069" width="18.7109375" style="31" bestFit="1" customWidth="1"/>
    <col min="14070" max="14070" width="9.140625" style="31"/>
    <col min="14071" max="14071" width="10.28515625" style="31" customWidth="1"/>
    <col min="14072" max="14072" width="12.7109375" style="31" bestFit="1" customWidth="1"/>
    <col min="14073" max="14073" width="10.85546875" style="31" customWidth="1"/>
    <col min="14074" max="14074" width="19.140625" style="31" bestFit="1" customWidth="1"/>
    <col min="14075" max="14075" width="9.140625" style="31"/>
    <col min="14076" max="14076" width="9.42578125" style="31" customWidth="1"/>
    <col min="14077" max="14077" width="11.140625" style="31" customWidth="1"/>
    <col min="14078" max="14078" width="10.42578125" style="31" bestFit="1" customWidth="1"/>
    <col min="14079" max="14079" width="19.140625" style="31" bestFit="1" customWidth="1"/>
    <col min="14080" max="14080" width="9.140625" style="31"/>
    <col min="14081" max="14081" width="9.5703125" style="31" customWidth="1"/>
    <col min="14082" max="14082" width="9.140625" style="31"/>
    <col min="14083" max="14083" width="10.42578125" style="31" bestFit="1" customWidth="1"/>
    <col min="14084" max="14324" width="9.140625" style="31"/>
    <col min="14325" max="14325" width="18.7109375" style="31" bestFit="1" customWidth="1"/>
    <col min="14326" max="14326" width="9.140625" style="31"/>
    <col min="14327" max="14327" width="10.28515625" style="31" customWidth="1"/>
    <col min="14328" max="14328" width="12.7109375" style="31" bestFit="1" customWidth="1"/>
    <col min="14329" max="14329" width="10.85546875" style="31" customWidth="1"/>
    <col min="14330" max="14330" width="19.140625" style="31" bestFit="1" customWidth="1"/>
    <col min="14331" max="14331" width="9.140625" style="31"/>
    <col min="14332" max="14332" width="9.42578125" style="31" customWidth="1"/>
    <col min="14333" max="14333" width="11.140625" style="31" customWidth="1"/>
    <col min="14334" max="14334" width="10.42578125" style="31" bestFit="1" customWidth="1"/>
    <col min="14335" max="14335" width="19.140625" style="31" bestFit="1" customWidth="1"/>
    <col min="14336" max="14336" width="9.140625" style="31"/>
    <col min="14337" max="14337" width="9.5703125" style="31" customWidth="1"/>
    <col min="14338" max="14338" width="9.140625" style="31"/>
    <col min="14339" max="14339" width="10.42578125" style="31" bestFit="1" customWidth="1"/>
    <col min="14340" max="14580" width="9.140625" style="31"/>
    <col min="14581" max="14581" width="18.7109375" style="31" bestFit="1" customWidth="1"/>
    <col min="14582" max="14582" width="9.140625" style="31"/>
    <col min="14583" max="14583" width="10.28515625" style="31" customWidth="1"/>
    <col min="14584" max="14584" width="12.7109375" style="31" bestFit="1" customWidth="1"/>
    <col min="14585" max="14585" width="10.85546875" style="31" customWidth="1"/>
    <col min="14586" max="14586" width="19.140625" style="31" bestFit="1" customWidth="1"/>
    <col min="14587" max="14587" width="9.140625" style="31"/>
    <col min="14588" max="14588" width="9.42578125" style="31" customWidth="1"/>
    <col min="14589" max="14589" width="11.140625" style="31" customWidth="1"/>
    <col min="14590" max="14590" width="10.42578125" style="31" bestFit="1" customWidth="1"/>
    <col min="14591" max="14591" width="19.140625" style="31" bestFit="1" customWidth="1"/>
    <col min="14592" max="14592" width="9.140625" style="31"/>
    <col min="14593" max="14593" width="9.5703125" style="31" customWidth="1"/>
    <col min="14594" max="14594" width="9.140625" style="31"/>
    <col min="14595" max="14595" width="10.42578125" style="31" bestFit="1" customWidth="1"/>
    <col min="14596" max="14836" width="9.140625" style="31"/>
    <col min="14837" max="14837" width="18.7109375" style="31" bestFit="1" customWidth="1"/>
    <col min="14838" max="14838" width="9.140625" style="31"/>
    <col min="14839" max="14839" width="10.28515625" style="31" customWidth="1"/>
    <col min="14840" max="14840" width="12.7109375" style="31" bestFit="1" customWidth="1"/>
    <col min="14841" max="14841" width="10.85546875" style="31" customWidth="1"/>
    <col min="14842" max="14842" width="19.140625" style="31" bestFit="1" customWidth="1"/>
    <col min="14843" max="14843" width="9.140625" style="31"/>
    <col min="14844" max="14844" width="9.42578125" style="31" customWidth="1"/>
    <col min="14845" max="14845" width="11.140625" style="31" customWidth="1"/>
    <col min="14846" max="14846" width="10.42578125" style="31" bestFit="1" customWidth="1"/>
    <col min="14847" max="14847" width="19.140625" style="31" bestFit="1" customWidth="1"/>
    <col min="14848" max="14848" width="9.140625" style="31"/>
    <col min="14849" max="14849" width="9.5703125" style="31" customWidth="1"/>
    <col min="14850" max="14850" width="9.140625" style="31"/>
    <col min="14851" max="14851" width="10.42578125" style="31" bestFit="1" customWidth="1"/>
    <col min="14852" max="15092" width="9.140625" style="31"/>
    <col min="15093" max="15093" width="18.7109375" style="31" bestFit="1" customWidth="1"/>
    <col min="15094" max="15094" width="9.140625" style="31"/>
    <col min="15095" max="15095" width="10.28515625" style="31" customWidth="1"/>
    <col min="15096" max="15096" width="12.7109375" style="31" bestFit="1" customWidth="1"/>
    <col min="15097" max="15097" width="10.85546875" style="31" customWidth="1"/>
    <col min="15098" max="15098" width="19.140625" style="31" bestFit="1" customWidth="1"/>
    <col min="15099" max="15099" width="9.140625" style="31"/>
    <col min="15100" max="15100" width="9.42578125" style="31" customWidth="1"/>
    <col min="15101" max="15101" width="11.140625" style="31" customWidth="1"/>
    <col min="15102" max="15102" width="10.42578125" style="31" bestFit="1" customWidth="1"/>
    <col min="15103" max="15103" width="19.140625" style="31" bestFit="1" customWidth="1"/>
    <col min="15104" max="15104" width="9.140625" style="31"/>
    <col min="15105" max="15105" width="9.5703125" style="31" customWidth="1"/>
    <col min="15106" max="15106" width="9.140625" style="31"/>
    <col min="15107" max="15107" width="10.42578125" style="31" bestFit="1" customWidth="1"/>
    <col min="15108" max="15348" width="9.140625" style="31"/>
    <col min="15349" max="15349" width="18.7109375" style="31" bestFit="1" customWidth="1"/>
    <col min="15350" max="15350" width="9.140625" style="31"/>
    <col min="15351" max="15351" width="10.28515625" style="31" customWidth="1"/>
    <col min="15352" max="15352" width="12.7109375" style="31" bestFit="1" customWidth="1"/>
    <col min="15353" max="15353" width="10.85546875" style="31" customWidth="1"/>
    <col min="15354" max="15354" width="19.140625" style="31" bestFit="1" customWidth="1"/>
    <col min="15355" max="15355" width="9.140625" style="31"/>
    <col min="15356" max="15356" width="9.42578125" style="31" customWidth="1"/>
    <col min="15357" max="15357" width="11.140625" style="31" customWidth="1"/>
    <col min="15358" max="15358" width="10.42578125" style="31" bestFit="1" customWidth="1"/>
    <col min="15359" max="15359" width="19.140625" style="31" bestFit="1" customWidth="1"/>
    <col min="15360" max="15360" width="9.140625" style="31"/>
    <col min="15361" max="15361" width="9.5703125" style="31" customWidth="1"/>
    <col min="15362" max="15362" width="9.140625" style="31"/>
    <col min="15363" max="15363" width="10.42578125" style="31" bestFit="1" customWidth="1"/>
    <col min="15364" max="15604" width="9.140625" style="31"/>
    <col min="15605" max="15605" width="18.7109375" style="31" bestFit="1" customWidth="1"/>
    <col min="15606" max="15606" width="9.140625" style="31"/>
    <col min="15607" max="15607" width="10.28515625" style="31" customWidth="1"/>
    <col min="15608" max="15608" width="12.7109375" style="31" bestFit="1" customWidth="1"/>
    <col min="15609" max="15609" width="10.85546875" style="31" customWidth="1"/>
    <col min="15610" max="15610" width="19.140625" style="31" bestFit="1" customWidth="1"/>
    <col min="15611" max="15611" width="9.140625" style="31"/>
    <col min="15612" max="15612" width="9.42578125" style="31" customWidth="1"/>
    <col min="15613" max="15613" width="11.140625" style="31" customWidth="1"/>
    <col min="15614" max="15614" width="10.42578125" style="31" bestFit="1" customWidth="1"/>
    <col min="15615" max="15615" width="19.140625" style="31" bestFit="1" customWidth="1"/>
    <col min="15616" max="15616" width="9.140625" style="31"/>
    <col min="15617" max="15617" width="9.5703125" style="31" customWidth="1"/>
    <col min="15618" max="15618" width="9.140625" style="31"/>
    <col min="15619" max="15619" width="10.42578125" style="31" bestFit="1" customWidth="1"/>
    <col min="15620" max="15860" width="9.140625" style="31"/>
    <col min="15861" max="15861" width="18.7109375" style="31" bestFit="1" customWidth="1"/>
    <col min="15862" max="15862" width="9.140625" style="31"/>
    <col min="15863" max="15863" width="10.28515625" style="31" customWidth="1"/>
    <col min="15864" max="15864" width="12.7109375" style="31" bestFit="1" customWidth="1"/>
    <col min="15865" max="15865" width="10.85546875" style="31" customWidth="1"/>
    <col min="15866" max="15866" width="19.140625" style="31" bestFit="1" customWidth="1"/>
    <col min="15867" max="15867" width="9.140625" style="31"/>
    <col min="15868" max="15868" width="9.42578125" style="31" customWidth="1"/>
    <col min="15869" max="15869" width="11.140625" style="31" customWidth="1"/>
    <col min="15870" max="15870" width="10.42578125" style="31" bestFit="1" customWidth="1"/>
    <col min="15871" max="15871" width="19.140625" style="31" bestFit="1" customWidth="1"/>
    <col min="15872" max="15872" width="9.140625" style="31"/>
    <col min="15873" max="15873" width="9.5703125" style="31" customWidth="1"/>
    <col min="15874" max="15874" width="9.140625" style="31"/>
    <col min="15875" max="15875" width="10.42578125" style="31" bestFit="1" customWidth="1"/>
    <col min="15876" max="16116" width="9.140625" style="31"/>
    <col min="16117" max="16117" width="18.7109375" style="31" bestFit="1" customWidth="1"/>
    <col min="16118" max="16118" width="9.140625" style="31"/>
    <col min="16119" max="16119" width="10.28515625" style="31" customWidth="1"/>
    <col min="16120" max="16120" width="12.7109375" style="31" bestFit="1" customWidth="1"/>
    <col min="16121" max="16121" width="10.85546875" style="31" customWidth="1"/>
    <col min="16122" max="16122" width="19.140625" style="31" bestFit="1" customWidth="1"/>
    <col min="16123" max="16123" width="9.140625" style="31"/>
    <col min="16124" max="16124" width="9.42578125" style="31" customWidth="1"/>
    <col min="16125" max="16125" width="11.140625" style="31" customWidth="1"/>
    <col min="16126" max="16126" width="10.42578125" style="31" bestFit="1" customWidth="1"/>
    <col min="16127" max="16127" width="19.140625" style="31" bestFit="1" customWidth="1"/>
    <col min="16128" max="16128" width="9.140625" style="31"/>
    <col min="16129" max="16129" width="9.5703125" style="31" customWidth="1"/>
    <col min="16130" max="16130" width="9.140625" style="31"/>
    <col min="16131" max="16131" width="10.42578125" style="31" bestFit="1" customWidth="1"/>
    <col min="16132" max="16384" width="9.140625" style="31"/>
  </cols>
  <sheetData>
    <row r="1" spans="1:6" ht="18" x14ac:dyDescent="0.25">
      <c r="D1" s="228" t="s">
        <v>0</v>
      </c>
      <c r="E1" s="32"/>
      <c r="F1" s="32"/>
    </row>
    <row r="2" spans="1:6" ht="18" x14ac:dyDescent="0.25">
      <c r="C2" s="229" t="s">
        <v>1</v>
      </c>
      <c r="D2" s="229"/>
      <c r="E2" s="32"/>
      <c r="F2" s="32"/>
    </row>
    <row r="3" spans="1:6" ht="15.75" x14ac:dyDescent="0.25">
      <c r="C3" s="231" t="s">
        <v>124</v>
      </c>
      <c r="D3" s="231"/>
      <c r="E3" s="33"/>
      <c r="F3" s="33"/>
    </row>
    <row r="4" spans="1:6" ht="18" x14ac:dyDescent="0.25">
      <c r="C4" s="229" t="s">
        <v>127</v>
      </c>
      <c r="D4" s="229"/>
      <c r="E4" s="32"/>
      <c r="F4" s="32"/>
    </row>
    <row r="5" spans="1:6" ht="18.75" thickBot="1" x14ac:dyDescent="0.3">
      <c r="C5" s="230" t="s">
        <v>117</v>
      </c>
      <c r="D5" s="230"/>
      <c r="E5" s="34"/>
      <c r="F5" s="34"/>
    </row>
    <row r="6" spans="1:6" ht="63.75" thickBot="1" x14ac:dyDescent="0.3">
      <c r="A6" s="36"/>
      <c r="B6" s="37" t="s">
        <v>2</v>
      </c>
      <c r="C6" s="38" t="s">
        <v>3</v>
      </c>
      <c r="D6" s="39" t="s">
        <v>4</v>
      </c>
      <c r="E6" s="40" t="s">
        <v>5</v>
      </c>
      <c r="F6" s="41"/>
    </row>
    <row r="7" spans="1:6" ht="18.75" thickBot="1" x14ac:dyDescent="0.3">
      <c r="A7" s="42" t="s">
        <v>7</v>
      </c>
      <c r="B7" s="43"/>
      <c r="C7" s="43"/>
      <c r="D7" s="43"/>
      <c r="E7" s="143"/>
    </row>
    <row r="8" spans="1:6" ht="18" x14ac:dyDescent="0.25">
      <c r="A8" s="46" t="s">
        <v>8</v>
      </c>
      <c r="B8" s="47">
        <v>7883</v>
      </c>
      <c r="C8" s="48">
        <v>17063</v>
      </c>
      <c r="D8" s="49">
        <v>1686608</v>
      </c>
      <c r="E8" s="144">
        <f>D8/B8</f>
        <v>213.95509323861475</v>
      </c>
    </row>
    <row r="9" spans="1:6" ht="18" x14ac:dyDescent="0.25">
      <c r="A9" s="54" t="s">
        <v>9</v>
      </c>
      <c r="B9" s="55">
        <v>5844</v>
      </c>
      <c r="C9" s="56">
        <v>11797</v>
      </c>
      <c r="D9" s="57">
        <v>1195344</v>
      </c>
      <c r="E9" s="82">
        <f>D9/B9</f>
        <v>204.54209445585215</v>
      </c>
    </row>
    <row r="10" spans="1:6" ht="18" x14ac:dyDescent="0.25">
      <c r="A10" s="54" t="s">
        <v>10</v>
      </c>
      <c r="B10" s="55">
        <v>6398</v>
      </c>
      <c r="C10" s="56">
        <v>12537</v>
      </c>
      <c r="D10" s="57">
        <v>1277029</v>
      </c>
      <c r="E10" s="82">
        <f>D10/B10</f>
        <v>199.59815567364802</v>
      </c>
    </row>
    <row r="11" spans="1:6" ht="18" x14ac:dyDescent="0.25">
      <c r="A11" s="54" t="s">
        <v>11</v>
      </c>
      <c r="B11" s="55">
        <v>8478</v>
      </c>
      <c r="C11" s="56">
        <v>17395</v>
      </c>
      <c r="D11" s="57">
        <v>1732314</v>
      </c>
      <c r="E11" s="82">
        <f>D11/B11</f>
        <v>204.3305024769993</v>
      </c>
    </row>
    <row r="12" spans="1:6" ht="18" x14ac:dyDescent="0.25">
      <c r="A12" s="54" t="s">
        <v>12</v>
      </c>
      <c r="B12" s="55">
        <v>2082</v>
      </c>
      <c r="C12" s="56">
        <v>4545</v>
      </c>
      <c r="D12" s="57">
        <v>451113</v>
      </c>
      <c r="E12" s="82">
        <f>D12/B12</f>
        <v>216.67291066282419</v>
      </c>
    </row>
    <row r="13" spans="1:6" ht="18" x14ac:dyDescent="0.25">
      <c r="A13" s="54" t="s">
        <v>13</v>
      </c>
      <c r="B13" s="55">
        <v>8646</v>
      </c>
      <c r="C13" s="56">
        <v>18348</v>
      </c>
      <c r="D13" s="57">
        <v>1825471</v>
      </c>
      <c r="E13" s="82">
        <f>D13/B13</f>
        <v>211.13474439046959</v>
      </c>
    </row>
    <row r="14" spans="1:6" ht="18" x14ac:dyDescent="0.25">
      <c r="A14" s="54" t="s">
        <v>14</v>
      </c>
      <c r="B14" s="55">
        <v>3051</v>
      </c>
      <c r="C14" s="56">
        <v>5980</v>
      </c>
      <c r="D14" s="57">
        <v>599320</v>
      </c>
      <c r="E14" s="82">
        <f>D14/B14</f>
        <v>196.43395607997377</v>
      </c>
    </row>
    <row r="15" spans="1:6" ht="18.75" thickBot="1" x14ac:dyDescent="0.3">
      <c r="A15" s="59" t="s">
        <v>15</v>
      </c>
      <c r="B15" s="60">
        <v>10219</v>
      </c>
      <c r="C15" s="61">
        <v>20537</v>
      </c>
      <c r="D15" s="62">
        <v>2075690</v>
      </c>
      <c r="E15" s="145">
        <f>D15/B15</f>
        <v>203.12065759859087</v>
      </c>
    </row>
    <row r="16" spans="1:6" ht="18.75" thickBot="1" x14ac:dyDescent="0.3">
      <c r="A16" s="67" t="s">
        <v>16</v>
      </c>
      <c r="B16" s="68">
        <v>52601</v>
      </c>
      <c r="C16" s="68">
        <v>108202</v>
      </c>
      <c r="D16" s="69">
        <v>10842889</v>
      </c>
      <c r="E16" s="101">
        <f>D16/B16</f>
        <v>206.13465523469137</v>
      </c>
    </row>
    <row r="17" spans="1:6" ht="18.75" thickBot="1" x14ac:dyDescent="0.3">
      <c r="A17" s="75"/>
      <c r="B17" s="64"/>
      <c r="C17" s="64"/>
      <c r="D17" s="64"/>
      <c r="E17" s="64"/>
    </row>
    <row r="18" spans="1:6" ht="18.75" thickBot="1" x14ac:dyDescent="0.3">
      <c r="A18" s="76" t="s">
        <v>17</v>
      </c>
      <c r="B18" s="77"/>
      <c r="C18" s="77"/>
      <c r="D18" s="77"/>
      <c r="E18" s="77"/>
    </row>
    <row r="19" spans="1:6" ht="18" x14ac:dyDescent="0.25">
      <c r="A19" s="79" t="s">
        <v>18</v>
      </c>
      <c r="B19" s="47">
        <v>14879</v>
      </c>
      <c r="C19" s="48">
        <v>28602</v>
      </c>
      <c r="D19" s="49">
        <v>2918860</v>
      </c>
      <c r="E19" s="51">
        <f>D19/B19</f>
        <v>196.17312991464479</v>
      </c>
      <c r="F19" s="80"/>
    </row>
    <row r="20" spans="1:6" ht="18" x14ac:dyDescent="0.25">
      <c r="A20" s="79" t="s">
        <v>19</v>
      </c>
      <c r="B20" s="53">
        <v>7200</v>
      </c>
      <c r="C20" s="48">
        <v>13229</v>
      </c>
      <c r="D20" s="49">
        <v>1356858</v>
      </c>
      <c r="E20" s="81">
        <f>D20/B20</f>
        <v>188.45249999999999</v>
      </c>
      <c r="F20" s="80"/>
    </row>
    <row r="21" spans="1:6" ht="18" x14ac:dyDescent="0.25">
      <c r="A21" s="46" t="s">
        <v>20</v>
      </c>
      <c r="B21" s="83">
        <v>6045</v>
      </c>
      <c r="C21" s="84">
        <v>11865</v>
      </c>
      <c r="D21" s="85">
        <v>1185711</v>
      </c>
      <c r="E21" s="81">
        <f>D21/B21</f>
        <v>196.14739454094294</v>
      </c>
    </row>
    <row r="22" spans="1:6" ht="18" x14ac:dyDescent="0.25">
      <c r="A22" s="54" t="s">
        <v>21</v>
      </c>
      <c r="B22" s="87">
        <v>7852</v>
      </c>
      <c r="C22" s="88">
        <v>15873</v>
      </c>
      <c r="D22" s="89">
        <v>1576552</v>
      </c>
      <c r="E22" s="81">
        <f>D22/B22</f>
        <v>200.78349465104432</v>
      </c>
    </row>
    <row r="23" spans="1:6" ht="18" x14ac:dyDescent="0.25">
      <c r="A23" s="54" t="s">
        <v>22</v>
      </c>
      <c r="B23" s="87">
        <v>4844</v>
      </c>
      <c r="C23" s="88">
        <v>10249</v>
      </c>
      <c r="D23" s="89">
        <v>1010496</v>
      </c>
      <c r="E23" s="81">
        <f>D23/B23</f>
        <v>208.60776218001652</v>
      </c>
    </row>
    <row r="24" spans="1:6" ht="18" x14ac:dyDescent="0.25">
      <c r="A24" s="54" t="s">
        <v>23</v>
      </c>
      <c r="B24" s="87">
        <v>3277</v>
      </c>
      <c r="C24" s="88">
        <v>6850</v>
      </c>
      <c r="D24" s="89">
        <v>684197</v>
      </c>
      <c r="E24" s="81">
        <f>D24/B24</f>
        <v>208.78761061946904</v>
      </c>
    </row>
    <row r="25" spans="1:6" ht="18" x14ac:dyDescent="0.25">
      <c r="A25" s="54" t="s">
        <v>24</v>
      </c>
      <c r="B25" s="87">
        <v>8386</v>
      </c>
      <c r="C25" s="88">
        <v>16898</v>
      </c>
      <c r="D25" s="89">
        <v>1699853</v>
      </c>
      <c r="E25" s="81">
        <f>D25/B25</f>
        <v>202.70128786072024</v>
      </c>
    </row>
    <row r="26" spans="1:6" ht="18" x14ac:dyDescent="0.25">
      <c r="A26" s="54" t="s">
        <v>25</v>
      </c>
      <c r="B26" s="87">
        <v>7599</v>
      </c>
      <c r="C26" s="88">
        <v>16068</v>
      </c>
      <c r="D26" s="89">
        <v>1605665</v>
      </c>
      <c r="E26" s="81">
        <f>D26/B26</f>
        <v>211.29951309382812</v>
      </c>
    </row>
    <row r="27" spans="1:6" ht="18" x14ac:dyDescent="0.25">
      <c r="A27" s="54" t="s">
        <v>26</v>
      </c>
      <c r="B27" s="87">
        <v>9720</v>
      </c>
      <c r="C27" s="88">
        <v>18938</v>
      </c>
      <c r="D27" s="89">
        <v>1902008</v>
      </c>
      <c r="E27" s="81">
        <f>D27/B27</f>
        <v>195.67983539094649</v>
      </c>
    </row>
    <row r="28" spans="1:6" ht="18" x14ac:dyDescent="0.25">
      <c r="A28" s="54" t="s">
        <v>27</v>
      </c>
      <c r="B28" s="87">
        <v>6684</v>
      </c>
      <c r="C28" s="88">
        <v>14800</v>
      </c>
      <c r="D28" s="89">
        <v>1461602</v>
      </c>
      <c r="E28" s="81">
        <f>D28/B28</f>
        <v>218.67175344105326</v>
      </c>
    </row>
    <row r="29" spans="1:6" ht="18" x14ac:dyDescent="0.25">
      <c r="A29" s="54" t="s">
        <v>28</v>
      </c>
      <c r="B29" s="87">
        <v>5722</v>
      </c>
      <c r="C29" s="88">
        <v>11990</v>
      </c>
      <c r="D29" s="89">
        <v>1181035</v>
      </c>
      <c r="E29" s="81">
        <f>D29/B29</f>
        <v>206.4024816497728</v>
      </c>
    </row>
    <row r="30" spans="1:6" ht="18" x14ac:dyDescent="0.25">
      <c r="A30" s="66" t="s">
        <v>29</v>
      </c>
      <c r="B30" s="87">
        <v>5559</v>
      </c>
      <c r="C30" s="92">
        <v>11788</v>
      </c>
      <c r="D30" s="93">
        <v>1191793</v>
      </c>
      <c r="E30" s="81">
        <f>D30/B30</f>
        <v>214.38981831264616</v>
      </c>
    </row>
    <row r="31" spans="1:6" ht="18.75" thickBot="1" x14ac:dyDescent="0.3">
      <c r="A31" s="66" t="s">
        <v>30</v>
      </c>
      <c r="B31" s="95">
        <v>1939</v>
      </c>
      <c r="C31" s="92">
        <v>4042</v>
      </c>
      <c r="D31" s="93">
        <v>410509</v>
      </c>
      <c r="E31" s="96">
        <f>D31/B31</f>
        <v>211.71170706549768</v>
      </c>
    </row>
    <row r="32" spans="1:6" ht="18.75" thickBot="1" x14ac:dyDescent="0.3">
      <c r="A32" s="67" t="s">
        <v>31</v>
      </c>
      <c r="B32" s="98">
        <v>89706</v>
      </c>
      <c r="C32" s="98">
        <v>181192</v>
      </c>
      <c r="D32" s="99">
        <v>18185139</v>
      </c>
      <c r="E32" s="101">
        <f>D32/B32</f>
        <v>202.71931643368336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11807</v>
      </c>
      <c r="C35" s="88">
        <v>23247</v>
      </c>
      <c r="D35" s="91">
        <v>2330532</v>
      </c>
      <c r="E35" s="50">
        <f>D35/B35</f>
        <v>197.38561870077072</v>
      </c>
    </row>
    <row r="36" spans="1:5" ht="18" x14ac:dyDescent="0.25">
      <c r="A36" s="54" t="s">
        <v>35</v>
      </c>
      <c r="B36" s="90">
        <v>15684</v>
      </c>
      <c r="C36" s="88">
        <v>32524</v>
      </c>
      <c r="D36" s="91">
        <v>3196526</v>
      </c>
      <c r="E36" s="107">
        <f>D36/B36</f>
        <v>203.80808467227749</v>
      </c>
    </row>
    <row r="37" spans="1:5" ht="18" x14ac:dyDescent="0.25">
      <c r="A37" s="54" t="s">
        <v>36</v>
      </c>
      <c r="B37" s="90">
        <v>5268</v>
      </c>
      <c r="C37" s="88">
        <v>10924</v>
      </c>
      <c r="D37" s="91">
        <v>1104047</v>
      </c>
      <c r="E37" s="107">
        <f>D37/B37</f>
        <v>209.57611996962794</v>
      </c>
    </row>
    <row r="38" spans="1:5" ht="18" x14ac:dyDescent="0.25">
      <c r="A38" s="54" t="s">
        <v>37</v>
      </c>
      <c r="B38" s="90">
        <v>8218</v>
      </c>
      <c r="C38" s="88">
        <v>17477</v>
      </c>
      <c r="D38" s="91">
        <v>1736723</v>
      </c>
      <c r="E38" s="107">
        <f>D38/B38</f>
        <v>211.3315891944512</v>
      </c>
    </row>
    <row r="39" spans="1:5" ht="18" x14ac:dyDescent="0.25">
      <c r="A39" s="54" t="s">
        <v>38</v>
      </c>
      <c r="B39" s="90">
        <v>5781</v>
      </c>
      <c r="C39" s="88">
        <v>11753</v>
      </c>
      <c r="D39" s="91">
        <v>1157523</v>
      </c>
      <c r="E39" s="107">
        <f>D39/B39</f>
        <v>200.22885313959523</v>
      </c>
    </row>
    <row r="40" spans="1:5" ht="18" x14ac:dyDescent="0.25">
      <c r="A40" s="54" t="s">
        <v>39</v>
      </c>
      <c r="B40" s="90">
        <v>7303</v>
      </c>
      <c r="C40" s="88">
        <v>15654</v>
      </c>
      <c r="D40" s="91">
        <v>1541347</v>
      </c>
      <c r="E40" s="107">
        <f>D40/B40</f>
        <v>211.05668903190471</v>
      </c>
    </row>
    <row r="41" spans="1:5" ht="18" x14ac:dyDescent="0.25">
      <c r="A41" s="54" t="s">
        <v>40</v>
      </c>
      <c r="B41" s="90">
        <v>10296</v>
      </c>
      <c r="C41" s="88">
        <v>22108</v>
      </c>
      <c r="D41" s="91">
        <v>2180962</v>
      </c>
      <c r="E41" s="107">
        <f>D41/B41</f>
        <v>211.82614607614607</v>
      </c>
    </row>
    <row r="42" spans="1:5" ht="18" x14ac:dyDescent="0.25">
      <c r="A42" s="54" t="s">
        <v>41</v>
      </c>
      <c r="B42" s="90">
        <v>6970</v>
      </c>
      <c r="C42" s="88">
        <v>14310</v>
      </c>
      <c r="D42" s="91">
        <v>1417473</v>
      </c>
      <c r="E42" s="107">
        <f>D42/B42</f>
        <v>203.36771879483501</v>
      </c>
    </row>
    <row r="43" spans="1:5" ht="18" x14ac:dyDescent="0.25">
      <c r="A43" s="54" t="s">
        <v>42</v>
      </c>
      <c r="B43" s="90">
        <v>5501</v>
      </c>
      <c r="C43" s="88">
        <v>11112</v>
      </c>
      <c r="D43" s="91">
        <v>1085670</v>
      </c>
      <c r="E43" s="107">
        <f>D43/B43</f>
        <v>197.35866206144337</v>
      </c>
    </row>
    <row r="44" spans="1:5" ht="18" x14ac:dyDescent="0.25">
      <c r="A44" s="54" t="s">
        <v>43</v>
      </c>
      <c r="B44" s="90">
        <v>7634</v>
      </c>
      <c r="C44" s="88">
        <v>16149</v>
      </c>
      <c r="D44" s="91">
        <v>1601405</v>
      </c>
      <c r="E44" s="107">
        <f>D44/B44</f>
        <v>209.77272727272728</v>
      </c>
    </row>
    <row r="45" spans="1:5" ht="18" x14ac:dyDescent="0.25">
      <c r="A45" s="66" t="s">
        <v>44</v>
      </c>
      <c r="B45" s="90">
        <v>6709</v>
      </c>
      <c r="C45" s="88">
        <v>13697</v>
      </c>
      <c r="D45" s="91">
        <v>1370322</v>
      </c>
      <c r="E45" s="107">
        <f>D45/B45</f>
        <v>204.25130421821433</v>
      </c>
    </row>
    <row r="46" spans="1:5" ht="18.75" thickBot="1" x14ac:dyDescent="0.3">
      <c r="A46" s="66" t="s">
        <v>45</v>
      </c>
      <c r="B46" s="108">
        <v>4642</v>
      </c>
      <c r="C46" s="109">
        <v>9331</v>
      </c>
      <c r="D46" s="110">
        <v>918288</v>
      </c>
      <c r="E46" s="63">
        <f>D46/B46</f>
        <v>197.82162860835845</v>
      </c>
    </row>
    <row r="47" spans="1:5" ht="18.75" thickBot="1" x14ac:dyDescent="0.3">
      <c r="A47" s="67" t="s">
        <v>46</v>
      </c>
      <c r="B47" s="98">
        <v>95813</v>
      </c>
      <c r="C47" s="98">
        <v>198286</v>
      </c>
      <c r="D47" s="99">
        <v>19640818</v>
      </c>
      <c r="E47" s="101">
        <f>D47/B47</f>
        <v>204.99115986348409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16"/>
    </row>
    <row r="50" spans="1:5" ht="18" x14ac:dyDescent="0.25">
      <c r="A50" s="46" t="s">
        <v>48</v>
      </c>
      <c r="B50" s="117">
        <v>5371</v>
      </c>
      <c r="C50" s="118">
        <v>10943</v>
      </c>
      <c r="D50" s="117">
        <v>1090422</v>
      </c>
      <c r="E50" s="50">
        <f>D50/B50</f>
        <v>203.02029417240738</v>
      </c>
    </row>
    <row r="51" spans="1:5" ht="18" x14ac:dyDescent="0.25">
      <c r="A51" s="54" t="s">
        <v>49</v>
      </c>
      <c r="B51" s="90">
        <v>8097</v>
      </c>
      <c r="C51" s="120">
        <v>17530</v>
      </c>
      <c r="D51" s="90">
        <v>1759776</v>
      </c>
      <c r="E51" s="107">
        <f>D51/B51</f>
        <v>217.33679140422379</v>
      </c>
    </row>
    <row r="52" spans="1:5" ht="18" x14ac:dyDescent="0.25">
      <c r="A52" s="54" t="s">
        <v>120</v>
      </c>
      <c r="B52" s="90">
        <v>22439</v>
      </c>
      <c r="C52" s="120">
        <v>44420</v>
      </c>
      <c r="D52" s="90">
        <v>4410216</v>
      </c>
      <c r="E52" s="107">
        <f>D52/B52</f>
        <v>196.5424484157048</v>
      </c>
    </row>
    <row r="53" spans="1:5" ht="18" x14ac:dyDescent="0.25">
      <c r="A53" s="54" t="s">
        <v>51</v>
      </c>
      <c r="B53" s="90">
        <v>7462</v>
      </c>
      <c r="C53" s="120">
        <v>15513</v>
      </c>
      <c r="D53" s="90">
        <v>1519044</v>
      </c>
      <c r="E53" s="107">
        <f>D53/B53</f>
        <v>203.57062449745376</v>
      </c>
    </row>
    <row r="54" spans="1:5" ht="18" x14ac:dyDescent="0.25">
      <c r="A54" s="54" t="s">
        <v>52</v>
      </c>
      <c r="B54" s="90">
        <v>5688</v>
      </c>
      <c r="C54" s="120">
        <v>11265</v>
      </c>
      <c r="D54" s="90">
        <v>1141631</v>
      </c>
      <c r="E54" s="107">
        <f>D54/B54</f>
        <v>200.70868495077355</v>
      </c>
    </row>
    <row r="55" spans="1:5" ht="18" x14ac:dyDescent="0.25">
      <c r="A55" s="54" t="s">
        <v>53</v>
      </c>
      <c r="B55" s="90">
        <v>5823</v>
      </c>
      <c r="C55" s="120">
        <v>11782</v>
      </c>
      <c r="D55" s="90">
        <v>1168145</v>
      </c>
      <c r="E55" s="107">
        <f>D55/B55</f>
        <v>200.60879271852997</v>
      </c>
    </row>
    <row r="56" spans="1:5" ht="18.75" thickBot="1" x14ac:dyDescent="0.3">
      <c r="A56" s="54" t="s">
        <v>54</v>
      </c>
      <c r="B56" s="122">
        <v>7881</v>
      </c>
      <c r="C56" s="123">
        <v>15581</v>
      </c>
      <c r="D56" s="122">
        <v>1539252</v>
      </c>
      <c r="E56" s="111">
        <f>D56/B56</f>
        <v>195.31176246669204</v>
      </c>
    </row>
    <row r="57" spans="1:5" ht="18.75" thickBot="1" x14ac:dyDescent="0.3">
      <c r="A57" s="67" t="s">
        <v>46</v>
      </c>
      <c r="B57" s="98">
        <v>62761</v>
      </c>
      <c r="C57" s="98">
        <v>127034</v>
      </c>
      <c r="D57" s="124">
        <v>12628486</v>
      </c>
      <c r="E57" s="142">
        <f>D57/B57</f>
        <v>201.21550007170057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16"/>
    </row>
    <row r="60" spans="1:5" ht="18" x14ac:dyDescent="0.25">
      <c r="A60" s="46" t="s">
        <v>56</v>
      </c>
      <c r="B60" s="117">
        <v>8866</v>
      </c>
      <c r="C60" s="125">
        <v>18661</v>
      </c>
      <c r="D60" s="117">
        <v>1849076</v>
      </c>
      <c r="E60" s="50">
        <f>D60/B60</f>
        <v>208.5580870742161</v>
      </c>
    </row>
    <row r="61" spans="1:5" ht="18" x14ac:dyDescent="0.25">
      <c r="A61" s="54" t="s">
        <v>57</v>
      </c>
      <c r="B61" s="90">
        <v>9753</v>
      </c>
      <c r="C61" s="127">
        <v>20071</v>
      </c>
      <c r="D61" s="90">
        <v>1992734</v>
      </c>
      <c r="E61" s="107">
        <f>D61/B61</f>
        <v>204.32010663385626</v>
      </c>
    </row>
    <row r="62" spans="1:5" ht="18" x14ac:dyDescent="0.25">
      <c r="A62" s="54" t="s">
        <v>58</v>
      </c>
      <c r="B62" s="90">
        <v>11234</v>
      </c>
      <c r="C62" s="127">
        <v>22535</v>
      </c>
      <c r="D62" s="90">
        <v>2230932</v>
      </c>
      <c r="E62" s="107">
        <f>D62/B62</f>
        <v>198.58750222538723</v>
      </c>
    </row>
    <row r="63" spans="1:5" ht="18" x14ac:dyDescent="0.25">
      <c r="A63" s="54" t="s">
        <v>59</v>
      </c>
      <c r="B63" s="90">
        <v>5329</v>
      </c>
      <c r="C63" s="127">
        <v>11621</v>
      </c>
      <c r="D63" s="90">
        <v>1165560</v>
      </c>
      <c r="E63" s="107">
        <f>D63/B63</f>
        <v>218.72021017076375</v>
      </c>
    </row>
    <row r="64" spans="1:5" ht="18" x14ac:dyDescent="0.25">
      <c r="A64" s="54" t="s">
        <v>60</v>
      </c>
      <c r="B64" s="90">
        <v>4019</v>
      </c>
      <c r="C64" s="127">
        <v>8161</v>
      </c>
      <c r="D64" s="90">
        <v>809738</v>
      </c>
      <c r="E64" s="107">
        <f>D64/B64</f>
        <v>201.47748196068673</v>
      </c>
    </row>
    <row r="65" spans="1:5" ht="18" x14ac:dyDescent="0.25">
      <c r="A65" s="54" t="s">
        <v>61</v>
      </c>
      <c r="B65" s="90">
        <v>9902</v>
      </c>
      <c r="C65" s="127">
        <v>20294</v>
      </c>
      <c r="D65" s="90">
        <v>2006320</v>
      </c>
      <c r="E65" s="107">
        <f>D65/B65</f>
        <v>202.61765299939407</v>
      </c>
    </row>
    <row r="66" spans="1:5" ht="18.75" thickBot="1" x14ac:dyDescent="0.3">
      <c r="A66" s="54" t="s">
        <v>62</v>
      </c>
      <c r="B66" s="122">
        <v>9105</v>
      </c>
      <c r="C66" s="128">
        <v>18234</v>
      </c>
      <c r="D66" s="122">
        <v>1812563</v>
      </c>
      <c r="E66" s="111">
        <f>D66/B66</f>
        <v>199.0733662822625</v>
      </c>
    </row>
    <row r="67" spans="1:5" ht="18.75" thickBot="1" x14ac:dyDescent="0.3">
      <c r="A67" s="67" t="s">
        <v>46</v>
      </c>
      <c r="B67" s="98">
        <v>58208</v>
      </c>
      <c r="C67" s="98">
        <v>119577</v>
      </c>
      <c r="D67" s="98">
        <v>11866923</v>
      </c>
      <c r="E67" s="101">
        <f>D67/B67</f>
        <v>203.87099711379878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3963</v>
      </c>
      <c r="C70" s="125">
        <v>8321</v>
      </c>
      <c r="D70" s="117">
        <v>815063</v>
      </c>
      <c r="E70" s="119">
        <f>D70/B70</f>
        <v>205.66818067120869</v>
      </c>
    </row>
    <row r="71" spans="1:5" ht="18" x14ac:dyDescent="0.25">
      <c r="A71" s="54" t="s">
        <v>65</v>
      </c>
      <c r="B71" s="90">
        <v>7296</v>
      </c>
      <c r="C71" s="127">
        <v>14172</v>
      </c>
      <c r="D71" s="90">
        <v>1388586</v>
      </c>
      <c r="E71" s="121">
        <f>D71/B71</f>
        <v>190.32154605263159</v>
      </c>
    </row>
    <row r="72" spans="1:5" ht="18" x14ac:dyDescent="0.25">
      <c r="A72" s="54" t="s">
        <v>63</v>
      </c>
      <c r="B72" s="90">
        <v>8162</v>
      </c>
      <c r="C72" s="127">
        <v>16761</v>
      </c>
      <c r="D72" s="90">
        <v>1649025</v>
      </c>
      <c r="E72" s="121">
        <f>D72/B72</f>
        <v>202.03687821612351</v>
      </c>
    </row>
    <row r="73" spans="1:5" ht="18" x14ac:dyDescent="0.25">
      <c r="A73" s="54" t="s">
        <v>66</v>
      </c>
      <c r="B73" s="90">
        <v>4332</v>
      </c>
      <c r="C73" s="127">
        <v>8639</v>
      </c>
      <c r="D73" s="90">
        <v>857118</v>
      </c>
      <c r="E73" s="121">
        <f>D73/B73</f>
        <v>197.8573407202216</v>
      </c>
    </row>
    <row r="74" spans="1:5" ht="18" x14ac:dyDescent="0.25">
      <c r="A74" s="54" t="s">
        <v>67</v>
      </c>
      <c r="B74" s="90">
        <v>6308</v>
      </c>
      <c r="C74" s="127">
        <v>12861</v>
      </c>
      <c r="D74" s="90">
        <v>1271189</v>
      </c>
      <c r="E74" s="121">
        <f>D74/B74</f>
        <v>201.52013316423589</v>
      </c>
    </row>
    <row r="75" spans="1:5" ht="18.75" thickBot="1" x14ac:dyDescent="0.3">
      <c r="A75" s="59" t="s">
        <v>68</v>
      </c>
      <c r="B75" s="122">
        <v>4070</v>
      </c>
      <c r="C75" s="128">
        <v>8557</v>
      </c>
      <c r="D75" s="122">
        <v>833820</v>
      </c>
      <c r="E75" s="121">
        <f>D75/B75</f>
        <v>204.86977886977888</v>
      </c>
    </row>
    <row r="76" spans="1:5" ht="18.75" thickBot="1" x14ac:dyDescent="0.3">
      <c r="A76" s="67" t="s">
        <v>46</v>
      </c>
      <c r="B76" s="98">
        <v>34131</v>
      </c>
      <c r="C76" s="98">
        <v>69311</v>
      </c>
      <c r="D76" s="98">
        <v>6814801</v>
      </c>
      <c r="E76" s="72">
        <f>D76/B76</f>
        <v>199.66602209135391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2532</v>
      </c>
      <c r="C79" s="125">
        <v>5126</v>
      </c>
      <c r="D79" s="117">
        <v>501158</v>
      </c>
      <c r="E79" s="119">
        <f>D79/B79</f>
        <v>197.9296998420221</v>
      </c>
    </row>
    <row r="80" spans="1:5" ht="18" x14ac:dyDescent="0.25">
      <c r="A80" s="54" t="s">
        <v>116</v>
      </c>
      <c r="B80" s="90">
        <v>233</v>
      </c>
      <c r="C80" s="127">
        <v>509</v>
      </c>
      <c r="D80" s="90">
        <v>47504</v>
      </c>
      <c r="E80" s="121">
        <f>D80/B80</f>
        <v>203.87982832618025</v>
      </c>
    </row>
    <row r="81" spans="1:5" ht="18" x14ac:dyDescent="0.25">
      <c r="A81" s="54" t="s">
        <v>71</v>
      </c>
      <c r="B81" s="90">
        <v>6932</v>
      </c>
      <c r="C81" s="127">
        <v>13928</v>
      </c>
      <c r="D81" s="90">
        <v>1393891</v>
      </c>
      <c r="E81" s="121">
        <f>D81/B81</f>
        <v>201.08064050778995</v>
      </c>
    </row>
    <row r="82" spans="1:5" ht="18" x14ac:dyDescent="0.25">
      <c r="A82" s="54" t="s">
        <v>69</v>
      </c>
      <c r="B82" s="90">
        <v>11447</v>
      </c>
      <c r="C82" s="127">
        <v>22086</v>
      </c>
      <c r="D82" s="90">
        <v>2203629</v>
      </c>
      <c r="E82" s="121">
        <f>D82/B82</f>
        <v>192.50711976937188</v>
      </c>
    </row>
    <row r="83" spans="1:5" ht="18" x14ac:dyDescent="0.25">
      <c r="A83" s="54" t="s">
        <v>72</v>
      </c>
      <c r="B83" s="90">
        <v>8380</v>
      </c>
      <c r="C83" s="127">
        <v>17353</v>
      </c>
      <c r="D83" s="90">
        <v>1733993</v>
      </c>
      <c r="E83" s="121">
        <f>D83/B83</f>
        <v>206.92040572792362</v>
      </c>
    </row>
    <row r="84" spans="1:5" ht="18" x14ac:dyDescent="0.25">
      <c r="A84" s="54" t="s">
        <v>73</v>
      </c>
      <c r="B84" s="90">
        <v>7869</v>
      </c>
      <c r="C84" s="127">
        <v>15524</v>
      </c>
      <c r="D84" s="90">
        <v>1553379</v>
      </c>
      <c r="E84" s="121">
        <f>D84/B84</f>
        <v>197.40487990850173</v>
      </c>
    </row>
    <row r="85" spans="1:5" ht="18" x14ac:dyDescent="0.25">
      <c r="A85" s="54" t="s">
        <v>74</v>
      </c>
      <c r="B85" s="90">
        <v>2844</v>
      </c>
      <c r="C85" s="127">
        <v>5731</v>
      </c>
      <c r="D85" s="90">
        <v>562615</v>
      </c>
      <c r="E85" s="121">
        <f>D85/B85</f>
        <v>197.82524613220815</v>
      </c>
    </row>
    <row r="86" spans="1:5" ht="18" x14ac:dyDescent="0.25">
      <c r="A86" s="54" t="s">
        <v>75</v>
      </c>
      <c r="B86" s="90">
        <v>5602</v>
      </c>
      <c r="C86" s="127">
        <v>11508</v>
      </c>
      <c r="D86" s="90">
        <v>1152101</v>
      </c>
      <c r="E86" s="121">
        <f>D86/B86</f>
        <v>205.65887183148877</v>
      </c>
    </row>
    <row r="87" spans="1:5" ht="18" x14ac:dyDescent="0.25">
      <c r="A87" s="54" t="s">
        <v>76</v>
      </c>
      <c r="B87" s="90">
        <v>2072</v>
      </c>
      <c r="C87" s="127">
        <v>4145</v>
      </c>
      <c r="D87" s="90">
        <v>421308</v>
      </c>
      <c r="E87" s="121">
        <f>D87/B87</f>
        <v>203.33397683397683</v>
      </c>
    </row>
    <row r="88" spans="1:5" ht="18.75" thickBot="1" x14ac:dyDescent="0.3">
      <c r="A88" s="59" t="s">
        <v>77</v>
      </c>
      <c r="B88" s="122">
        <v>9472</v>
      </c>
      <c r="C88" s="128">
        <v>18456</v>
      </c>
      <c r="D88" s="122">
        <v>1829035</v>
      </c>
      <c r="E88" s="129">
        <f>D88/B88</f>
        <v>193.09913429054055</v>
      </c>
    </row>
    <row r="89" spans="1:5" ht="18.75" thickBot="1" x14ac:dyDescent="0.3">
      <c r="A89" s="67" t="s">
        <v>46</v>
      </c>
      <c r="B89" s="98">
        <v>57383</v>
      </c>
      <c r="C89" s="98">
        <v>114366</v>
      </c>
      <c r="D89" s="98">
        <v>11398613</v>
      </c>
      <c r="E89" s="71">
        <f>D89/B89</f>
        <v>198.64093895404562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5710</v>
      </c>
      <c r="C92" s="125">
        <v>11372</v>
      </c>
      <c r="D92" s="117">
        <v>1123257</v>
      </c>
      <c r="E92" s="119">
        <f>D92/B92</f>
        <v>196.71751313485115</v>
      </c>
    </row>
    <row r="93" spans="1:5" ht="18" x14ac:dyDescent="0.25">
      <c r="A93" s="54" t="s">
        <v>80</v>
      </c>
      <c r="B93" s="90">
        <v>7655</v>
      </c>
      <c r="C93" s="127">
        <v>15822</v>
      </c>
      <c r="D93" s="90">
        <v>1580049</v>
      </c>
      <c r="E93" s="121">
        <f>D93/B93</f>
        <v>206.40744611365122</v>
      </c>
    </row>
    <row r="94" spans="1:5" ht="18" x14ac:dyDescent="0.25">
      <c r="A94" s="54" t="s">
        <v>81</v>
      </c>
      <c r="B94" s="90">
        <v>4109</v>
      </c>
      <c r="C94" s="127">
        <v>8574</v>
      </c>
      <c r="D94" s="90">
        <v>854263</v>
      </c>
      <c r="E94" s="121">
        <f>D94/B94</f>
        <v>207.9004623996106</v>
      </c>
    </row>
    <row r="95" spans="1:5" ht="18" x14ac:dyDescent="0.25">
      <c r="A95" s="54" t="s">
        <v>82</v>
      </c>
      <c r="B95" s="90">
        <v>2741</v>
      </c>
      <c r="C95" s="127">
        <v>5227</v>
      </c>
      <c r="D95" s="90">
        <v>519665</v>
      </c>
      <c r="E95" s="121">
        <f>D95/B95</f>
        <v>189.58956585187889</v>
      </c>
    </row>
    <row r="96" spans="1:5" ht="18" x14ac:dyDescent="0.25">
      <c r="A96" s="54" t="s">
        <v>83</v>
      </c>
      <c r="B96" s="90">
        <v>5380</v>
      </c>
      <c r="C96" s="127">
        <v>11266</v>
      </c>
      <c r="D96" s="90">
        <v>1123825</v>
      </c>
      <c r="E96" s="121">
        <f>D96/B96</f>
        <v>208.88940520446096</v>
      </c>
    </row>
    <row r="97" spans="1:5" ht="18" x14ac:dyDescent="0.25">
      <c r="A97" s="54" t="s">
        <v>84</v>
      </c>
      <c r="B97" s="90">
        <v>1174</v>
      </c>
      <c r="C97" s="127">
        <v>2723</v>
      </c>
      <c r="D97" s="90">
        <v>267422</v>
      </c>
      <c r="E97" s="121">
        <f>D97/B97</f>
        <v>227.78705281090291</v>
      </c>
    </row>
    <row r="98" spans="1:5" ht="18" x14ac:dyDescent="0.25">
      <c r="A98" s="54" t="s">
        <v>85</v>
      </c>
      <c r="B98" s="90">
        <v>15793</v>
      </c>
      <c r="C98" s="127">
        <v>30948</v>
      </c>
      <c r="D98" s="90">
        <v>3126590</v>
      </c>
      <c r="E98" s="121">
        <f>D98/B98</f>
        <v>197.97315266257203</v>
      </c>
    </row>
    <row r="99" spans="1:5" ht="18.75" customHeight="1" x14ac:dyDescent="0.25">
      <c r="A99" s="130" t="s">
        <v>86</v>
      </c>
      <c r="B99" s="90">
        <v>4539</v>
      </c>
      <c r="C99" s="127">
        <v>9635</v>
      </c>
      <c r="D99" s="90">
        <v>944209</v>
      </c>
      <c r="E99" s="121">
        <f>D99/B99</f>
        <v>208.02137034589117</v>
      </c>
    </row>
    <row r="100" spans="1:5" ht="18.75" thickBot="1" x14ac:dyDescent="0.3">
      <c r="A100" s="54" t="s">
        <v>87</v>
      </c>
      <c r="B100" s="122">
        <v>6776</v>
      </c>
      <c r="C100" s="128">
        <v>13813</v>
      </c>
      <c r="D100" s="122">
        <v>1374467</v>
      </c>
      <c r="E100" s="121">
        <f>D100/B100</f>
        <v>202.84341794569067</v>
      </c>
    </row>
    <row r="101" spans="1:5" ht="18.75" thickBot="1" x14ac:dyDescent="0.3">
      <c r="A101" s="67" t="s">
        <v>46</v>
      </c>
      <c r="B101" s="98">
        <v>53877</v>
      </c>
      <c r="C101" s="98">
        <v>109380</v>
      </c>
      <c r="D101" s="98">
        <v>10913747</v>
      </c>
      <c r="E101" s="72">
        <f>D101/B101</f>
        <v>202.56783042856878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4042</v>
      </c>
      <c r="C104" s="133">
        <v>9331</v>
      </c>
      <c r="D104" s="132">
        <v>930843</v>
      </c>
      <c r="E104" s="119">
        <f>D104/B104</f>
        <v>230.29267689262741</v>
      </c>
    </row>
    <row r="105" spans="1:5" ht="18" x14ac:dyDescent="0.25">
      <c r="A105" s="134" t="s">
        <v>90</v>
      </c>
      <c r="B105" s="90">
        <v>5729</v>
      </c>
      <c r="C105" s="91">
        <v>11393</v>
      </c>
      <c r="D105" s="90">
        <v>1129608</v>
      </c>
      <c r="E105" s="121">
        <f>D105/B105</f>
        <v>197.17367777971722</v>
      </c>
    </row>
    <row r="106" spans="1:5" ht="18" x14ac:dyDescent="0.25">
      <c r="A106" s="134" t="s">
        <v>91</v>
      </c>
      <c r="B106" s="86">
        <v>861</v>
      </c>
      <c r="C106" s="126">
        <v>1918</v>
      </c>
      <c r="D106" s="86">
        <v>197674</v>
      </c>
      <c r="E106" s="121">
        <f>D106/B106</f>
        <v>229.58652729384437</v>
      </c>
    </row>
    <row r="107" spans="1:5" ht="18" x14ac:dyDescent="0.25">
      <c r="A107" s="134" t="s">
        <v>92</v>
      </c>
      <c r="B107" s="90">
        <v>7790</v>
      </c>
      <c r="C107" s="127">
        <v>16460</v>
      </c>
      <c r="D107" s="90">
        <v>1626061</v>
      </c>
      <c r="E107" s="121">
        <f>D107/B107</f>
        <v>208.7369704749679</v>
      </c>
    </row>
    <row r="108" spans="1:5" ht="18" x14ac:dyDescent="0.25">
      <c r="A108" s="54" t="s">
        <v>93</v>
      </c>
      <c r="B108" s="90">
        <v>4803</v>
      </c>
      <c r="C108" s="127">
        <v>10364</v>
      </c>
      <c r="D108" s="90">
        <v>1030838</v>
      </c>
      <c r="E108" s="121">
        <f>D108/B108</f>
        <v>214.62377680616282</v>
      </c>
    </row>
    <row r="109" spans="1:5" ht="18" x14ac:dyDescent="0.25">
      <c r="A109" s="54" t="s">
        <v>94</v>
      </c>
      <c r="B109" s="90">
        <v>3768</v>
      </c>
      <c r="C109" s="127">
        <v>8595</v>
      </c>
      <c r="D109" s="90">
        <v>858649</v>
      </c>
      <c r="E109" s="121">
        <f>D109/B109</f>
        <v>227.87924628450105</v>
      </c>
    </row>
    <row r="110" spans="1:5" ht="18" x14ac:dyDescent="0.25">
      <c r="A110" s="54" t="s">
        <v>95</v>
      </c>
      <c r="B110" s="90">
        <v>8899</v>
      </c>
      <c r="C110" s="127">
        <v>19669</v>
      </c>
      <c r="D110" s="90">
        <v>1930801</v>
      </c>
      <c r="E110" s="121">
        <f>D110/B110</f>
        <v>216.96831104618497</v>
      </c>
    </row>
    <row r="111" spans="1:5" ht="18" x14ac:dyDescent="0.25">
      <c r="A111" s="54" t="s">
        <v>96</v>
      </c>
      <c r="B111" s="90">
        <v>5933</v>
      </c>
      <c r="C111" s="127">
        <v>13185</v>
      </c>
      <c r="D111" s="90">
        <v>1302382</v>
      </c>
      <c r="E111" s="121">
        <f>D111/B111</f>
        <v>219.51491656834654</v>
      </c>
    </row>
    <row r="112" spans="1:5" ht="18" x14ac:dyDescent="0.25">
      <c r="A112" s="54" t="s">
        <v>97</v>
      </c>
      <c r="B112" s="90">
        <v>5327</v>
      </c>
      <c r="C112" s="127">
        <v>12117</v>
      </c>
      <c r="D112" s="90">
        <v>1189820</v>
      </c>
      <c r="E112" s="121">
        <f>D112/B112</f>
        <v>223.35648582691945</v>
      </c>
    </row>
    <row r="113" spans="1:5" ht="18" x14ac:dyDescent="0.25">
      <c r="A113" s="54" t="s">
        <v>98</v>
      </c>
      <c r="B113" s="90">
        <v>7636</v>
      </c>
      <c r="C113" s="127">
        <v>15158</v>
      </c>
      <c r="D113" s="90">
        <v>1518910</v>
      </c>
      <c r="E113" s="121">
        <f>D113/B113</f>
        <v>198.91435306443165</v>
      </c>
    </row>
    <row r="114" spans="1:5" ht="18" x14ac:dyDescent="0.25">
      <c r="A114" s="54" t="s">
        <v>99</v>
      </c>
      <c r="B114" s="90">
        <v>8671</v>
      </c>
      <c r="C114" s="127">
        <v>19512</v>
      </c>
      <c r="D114" s="90">
        <v>1934746</v>
      </c>
      <c r="E114" s="121">
        <f>D114/B114</f>
        <v>223.12835889747433</v>
      </c>
    </row>
    <row r="115" spans="1:5" ht="18" x14ac:dyDescent="0.25">
      <c r="A115" s="54" t="s">
        <v>100</v>
      </c>
      <c r="B115" s="90">
        <v>17032</v>
      </c>
      <c r="C115" s="127">
        <v>36154</v>
      </c>
      <c r="D115" s="90">
        <v>3631908</v>
      </c>
      <c r="E115" s="121">
        <f>D115/B115</f>
        <v>213.24025364020667</v>
      </c>
    </row>
    <row r="116" spans="1:5" ht="18" x14ac:dyDescent="0.25">
      <c r="A116" s="54" t="s">
        <v>101</v>
      </c>
      <c r="B116" s="90">
        <v>5680</v>
      </c>
      <c r="C116" s="127">
        <v>12549</v>
      </c>
      <c r="D116" s="90">
        <v>1247193</v>
      </c>
      <c r="E116" s="121">
        <f>D116/B116</f>
        <v>219.5762323943662</v>
      </c>
    </row>
    <row r="117" spans="1:5" ht="18.75" thickBot="1" x14ac:dyDescent="0.3">
      <c r="A117" s="54" t="s">
        <v>102</v>
      </c>
      <c r="B117" s="122">
        <v>8592</v>
      </c>
      <c r="C117" s="128">
        <v>17825</v>
      </c>
      <c r="D117" s="122">
        <v>1770396</v>
      </c>
      <c r="E117" s="121">
        <f>D117/B117</f>
        <v>206.05167597765364</v>
      </c>
    </row>
    <row r="118" spans="1:5" ht="18.75" thickBot="1" x14ac:dyDescent="0.3">
      <c r="A118" s="67" t="s">
        <v>46</v>
      </c>
      <c r="B118" s="98">
        <v>94763</v>
      </c>
      <c r="C118" s="98">
        <v>204230</v>
      </c>
      <c r="D118" s="98">
        <v>20299829</v>
      </c>
      <c r="E118" s="72">
        <f>D118/B118</f>
        <v>214.21682513217183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1620</v>
      </c>
      <c r="C121" s="135">
        <v>3520</v>
      </c>
      <c r="D121" s="135">
        <v>353016</v>
      </c>
      <c r="E121" s="119">
        <f>D121/B121</f>
        <v>217.9111111111111</v>
      </c>
    </row>
    <row r="122" spans="1:5" ht="18" x14ac:dyDescent="0.25">
      <c r="A122" s="54" t="s">
        <v>105</v>
      </c>
      <c r="B122" s="86">
        <v>5073</v>
      </c>
      <c r="C122" s="126">
        <v>10060</v>
      </c>
      <c r="D122" s="86">
        <v>1007387</v>
      </c>
      <c r="E122" s="121">
        <f>D122/B122</f>
        <v>198.57815888034693</v>
      </c>
    </row>
    <row r="123" spans="1:5" ht="18" x14ac:dyDescent="0.25">
      <c r="A123" s="54" t="s">
        <v>106</v>
      </c>
      <c r="B123" s="90">
        <v>1615</v>
      </c>
      <c r="C123" s="127">
        <v>3270</v>
      </c>
      <c r="D123" s="90">
        <v>324266</v>
      </c>
      <c r="E123" s="121">
        <f>D123/B123</f>
        <v>200.78390092879258</v>
      </c>
    </row>
    <row r="124" spans="1:5" ht="18" x14ac:dyDescent="0.25">
      <c r="A124" s="54" t="s">
        <v>107</v>
      </c>
      <c r="B124" s="90">
        <v>4851</v>
      </c>
      <c r="C124" s="127">
        <v>9401</v>
      </c>
      <c r="D124" s="90">
        <v>941578</v>
      </c>
      <c r="E124" s="121">
        <f>D124/B124</f>
        <v>194.09977324263039</v>
      </c>
    </row>
    <row r="125" spans="1:5" ht="18" x14ac:dyDescent="0.25">
      <c r="A125" s="54" t="s">
        <v>108</v>
      </c>
      <c r="B125" s="90">
        <v>7774</v>
      </c>
      <c r="C125" s="127">
        <v>13603</v>
      </c>
      <c r="D125" s="90">
        <v>1374264</v>
      </c>
      <c r="E125" s="121">
        <f>D125/B125</f>
        <v>176.77694880370467</v>
      </c>
    </row>
    <row r="126" spans="1:5" ht="18" x14ac:dyDescent="0.25">
      <c r="A126" s="54" t="s">
        <v>109</v>
      </c>
      <c r="B126" s="90">
        <v>11049</v>
      </c>
      <c r="C126" s="127">
        <v>23345</v>
      </c>
      <c r="D126" s="90">
        <v>2336451</v>
      </c>
      <c r="E126" s="121">
        <f>D126/B126</f>
        <v>211.46266630464297</v>
      </c>
    </row>
    <row r="127" spans="1:5" ht="18" x14ac:dyDescent="0.25">
      <c r="A127" s="54" t="s">
        <v>110</v>
      </c>
      <c r="B127" s="90">
        <v>9653</v>
      </c>
      <c r="C127" s="127">
        <v>19845</v>
      </c>
      <c r="D127" s="90">
        <v>1960780</v>
      </c>
      <c r="E127" s="121">
        <f>D127/B127</f>
        <v>203.12648917434996</v>
      </c>
    </row>
    <row r="128" spans="1:5" ht="18" x14ac:dyDescent="0.25">
      <c r="A128" s="54" t="s">
        <v>111</v>
      </c>
      <c r="B128" s="90">
        <v>7299</v>
      </c>
      <c r="C128" s="127">
        <v>15720</v>
      </c>
      <c r="D128" s="90">
        <v>1576773</v>
      </c>
      <c r="E128" s="121">
        <f>D128/B128</f>
        <v>216.02589395807644</v>
      </c>
    </row>
    <row r="129" spans="1:5" ht="18.75" customHeight="1" thickBot="1" x14ac:dyDescent="0.3">
      <c r="A129" s="130" t="s">
        <v>112</v>
      </c>
      <c r="B129" s="122">
        <v>14475</v>
      </c>
      <c r="C129" s="128">
        <v>27925</v>
      </c>
      <c r="D129" s="122">
        <v>2807315</v>
      </c>
      <c r="E129" s="121">
        <f>D129/B129</f>
        <v>193.94231433506044</v>
      </c>
    </row>
    <row r="130" spans="1:5" ht="18.75" thickBot="1" x14ac:dyDescent="0.3">
      <c r="A130" s="67" t="s">
        <v>46</v>
      </c>
      <c r="B130" s="98">
        <v>63409</v>
      </c>
      <c r="C130" s="98">
        <v>126689</v>
      </c>
      <c r="D130" s="98">
        <v>12681830</v>
      </c>
      <c r="E130" s="72">
        <f>D130/B130</f>
        <v>200.00047311895787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v>662652</v>
      </c>
      <c r="C132" s="100">
        <v>1358267</v>
      </c>
      <c r="D132" s="100">
        <v>135273075</v>
      </c>
      <c r="E132" s="100">
        <f>D132/B132</f>
        <v>204.13893717969614</v>
      </c>
    </row>
    <row r="135" spans="1:5" x14ac:dyDescent="0.2">
      <c r="B135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39" sqref="J39"/>
    </sheetView>
  </sheetViews>
  <sheetFormatPr defaultRowHeight="14.25" x14ac:dyDescent="0.2"/>
  <cols>
    <col min="1" max="1" width="18.7109375" style="31" bestFit="1" customWidth="1"/>
    <col min="2" max="2" width="11.28515625" style="31" bestFit="1" customWidth="1"/>
    <col min="3" max="3" width="13.5703125" style="31" bestFit="1" customWidth="1"/>
    <col min="4" max="4" width="16.7109375" style="31" bestFit="1" customWidth="1"/>
    <col min="5" max="5" width="13.5703125" style="31" bestFit="1" customWidth="1"/>
    <col min="6" max="235" width="9.140625" style="31"/>
    <col min="236" max="236" width="18.7109375" style="31" bestFit="1" customWidth="1"/>
    <col min="237" max="237" width="9.140625" style="31"/>
    <col min="238" max="238" width="10.28515625" style="31" customWidth="1"/>
    <col min="239" max="239" width="12.7109375" style="31" bestFit="1" customWidth="1"/>
    <col min="240" max="240" width="10.85546875" style="31" customWidth="1"/>
    <col min="241" max="241" width="19.140625" style="31" bestFit="1" customWidth="1"/>
    <col min="242" max="242" width="9.140625" style="31"/>
    <col min="243" max="243" width="9.42578125" style="31" customWidth="1"/>
    <col min="244" max="244" width="11.140625" style="31" customWidth="1"/>
    <col min="245" max="245" width="10.42578125" style="31" bestFit="1" customWidth="1"/>
    <col min="246" max="246" width="19.140625" style="31" bestFit="1" customWidth="1"/>
    <col min="247" max="247" width="9.140625" style="31"/>
    <col min="248" max="248" width="9.5703125" style="31" customWidth="1"/>
    <col min="249" max="249" width="9.140625" style="31"/>
    <col min="250" max="250" width="10.42578125" style="31" bestFit="1" customWidth="1"/>
    <col min="251" max="491" width="9.140625" style="31"/>
    <col min="492" max="492" width="18.7109375" style="31" bestFit="1" customWidth="1"/>
    <col min="493" max="493" width="9.140625" style="31"/>
    <col min="494" max="494" width="10.28515625" style="31" customWidth="1"/>
    <col min="495" max="495" width="12.7109375" style="31" bestFit="1" customWidth="1"/>
    <col min="496" max="496" width="10.85546875" style="31" customWidth="1"/>
    <col min="497" max="497" width="19.140625" style="31" bestFit="1" customWidth="1"/>
    <col min="498" max="498" width="9.140625" style="31"/>
    <col min="499" max="499" width="9.42578125" style="31" customWidth="1"/>
    <col min="500" max="500" width="11.140625" style="31" customWidth="1"/>
    <col min="501" max="501" width="10.42578125" style="31" bestFit="1" customWidth="1"/>
    <col min="502" max="502" width="19.140625" style="31" bestFit="1" customWidth="1"/>
    <col min="503" max="503" width="9.140625" style="31"/>
    <col min="504" max="504" width="9.5703125" style="31" customWidth="1"/>
    <col min="505" max="505" width="9.140625" style="31"/>
    <col min="506" max="506" width="10.42578125" style="31" bestFit="1" customWidth="1"/>
    <col min="507" max="747" width="9.140625" style="31"/>
    <col min="748" max="748" width="18.7109375" style="31" bestFit="1" customWidth="1"/>
    <col min="749" max="749" width="9.140625" style="31"/>
    <col min="750" max="750" width="10.28515625" style="31" customWidth="1"/>
    <col min="751" max="751" width="12.7109375" style="31" bestFit="1" customWidth="1"/>
    <col min="752" max="752" width="10.85546875" style="31" customWidth="1"/>
    <col min="753" max="753" width="19.140625" style="31" bestFit="1" customWidth="1"/>
    <col min="754" max="754" width="9.140625" style="31"/>
    <col min="755" max="755" width="9.42578125" style="31" customWidth="1"/>
    <col min="756" max="756" width="11.140625" style="31" customWidth="1"/>
    <col min="757" max="757" width="10.42578125" style="31" bestFit="1" customWidth="1"/>
    <col min="758" max="758" width="19.140625" style="31" bestFit="1" customWidth="1"/>
    <col min="759" max="759" width="9.140625" style="31"/>
    <col min="760" max="760" width="9.5703125" style="31" customWidth="1"/>
    <col min="761" max="761" width="9.140625" style="31"/>
    <col min="762" max="762" width="10.42578125" style="31" bestFit="1" customWidth="1"/>
    <col min="763" max="1003" width="9.140625" style="31"/>
    <col min="1004" max="1004" width="18.7109375" style="31" bestFit="1" customWidth="1"/>
    <col min="1005" max="1005" width="9.140625" style="31"/>
    <col min="1006" max="1006" width="10.28515625" style="31" customWidth="1"/>
    <col min="1007" max="1007" width="12.7109375" style="31" bestFit="1" customWidth="1"/>
    <col min="1008" max="1008" width="10.85546875" style="31" customWidth="1"/>
    <col min="1009" max="1009" width="19.140625" style="31" bestFit="1" customWidth="1"/>
    <col min="1010" max="1010" width="9.140625" style="31"/>
    <col min="1011" max="1011" width="9.42578125" style="31" customWidth="1"/>
    <col min="1012" max="1012" width="11.140625" style="31" customWidth="1"/>
    <col min="1013" max="1013" width="10.42578125" style="31" bestFit="1" customWidth="1"/>
    <col min="1014" max="1014" width="19.140625" style="31" bestFit="1" customWidth="1"/>
    <col min="1015" max="1015" width="9.140625" style="31"/>
    <col min="1016" max="1016" width="9.5703125" style="31" customWidth="1"/>
    <col min="1017" max="1017" width="9.140625" style="31"/>
    <col min="1018" max="1018" width="10.42578125" style="31" bestFit="1" customWidth="1"/>
    <col min="1019" max="1259" width="9.140625" style="31"/>
    <col min="1260" max="1260" width="18.7109375" style="31" bestFit="1" customWidth="1"/>
    <col min="1261" max="1261" width="9.140625" style="31"/>
    <col min="1262" max="1262" width="10.28515625" style="31" customWidth="1"/>
    <col min="1263" max="1263" width="12.7109375" style="31" bestFit="1" customWidth="1"/>
    <col min="1264" max="1264" width="10.85546875" style="31" customWidth="1"/>
    <col min="1265" max="1265" width="19.140625" style="31" bestFit="1" customWidth="1"/>
    <col min="1266" max="1266" width="9.140625" style="31"/>
    <col min="1267" max="1267" width="9.42578125" style="31" customWidth="1"/>
    <col min="1268" max="1268" width="11.140625" style="31" customWidth="1"/>
    <col min="1269" max="1269" width="10.42578125" style="31" bestFit="1" customWidth="1"/>
    <col min="1270" max="1270" width="19.140625" style="31" bestFit="1" customWidth="1"/>
    <col min="1271" max="1271" width="9.140625" style="31"/>
    <col min="1272" max="1272" width="9.5703125" style="31" customWidth="1"/>
    <col min="1273" max="1273" width="9.140625" style="31"/>
    <col min="1274" max="1274" width="10.42578125" style="31" bestFit="1" customWidth="1"/>
    <col min="1275" max="1515" width="9.140625" style="31"/>
    <col min="1516" max="1516" width="18.7109375" style="31" bestFit="1" customWidth="1"/>
    <col min="1517" max="1517" width="9.140625" style="31"/>
    <col min="1518" max="1518" width="10.28515625" style="31" customWidth="1"/>
    <col min="1519" max="1519" width="12.7109375" style="31" bestFit="1" customWidth="1"/>
    <col min="1520" max="1520" width="10.85546875" style="31" customWidth="1"/>
    <col min="1521" max="1521" width="19.140625" style="31" bestFit="1" customWidth="1"/>
    <col min="1522" max="1522" width="9.140625" style="31"/>
    <col min="1523" max="1523" width="9.42578125" style="31" customWidth="1"/>
    <col min="1524" max="1524" width="11.140625" style="31" customWidth="1"/>
    <col min="1525" max="1525" width="10.42578125" style="31" bestFit="1" customWidth="1"/>
    <col min="1526" max="1526" width="19.140625" style="31" bestFit="1" customWidth="1"/>
    <col min="1527" max="1527" width="9.140625" style="31"/>
    <col min="1528" max="1528" width="9.5703125" style="31" customWidth="1"/>
    <col min="1529" max="1529" width="9.140625" style="31"/>
    <col min="1530" max="1530" width="10.42578125" style="31" bestFit="1" customWidth="1"/>
    <col min="1531" max="1771" width="9.140625" style="31"/>
    <col min="1772" max="1772" width="18.7109375" style="31" bestFit="1" customWidth="1"/>
    <col min="1773" max="1773" width="9.140625" style="31"/>
    <col min="1774" max="1774" width="10.28515625" style="31" customWidth="1"/>
    <col min="1775" max="1775" width="12.7109375" style="31" bestFit="1" customWidth="1"/>
    <col min="1776" max="1776" width="10.85546875" style="31" customWidth="1"/>
    <col min="1777" max="1777" width="19.140625" style="31" bestFit="1" customWidth="1"/>
    <col min="1778" max="1778" width="9.140625" style="31"/>
    <col min="1779" max="1779" width="9.42578125" style="31" customWidth="1"/>
    <col min="1780" max="1780" width="11.140625" style="31" customWidth="1"/>
    <col min="1781" max="1781" width="10.42578125" style="31" bestFit="1" customWidth="1"/>
    <col min="1782" max="1782" width="19.140625" style="31" bestFit="1" customWidth="1"/>
    <col min="1783" max="1783" width="9.140625" style="31"/>
    <col min="1784" max="1784" width="9.5703125" style="31" customWidth="1"/>
    <col min="1785" max="1785" width="9.140625" style="31"/>
    <col min="1786" max="1786" width="10.42578125" style="31" bestFit="1" customWidth="1"/>
    <col min="1787" max="2027" width="9.140625" style="31"/>
    <col min="2028" max="2028" width="18.7109375" style="31" bestFit="1" customWidth="1"/>
    <col min="2029" max="2029" width="9.140625" style="31"/>
    <col min="2030" max="2030" width="10.28515625" style="31" customWidth="1"/>
    <col min="2031" max="2031" width="12.7109375" style="31" bestFit="1" customWidth="1"/>
    <col min="2032" max="2032" width="10.85546875" style="31" customWidth="1"/>
    <col min="2033" max="2033" width="19.140625" style="31" bestFit="1" customWidth="1"/>
    <col min="2034" max="2034" width="9.140625" style="31"/>
    <col min="2035" max="2035" width="9.42578125" style="31" customWidth="1"/>
    <col min="2036" max="2036" width="11.140625" style="31" customWidth="1"/>
    <col min="2037" max="2037" width="10.42578125" style="31" bestFit="1" customWidth="1"/>
    <col min="2038" max="2038" width="19.140625" style="31" bestFit="1" customWidth="1"/>
    <col min="2039" max="2039" width="9.140625" style="31"/>
    <col min="2040" max="2040" width="9.5703125" style="31" customWidth="1"/>
    <col min="2041" max="2041" width="9.140625" style="31"/>
    <col min="2042" max="2042" width="10.42578125" style="31" bestFit="1" customWidth="1"/>
    <col min="2043" max="2283" width="9.140625" style="31"/>
    <col min="2284" max="2284" width="18.7109375" style="31" bestFit="1" customWidth="1"/>
    <col min="2285" max="2285" width="9.140625" style="31"/>
    <col min="2286" max="2286" width="10.28515625" style="31" customWidth="1"/>
    <col min="2287" max="2287" width="12.7109375" style="31" bestFit="1" customWidth="1"/>
    <col min="2288" max="2288" width="10.85546875" style="31" customWidth="1"/>
    <col min="2289" max="2289" width="19.140625" style="31" bestFit="1" customWidth="1"/>
    <col min="2290" max="2290" width="9.140625" style="31"/>
    <col min="2291" max="2291" width="9.42578125" style="31" customWidth="1"/>
    <col min="2292" max="2292" width="11.140625" style="31" customWidth="1"/>
    <col min="2293" max="2293" width="10.42578125" style="31" bestFit="1" customWidth="1"/>
    <col min="2294" max="2294" width="19.140625" style="31" bestFit="1" customWidth="1"/>
    <col min="2295" max="2295" width="9.140625" style="31"/>
    <col min="2296" max="2296" width="9.5703125" style="31" customWidth="1"/>
    <col min="2297" max="2297" width="9.140625" style="31"/>
    <col min="2298" max="2298" width="10.42578125" style="31" bestFit="1" customWidth="1"/>
    <col min="2299" max="2539" width="9.140625" style="31"/>
    <col min="2540" max="2540" width="18.7109375" style="31" bestFit="1" customWidth="1"/>
    <col min="2541" max="2541" width="9.140625" style="31"/>
    <col min="2542" max="2542" width="10.28515625" style="31" customWidth="1"/>
    <col min="2543" max="2543" width="12.7109375" style="31" bestFit="1" customWidth="1"/>
    <col min="2544" max="2544" width="10.85546875" style="31" customWidth="1"/>
    <col min="2545" max="2545" width="19.140625" style="31" bestFit="1" customWidth="1"/>
    <col min="2546" max="2546" width="9.140625" style="31"/>
    <col min="2547" max="2547" width="9.42578125" style="31" customWidth="1"/>
    <col min="2548" max="2548" width="11.140625" style="31" customWidth="1"/>
    <col min="2549" max="2549" width="10.42578125" style="31" bestFit="1" customWidth="1"/>
    <col min="2550" max="2550" width="19.140625" style="31" bestFit="1" customWidth="1"/>
    <col min="2551" max="2551" width="9.140625" style="31"/>
    <col min="2552" max="2552" width="9.5703125" style="31" customWidth="1"/>
    <col min="2553" max="2553" width="9.140625" style="31"/>
    <col min="2554" max="2554" width="10.42578125" style="31" bestFit="1" customWidth="1"/>
    <col min="2555" max="2795" width="9.140625" style="31"/>
    <col min="2796" max="2796" width="18.7109375" style="31" bestFit="1" customWidth="1"/>
    <col min="2797" max="2797" width="9.140625" style="31"/>
    <col min="2798" max="2798" width="10.28515625" style="31" customWidth="1"/>
    <col min="2799" max="2799" width="12.7109375" style="31" bestFit="1" customWidth="1"/>
    <col min="2800" max="2800" width="10.85546875" style="31" customWidth="1"/>
    <col min="2801" max="2801" width="19.140625" style="31" bestFit="1" customWidth="1"/>
    <col min="2802" max="2802" width="9.140625" style="31"/>
    <col min="2803" max="2803" width="9.42578125" style="31" customWidth="1"/>
    <col min="2804" max="2804" width="11.140625" style="31" customWidth="1"/>
    <col min="2805" max="2805" width="10.42578125" style="31" bestFit="1" customWidth="1"/>
    <col min="2806" max="2806" width="19.140625" style="31" bestFit="1" customWidth="1"/>
    <col min="2807" max="2807" width="9.140625" style="31"/>
    <col min="2808" max="2808" width="9.5703125" style="31" customWidth="1"/>
    <col min="2809" max="2809" width="9.140625" style="31"/>
    <col min="2810" max="2810" width="10.42578125" style="31" bestFit="1" customWidth="1"/>
    <col min="2811" max="3051" width="9.140625" style="31"/>
    <col min="3052" max="3052" width="18.7109375" style="31" bestFit="1" customWidth="1"/>
    <col min="3053" max="3053" width="9.140625" style="31"/>
    <col min="3054" max="3054" width="10.28515625" style="31" customWidth="1"/>
    <col min="3055" max="3055" width="12.7109375" style="31" bestFit="1" customWidth="1"/>
    <col min="3056" max="3056" width="10.85546875" style="31" customWidth="1"/>
    <col min="3057" max="3057" width="19.140625" style="31" bestFit="1" customWidth="1"/>
    <col min="3058" max="3058" width="9.140625" style="31"/>
    <col min="3059" max="3059" width="9.42578125" style="31" customWidth="1"/>
    <col min="3060" max="3060" width="11.140625" style="31" customWidth="1"/>
    <col min="3061" max="3061" width="10.42578125" style="31" bestFit="1" customWidth="1"/>
    <col min="3062" max="3062" width="19.140625" style="31" bestFit="1" customWidth="1"/>
    <col min="3063" max="3063" width="9.140625" style="31"/>
    <col min="3064" max="3064" width="9.5703125" style="31" customWidth="1"/>
    <col min="3065" max="3065" width="9.140625" style="31"/>
    <col min="3066" max="3066" width="10.42578125" style="31" bestFit="1" customWidth="1"/>
    <col min="3067" max="3307" width="9.140625" style="31"/>
    <col min="3308" max="3308" width="18.7109375" style="31" bestFit="1" customWidth="1"/>
    <col min="3309" max="3309" width="9.140625" style="31"/>
    <col min="3310" max="3310" width="10.28515625" style="31" customWidth="1"/>
    <col min="3311" max="3311" width="12.7109375" style="31" bestFit="1" customWidth="1"/>
    <col min="3312" max="3312" width="10.85546875" style="31" customWidth="1"/>
    <col min="3313" max="3313" width="19.140625" style="31" bestFit="1" customWidth="1"/>
    <col min="3314" max="3314" width="9.140625" style="31"/>
    <col min="3315" max="3315" width="9.42578125" style="31" customWidth="1"/>
    <col min="3316" max="3316" width="11.140625" style="31" customWidth="1"/>
    <col min="3317" max="3317" width="10.42578125" style="31" bestFit="1" customWidth="1"/>
    <col min="3318" max="3318" width="19.140625" style="31" bestFit="1" customWidth="1"/>
    <col min="3319" max="3319" width="9.140625" style="31"/>
    <col min="3320" max="3320" width="9.5703125" style="31" customWidth="1"/>
    <col min="3321" max="3321" width="9.140625" style="31"/>
    <col min="3322" max="3322" width="10.42578125" style="31" bestFit="1" customWidth="1"/>
    <col min="3323" max="3563" width="9.140625" style="31"/>
    <col min="3564" max="3564" width="18.7109375" style="31" bestFit="1" customWidth="1"/>
    <col min="3565" max="3565" width="9.140625" style="31"/>
    <col min="3566" max="3566" width="10.28515625" style="31" customWidth="1"/>
    <col min="3567" max="3567" width="12.7109375" style="31" bestFit="1" customWidth="1"/>
    <col min="3568" max="3568" width="10.85546875" style="31" customWidth="1"/>
    <col min="3569" max="3569" width="19.140625" style="31" bestFit="1" customWidth="1"/>
    <col min="3570" max="3570" width="9.140625" style="31"/>
    <col min="3571" max="3571" width="9.42578125" style="31" customWidth="1"/>
    <col min="3572" max="3572" width="11.140625" style="31" customWidth="1"/>
    <col min="3573" max="3573" width="10.42578125" style="31" bestFit="1" customWidth="1"/>
    <col min="3574" max="3574" width="19.140625" style="31" bestFit="1" customWidth="1"/>
    <col min="3575" max="3575" width="9.140625" style="31"/>
    <col min="3576" max="3576" width="9.5703125" style="31" customWidth="1"/>
    <col min="3577" max="3577" width="9.140625" style="31"/>
    <col min="3578" max="3578" width="10.42578125" style="31" bestFit="1" customWidth="1"/>
    <col min="3579" max="3819" width="9.140625" style="31"/>
    <col min="3820" max="3820" width="18.7109375" style="31" bestFit="1" customWidth="1"/>
    <col min="3821" max="3821" width="9.140625" style="31"/>
    <col min="3822" max="3822" width="10.28515625" style="31" customWidth="1"/>
    <col min="3823" max="3823" width="12.7109375" style="31" bestFit="1" customWidth="1"/>
    <col min="3824" max="3824" width="10.85546875" style="31" customWidth="1"/>
    <col min="3825" max="3825" width="19.140625" style="31" bestFit="1" customWidth="1"/>
    <col min="3826" max="3826" width="9.140625" style="31"/>
    <col min="3827" max="3827" width="9.42578125" style="31" customWidth="1"/>
    <col min="3828" max="3828" width="11.140625" style="31" customWidth="1"/>
    <col min="3829" max="3829" width="10.42578125" style="31" bestFit="1" customWidth="1"/>
    <col min="3830" max="3830" width="19.140625" style="31" bestFit="1" customWidth="1"/>
    <col min="3831" max="3831" width="9.140625" style="31"/>
    <col min="3832" max="3832" width="9.5703125" style="31" customWidth="1"/>
    <col min="3833" max="3833" width="9.140625" style="31"/>
    <col min="3834" max="3834" width="10.42578125" style="31" bestFit="1" customWidth="1"/>
    <col min="3835" max="4075" width="9.140625" style="31"/>
    <col min="4076" max="4076" width="18.7109375" style="31" bestFit="1" customWidth="1"/>
    <col min="4077" max="4077" width="9.140625" style="31"/>
    <col min="4078" max="4078" width="10.28515625" style="31" customWidth="1"/>
    <col min="4079" max="4079" width="12.7109375" style="31" bestFit="1" customWidth="1"/>
    <col min="4080" max="4080" width="10.85546875" style="31" customWidth="1"/>
    <col min="4081" max="4081" width="19.140625" style="31" bestFit="1" customWidth="1"/>
    <col min="4082" max="4082" width="9.140625" style="31"/>
    <col min="4083" max="4083" width="9.42578125" style="31" customWidth="1"/>
    <col min="4084" max="4084" width="11.140625" style="31" customWidth="1"/>
    <col min="4085" max="4085" width="10.42578125" style="31" bestFit="1" customWidth="1"/>
    <col min="4086" max="4086" width="19.140625" style="31" bestFit="1" customWidth="1"/>
    <col min="4087" max="4087" width="9.140625" style="31"/>
    <col min="4088" max="4088" width="9.5703125" style="31" customWidth="1"/>
    <col min="4089" max="4089" width="9.140625" style="31"/>
    <col min="4090" max="4090" width="10.42578125" style="31" bestFit="1" customWidth="1"/>
    <col min="4091" max="4331" width="9.140625" style="31"/>
    <col min="4332" max="4332" width="18.7109375" style="31" bestFit="1" customWidth="1"/>
    <col min="4333" max="4333" width="9.140625" style="31"/>
    <col min="4334" max="4334" width="10.28515625" style="31" customWidth="1"/>
    <col min="4335" max="4335" width="12.7109375" style="31" bestFit="1" customWidth="1"/>
    <col min="4336" max="4336" width="10.85546875" style="31" customWidth="1"/>
    <col min="4337" max="4337" width="19.140625" style="31" bestFit="1" customWidth="1"/>
    <col min="4338" max="4338" width="9.140625" style="31"/>
    <col min="4339" max="4339" width="9.42578125" style="31" customWidth="1"/>
    <col min="4340" max="4340" width="11.140625" style="31" customWidth="1"/>
    <col min="4341" max="4341" width="10.42578125" style="31" bestFit="1" customWidth="1"/>
    <col min="4342" max="4342" width="19.140625" style="31" bestFit="1" customWidth="1"/>
    <col min="4343" max="4343" width="9.140625" style="31"/>
    <col min="4344" max="4344" width="9.5703125" style="31" customWidth="1"/>
    <col min="4345" max="4345" width="9.140625" style="31"/>
    <col min="4346" max="4346" width="10.42578125" style="31" bestFit="1" customWidth="1"/>
    <col min="4347" max="4587" width="9.140625" style="31"/>
    <col min="4588" max="4588" width="18.7109375" style="31" bestFit="1" customWidth="1"/>
    <col min="4589" max="4589" width="9.140625" style="31"/>
    <col min="4590" max="4590" width="10.28515625" style="31" customWidth="1"/>
    <col min="4591" max="4591" width="12.7109375" style="31" bestFit="1" customWidth="1"/>
    <col min="4592" max="4592" width="10.85546875" style="31" customWidth="1"/>
    <col min="4593" max="4593" width="19.140625" style="31" bestFit="1" customWidth="1"/>
    <col min="4594" max="4594" width="9.140625" style="31"/>
    <col min="4595" max="4595" width="9.42578125" style="31" customWidth="1"/>
    <col min="4596" max="4596" width="11.140625" style="31" customWidth="1"/>
    <col min="4597" max="4597" width="10.42578125" style="31" bestFit="1" customWidth="1"/>
    <col min="4598" max="4598" width="19.140625" style="31" bestFit="1" customWidth="1"/>
    <col min="4599" max="4599" width="9.140625" style="31"/>
    <col min="4600" max="4600" width="9.5703125" style="31" customWidth="1"/>
    <col min="4601" max="4601" width="9.140625" style="31"/>
    <col min="4602" max="4602" width="10.42578125" style="31" bestFit="1" customWidth="1"/>
    <col min="4603" max="4843" width="9.140625" style="31"/>
    <col min="4844" max="4844" width="18.7109375" style="31" bestFit="1" customWidth="1"/>
    <col min="4845" max="4845" width="9.140625" style="31"/>
    <col min="4846" max="4846" width="10.28515625" style="31" customWidth="1"/>
    <col min="4847" max="4847" width="12.7109375" style="31" bestFit="1" customWidth="1"/>
    <col min="4848" max="4848" width="10.85546875" style="31" customWidth="1"/>
    <col min="4849" max="4849" width="19.140625" style="31" bestFit="1" customWidth="1"/>
    <col min="4850" max="4850" width="9.140625" style="31"/>
    <col min="4851" max="4851" width="9.42578125" style="31" customWidth="1"/>
    <col min="4852" max="4852" width="11.140625" style="31" customWidth="1"/>
    <col min="4853" max="4853" width="10.42578125" style="31" bestFit="1" customWidth="1"/>
    <col min="4854" max="4854" width="19.140625" style="31" bestFit="1" customWidth="1"/>
    <col min="4855" max="4855" width="9.140625" style="31"/>
    <col min="4856" max="4856" width="9.5703125" style="31" customWidth="1"/>
    <col min="4857" max="4857" width="9.140625" style="31"/>
    <col min="4858" max="4858" width="10.42578125" style="31" bestFit="1" customWidth="1"/>
    <col min="4859" max="5099" width="9.140625" style="31"/>
    <col min="5100" max="5100" width="18.7109375" style="31" bestFit="1" customWidth="1"/>
    <col min="5101" max="5101" width="9.140625" style="31"/>
    <col min="5102" max="5102" width="10.28515625" style="31" customWidth="1"/>
    <col min="5103" max="5103" width="12.7109375" style="31" bestFit="1" customWidth="1"/>
    <col min="5104" max="5104" width="10.85546875" style="31" customWidth="1"/>
    <col min="5105" max="5105" width="19.140625" style="31" bestFit="1" customWidth="1"/>
    <col min="5106" max="5106" width="9.140625" style="31"/>
    <col min="5107" max="5107" width="9.42578125" style="31" customWidth="1"/>
    <col min="5108" max="5108" width="11.140625" style="31" customWidth="1"/>
    <col min="5109" max="5109" width="10.42578125" style="31" bestFit="1" customWidth="1"/>
    <col min="5110" max="5110" width="19.140625" style="31" bestFit="1" customWidth="1"/>
    <col min="5111" max="5111" width="9.140625" style="31"/>
    <col min="5112" max="5112" width="9.5703125" style="31" customWidth="1"/>
    <col min="5113" max="5113" width="9.140625" style="31"/>
    <col min="5114" max="5114" width="10.42578125" style="31" bestFit="1" customWidth="1"/>
    <col min="5115" max="5355" width="9.140625" style="31"/>
    <col min="5356" max="5356" width="18.7109375" style="31" bestFit="1" customWidth="1"/>
    <col min="5357" max="5357" width="9.140625" style="31"/>
    <col min="5358" max="5358" width="10.28515625" style="31" customWidth="1"/>
    <col min="5359" max="5359" width="12.7109375" style="31" bestFit="1" customWidth="1"/>
    <col min="5360" max="5360" width="10.85546875" style="31" customWidth="1"/>
    <col min="5361" max="5361" width="19.140625" style="31" bestFit="1" customWidth="1"/>
    <col min="5362" max="5362" width="9.140625" style="31"/>
    <col min="5363" max="5363" width="9.42578125" style="31" customWidth="1"/>
    <col min="5364" max="5364" width="11.140625" style="31" customWidth="1"/>
    <col min="5365" max="5365" width="10.42578125" style="31" bestFit="1" customWidth="1"/>
    <col min="5366" max="5366" width="19.140625" style="31" bestFit="1" customWidth="1"/>
    <col min="5367" max="5367" width="9.140625" style="31"/>
    <col min="5368" max="5368" width="9.5703125" style="31" customWidth="1"/>
    <col min="5369" max="5369" width="9.140625" style="31"/>
    <col min="5370" max="5370" width="10.42578125" style="31" bestFit="1" customWidth="1"/>
    <col min="5371" max="5611" width="9.140625" style="31"/>
    <col min="5612" max="5612" width="18.7109375" style="31" bestFit="1" customWidth="1"/>
    <col min="5613" max="5613" width="9.140625" style="31"/>
    <col min="5614" max="5614" width="10.28515625" style="31" customWidth="1"/>
    <col min="5615" max="5615" width="12.7109375" style="31" bestFit="1" customWidth="1"/>
    <col min="5616" max="5616" width="10.85546875" style="31" customWidth="1"/>
    <col min="5617" max="5617" width="19.140625" style="31" bestFit="1" customWidth="1"/>
    <col min="5618" max="5618" width="9.140625" style="31"/>
    <col min="5619" max="5619" width="9.42578125" style="31" customWidth="1"/>
    <col min="5620" max="5620" width="11.140625" style="31" customWidth="1"/>
    <col min="5621" max="5621" width="10.42578125" style="31" bestFit="1" customWidth="1"/>
    <col min="5622" max="5622" width="19.140625" style="31" bestFit="1" customWidth="1"/>
    <col min="5623" max="5623" width="9.140625" style="31"/>
    <col min="5624" max="5624" width="9.5703125" style="31" customWidth="1"/>
    <col min="5625" max="5625" width="9.140625" style="31"/>
    <col min="5626" max="5626" width="10.42578125" style="31" bestFit="1" customWidth="1"/>
    <col min="5627" max="5867" width="9.140625" style="31"/>
    <col min="5868" max="5868" width="18.7109375" style="31" bestFit="1" customWidth="1"/>
    <col min="5869" max="5869" width="9.140625" style="31"/>
    <col min="5870" max="5870" width="10.28515625" style="31" customWidth="1"/>
    <col min="5871" max="5871" width="12.7109375" style="31" bestFit="1" customWidth="1"/>
    <col min="5872" max="5872" width="10.85546875" style="31" customWidth="1"/>
    <col min="5873" max="5873" width="19.140625" style="31" bestFit="1" customWidth="1"/>
    <col min="5874" max="5874" width="9.140625" style="31"/>
    <col min="5875" max="5875" width="9.42578125" style="31" customWidth="1"/>
    <col min="5876" max="5876" width="11.140625" style="31" customWidth="1"/>
    <col min="5877" max="5877" width="10.42578125" style="31" bestFit="1" customWidth="1"/>
    <col min="5878" max="5878" width="19.140625" style="31" bestFit="1" customWidth="1"/>
    <col min="5879" max="5879" width="9.140625" style="31"/>
    <col min="5880" max="5880" width="9.5703125" style="31" customWidth="1"/>
    <col min="5881" max="5881" width="9.140625" style="31"/>
    <col min="5882" max="5882" width="10.42578125" style="31" bestFit="1" customWidth="1"/>
    <col min="5883" max="6123" width="9.140625" style="31"/>
    <col min="6124" max="6124" width="18.7109375" style="31" bestFit="1" customWidth="1"/>
    <col min="6125" max="6125" width="9.140625" style="31"/>
    <col min="6126" max="6126" width="10.28515625" style="31" customWidth="1"/>
    <col min="6127" max="6127" width="12.7109375" style="31" bestFit="1" customWidth="1"/>
    <col min="6128" max="6128" width="10.85546875" style="31" customWidth="1"/>
    <col min="6129" max="6129" width="19.140625" style="31" bestFit="1" customWidth="1"/>
    <col min="6130" max="6130" width="9.140625" style="31"/>
    <col min="6131" max="6131" width="9.42578125" style="31" customWidth="1"/>
    <col min="6132" max="6132" width="11.140625" style="31" customWidth="1"/>
    <col min="6133" max="6133" width="10.42578125" style="31" bestFit="1" customWidth="1"/>
    <col min="6134" max="6134" width="19.140625" style="31" bestFit="1" customWidth="1"/>
    <col min="6135" max="6135" width="9.140625" style="31"/>
    <col min="6136" max="6136" width="9.5703125" style="31" customWidth="1"/>
    <col min="6137" max="6137" width="9.140625" style="31"/>
    <col min="6138" max="6138" width="10.42578125" style="31" bestFit="1" customWidth="1"/>
    <col min="6139" max="6379" width="9.140625" style="31"/>
    <col min="6380" max="6380" width="18.7109375" style="31" bestFit="1" customWidth="1"/>
    <col min="6381" max="6381" width="9.140625" style="31"/>
    <col min="6382" max="6382" width="10.28515625" style="31" customWidth="1"/>
    <col min="6383" max="6383" width="12.7109375" style="31" bestFit="1" customWidth="1"/>
    <col min="6384" max="6384" width="10.85546875" style="31" customWidth="1"/>
    <col min="6385" max="6385" width="19.140625" style="31" bestFit="1" customWidth="1"/>
    <col min="6386" max="6386" width="9.140625" style="31"/>
    <col min="6387" max="6387" width="9.42578125" style="31" customWidth="1"/>
    <col min="6388" max="6388" width="11.140625" style="31" customWidth="1"/>
    <col min="6389" max="6389" width="10.42578125" style="31" bestFit="1" customWidth="1"/>
    <col min="6390" max="6390" width="19.140625" style="31" bestFit="1" customWidth="1"/>
    <col min="6391" max="6391" width="9.140625" style="31"/>
    <col min="6392" max="6392" width="9.5703125" style="31" customWidth="1"/>
    <col min="6393" max="6393" width="9.140625" style="31"/>
    <col min="6394" max="6394" width="10.42578125" style="31" bestFit="1" customWidth="1"/>
    <col min="6395" max="6635" width="9.140625" style="31"/>
    <col min="6636" max="6636" width="18.7109375" style="31" bestFit="1" customWidth="1"/>
    <col min="6637" max="6637" width="9.140625" style="31"/>
    <col min="6638" max="6638" width="10.28515625" style="31" customWidth="1"/>
    <col min="6639" max="6639" width="12.7109375" style="31" bestFit="1" customWidth="1"/>
    <col min="6640" max="6640" width="10.85546875" style="31" customWidth="1"/>
    <col min="6641" max="6641" width="19.140625" style="31" bestFit="1" customWidth="1"/>
    <col min="6642" max="6642" width="9.140625" style="31"/>
    <col min="6643" max="6643" width="9.42578125" style="31" customWidth="1"/>
    <col min="6644" max="6644" width="11.140625" style="31" customWidth="1"/>
    <col min="6645" max="6645" width="10.42578125" style="31" bestFit="1" customWidth="1"/>
    <col min="6646" max="6646" width="19.140625" style="31" bestFit="1" customWidth="1"/>
    <col min="6647" max="6647" width="9.140625" style="31"/>
    <col min="6648" max="6648" width="9.5703125" style="31" customWidth="1"/>
    <col min="6649" max="6649" width="9.140625" style="31"/>
    <col min="6650" max="6650" width="10.42578125" style="31" bestFit="1" customWidth="1"/>
    <col min="6651" max="6891" width="9.140625" style="31"/>
    <col min="6892" max="6892" width="18.7109375" style="31" bestFit="1" customWidth="1"/>
    <col min="6893" max="6893" width="9.140625" style="31"/>
    <col min="6894" max="6894" width="10.28515625" style="31" customWidth="1"/>
    <col min="6895" max="6895" width="12.7109375" style="31" bestFit="1" customWidth="1"/>
    <col min="6896" max="6896" width="10.85546875" style="31" customWidth="1"/>
    <col min="6897" max="6897" width="19.140625" style="31" bestFit="1" customWidth="1"/>
    <col min="6898" max="6898" width="9.140625" style="31"/>
    <col min="6899" max="6899" width="9.42578125" style="31" customWidth="1"/>
    <col min="6900" max="6900" width="11.140625" style="31" customWidth="1"/>
    <col min="6901" max="6901" width="10.42578125" style="31" bestFit="1" customWidth="1"/>
    <col min="6902" max="6902" width="19.140625" style="31" bestFit="1" customWidth="1"/>
    <col min="6903" max="6903" width="9.140625" style="31"/>
    <col min="6904" max="6904" width="9.5703125" style="31" customWidth="1"/>
    <col min="6905" max="6905" width="9.140625" style="31"/>
    <col min="6906" max="6906" width="10.42578125" style="31" bestFit="1" customWidth="1"/>
    <col min="6907" max="7147" width="9.140625" style="31"/>
    <col min="7148" max="7148" width="18.7109375" style="31" bestFit="1" customWidth="1"/>
    <col min="7149" max="7149" width="9.140625" style="31"/>
    <col min="7150" max="7150" width="10.28515625" style="31" customWidth="1"/>
    <col min="7151" max="7151" width="12.7109375" style="31" bestFit="1" customWidth="1"/>
    <col min="7152" max="7152" width="10.85546875" style="31" customWidth="1"/>
    <col min="7153" max="7153" width="19.140625" style="31" bestFit="1" customWidth="1"/>
    <col min="7154" max="7154" width="9.140625" style="31"/>
    <col min="7155" max="7155" width="9.42578125" style="31" customWidth="1"/>
    <col min="7156" max="7156" width="11.140625" style="31" customWidth="1"/>
    <col min="7157" max="7157" width="10.42578125" style="31" bestFit="1" customWidth="1"/>
    <col min="7158" max="7158" width="19.140625" style="31" bestFit="1" customWidth="1"/>
    <col min="7159" max="7159" width="9.140625" style="31"/>
    <col min="7160" max="7160" width="9.5703125" style="31" customWidth="1"/>
    <col min="7161" max="7161" width="9.140625" style="31"/>
    <col min="7162" max="7162" width="10.42578125" style="31" bestFit="1" customWidth="1"/>
    <col min="7163" max="7403" width="9.140625" style="31"/>
    <col min="7404" max="7404" width="18.7109375" style="31" bestFit="1" customWidth="1"/>
    <col min="7405" max="7405" width="9.140625" style="31"/>
    <col min="7406" max="7406" width="10.28515625" style="31" customWidth="1"/>
    <col min="7407" max="7407" width="12.7109375" style="31" bestFit="1" customWidth="1"/>
    <col min="7408" max="7408" width="10.85546875" style="31" customWidth="1"/>
    <col min="7409" max="7409" width="19.140625" style="31" bestFit="1" customWidth="1"/>
    <col min="7410" max="7410" width="9.140625" style="31"/>
    <col min="7411" max="7411" width="9.42578125" style="31" customWidth="1"/>
    <col min="7412" max="7412" width="11.140625" style="31" customWidth="1"/>
    <col min="7413" max="7413" width="10.42578125" style="31" bestFit="1" customWidth="1"/>
    <col min="7414" max="7414" width="19.140625" style="31" bestFit="1" customWidth="1"/>
    <col min="7415" max="7415" width="9.140625" style="31"/>
    <col min="7416" max="7416" width="9.5703125" style="31" customWidth="1"/>
    <col min="7417" max="7417" width="9.140625" style="31"/>
    <col min="7418" max="7418" width="10.42578125" style="31" bestFit="1" customWidth="1"/>
    <col min="7419" max="7659" width="9.140625" style="31"/>
    <col min="7660" max="7660" width="18.7109375" style="31" bestFit="1" customWidth="1"/>
    <col min="7661" max="7661" width="9.140625" style="31"/>
    <col min="7662" max="7662" width="10.28515625" style="31" customWidth="1"/>
    <col min="7663" max="7663" width="12.7109375" style="31" bestFit="1" customWidth="1"/>
    <col min="7664" max="7664" width="10.85546875" style="31" customWidth="1"/>
    <col min="7665" max="7665" width="19.140625" style="31" bestFit="1" customWidth="1"/>
    <col min="7666" max="7666" width="9.140625" style="31"/>
    <col min="7667" max="7667" width="9.42578125" style="31" customWidth="1"/>
    <col min="7668" max="7668" width="11.140625" style="31" customWidth="1"/>
    <col min="7669" max="7669" width="10.42578125" style="31" bestFit="1" customWidth="1"/>
    <col min="7670" max="7670" width="19.140625" style="31" bestFit="1" customWidth="1"/>
    <col min="7671" max="7671" width="9.140625" style="31"/>
    <col min="7672" max="7672" width="9.5703125" style="31" customWidth="1"/>
    <col min="7673" max="7673" width="9.140625" style="31"/>
    <col min="7674" max="7674" width="10.42578125" style="31" bestFit="1" customWidth="1"/>
    <col min="7675" max="7915" width="9.140625" style="31"/>
    <col min="7916" max="7916" width="18.7109375" style="31" bestFit="1" customWidth="1"/>
    <col min="7917" max="7917" width="9.140625" style="31"/>
    <col min="7918" max="7918" width="10.28515625" style="31" customWidth="1"/>
    <col min="7919" max="7919" width="12.7109375" style="31" bestFit="1" customWidth="1"/>
    <col min="7920" max="7920" width="10.85546875" style="31" customWidth="1"/>
    <col min="7921" max="7921" width="19.140625" style="31" bestFit="1" customWidth="1"/>
    <col min="7922" max="7922" width="9.140625" style="31"/>
    <col min="7923" max="7923" width="9.42578125" style="31" customWidth="1"/>
    <col min="7924" max="7924" width="11.140625" style="31" customWidth="1"/>
    <col min="7925" max="7925" width="10.42578125" style="31" bestFit="1" customWidth="1"/>
    <col min="7926" max="7926" width="19.140625" style="31" bestFit="1" customWidth="1"/>
    <col min="7927" max="7927" width="9.140625" style="31"/>
    <col min="7928" max="7928" width="9.5703125" style="31" customWidth="1"/>
    <col min="7929" max="7929" width="9.140625" style="31"/>
    <col min="7930" max="7930" width="10.42578125" style="31" bestFit="1" customWidth="1"/>
    <col min="7931" max="8171" width="9.140625" style="31"/>
    <col min="8172" max="8172" width="18.7109375" style="31" bestFit="1" customWidth="1"/>
    <col min="8173" max="8173" width="9.140625" style="31"/>
    <col min="8174" max="8174" width="10.28515625" style="31" customWidth="1"/>
    <col min="8175" max="8175" width="12.7109375" style="31" bestFit="1" customWidth="1"/>
    <col min="8176" max="8176" width="10.85546875" style="31" customWidth="1"/>
    <col min="8177" max="8177" width="19.140625" style="31" bestFit="1" customWidth="1"/>
    <col min="8178" max="8178" width="9.140625" style="31"/>
    <col min="8179" max="8179" width="9.42578125" style="31" customWidth="1"/>
    <col min="8180" max="8180" width="11.140625" style="31" customWidth="1"/>
    <col min="8181" max="8181" width="10.42578125" style="31" bestFit="1" customWidth="1"/>
    <col min="8182" max="8182" width="19.140625" style="31" bestFit="1" customWidth="1"/>
    <col min="8183" max="8183" width="9.140625" style="31"/>
    <col min="8184" max="8184" width="9.5703125" style="31" customWidth="1"/>
    <col min="8185" max="8185" width="9.140625" style="31"/>
    <col min="8186" max="8186" width="10.42578125" style="31" bestFit="1" customWidth="1"/>
    <col min="8187" max="8427" width="9.140625" style="31"/>
    <col min="8428" max="8428" width="18.7109375" style="31" bestFit="1" customWidth="1"/>
    <col min="8429" max="8429" width="9.140625" style="31"/>
    <col min="8430" max="8430" width="10.28515625" style="31" customWidth="1"/>
    <col min="8431" max="8431" width="12.7109375" style="31" bestFit="1" customWidth="1"/>
    <col min="8432" max="8432" width="10.85546875" style="31" customWidth="1"/>
    <col min="8433" max="8433" width="19.140625" style="31" bestFit="1" customWidth="1"/>
    <col min="8434" max="8434" width="9.140625" style="31"/>
    <col min="8435" max="8435" width="9.42578125" style="31" customWidth="1"/>
    <col min="8436" max="8436" width="11.140625" style="31" customWidth="1"/>
    <col min="8437" max="8437" width="10.42578125" style="31" bestFit="1" customWidth="1"/>
    <col min="8438" max="8438" width="19.140625" style="31" bestFit="1" customWidth="1"/>
    <col min="8439" max="8439" width="9.140625" style="31"/>
    <col min="8440" max="8440" width="9.5703125" style="31" customWidth="1"/>
    <col min="8441" max="8441" width="9.140625" style="31"/>
    <col min="8442" max="8442" width="10.42578125" style="31" bestFit="1" customWidth="1"/>
    <col min="8443" max="8683" width="9.140625" style="31"/>
    <col min="8684" max="8684" width="18.7109375" style="31" bestFit="1" customWidth="1"/>
    <col min="8685" max="8685" width="9.140625" style="31"/>
    <col min="8686" max="8686" width="10.28515625" style="31" customWidth="1"/>
    <col min="8687" max="8687" width="12.7109375" style="31" bestFit="1" customWidth="1"/>
    <col min="8688" max="8688" width="10.85546875" style="31" customWidth="1"/>
    <col min="8689" max="8689" width="19.140625" style="31" bestFit="1" customWidth="1"/>
    <col min="8690" max="8690" width="9.140625" style="31"/>
    <col min="8691" max="8691" width="9.42578125" style="31" customWidth="1"/>
    <col min="8692" max="8692" width="11.140625" style="31" customWidth="1"/>
    <col min="8693" max="8693" width="10.42578125" style="31" bestFit="1" customWidth="1"/>
    <col min="8694" max="8694" width="19.140625" style="31" bestFit="1" customWidth="1"/>
    <col min="8695" max="8695" width="9.140625" style="31"/>
    <col min="8696" max="8696" width="9.5703125" style="31" customWidth="1"/>
    <col min="8697" max="8697" width="9.140625" style="31"/>
    <col min="8698" max="8698" width="10.42578125" style="31" bestFit="1" customWidth="1"/>
    <col min="8699" max="8939" width="9.140625" style="31"/>
    <col min="8940" max="8940" width="18.7109375" style="31" bestFit="1" customWidth="1"/>
    <col min="8941" max="8941" width="9.140625" style="31"/>
    <col min="8942" max="8942" width="10.28515625" style="31" customWidth="1"/>
    <col min="8943" max="8943" width="12.7109375" style="31" bestFit="1" customWidth="1"/>
    <col min="8944" max="8944" width="10.85546875" style="31" customWidth="1"/>
    <col min="8945" max="8945" width="19.140625" style="31" bestFit="1" customWidth="1"/>
    <col min="8946" max="8946" width="9.140625" style="31"/>
    <col min="8947" max="8947" width="9.42578125" style="31" customWidth="1"/>
    <col min="8948" max="8948" width="11.140625" style="31" customWidth="1"/>
    <col min="8949" max="8949" width="10.42578125" style="31" bestFit="1" customWidth="1"/>
    <col min="8950" max="8950" width="19.140625" style="31" bestFit="1" customWidth="1"/>
    <col min="8951" max="8951" width="9.140625" style="31"/>
    <col min="8952" max="8952" width="9.5703125" style="31" customWidth="1"/>
    <col min="8953" max="8953" width="9.140625" style="31"/>
    <col min="8954" max="8954" width="10.42578125" style="31" bestFit="1" customWidth="1"/>
    <col min="8955" max="9195" width="9.140625" style="31"/>
    <col min="9196" max="9196" width="18.7109375" style="31" bestFit="1" customWidth="1"/>
    <col min="9197" max="9197" width="9.140625" style="31"/>
    <col min="9198" max="9198" width="10.28515625" style="31" customWidth="1"/>
    <col min="9199" max="9199" width="12.7109375" style="31" bestFit="1" customWidth="1"/>
    <col min="9200" max="9200" width="10.85546875" style="31" customWidth="1"/>
    <col min="9201" max="9201" width="19.140625" style="31" bestFit="1" customWidth="1"/>
    <col min="9202" max="9202" width="9.140625" style="31"/>
    <col min="9203" max="9203" width="9.42578125" style="31" customWidth="1"/>
    <col min="9204" max="9204" width="11.140625" style="31" customWidth="1"/>
    <col min="9205" max="9205" width="10.42578125" style="31" bestFit="1" customWidth="1"/>
    <col min="9206" max="9206" width="19.140625" style="31" bestFit="1" customWidth="1"/>
    <col min="9207" max="9207" width="9.140625" style="31"/>
    <col min="9208" max="9208" width="9.5703125" style="31" customWidth="1"/>
    <col min="9209" max="9209" width="9.140625" style="31"/>
    <col min="9210" max="9210" width="10.42578125" style="31" bestFit="1" customWidth="1"/>
    <col min="9211" max="9451" width="9.140625" style="31"/>
    <col min="9452" max="9452" width="18.7109375" style="31" bestFit="1" customWidth="1"/>
    <col min="9453" max="9453" width="9.140625" style="31"/>
    <col min="9454" max="9454" width="10.28515625" style="31" customWidth="1"/>
    <col min="9455" max="9455" width="12.7109375" style="31" bestFit="1" customWidth="1"/>
    <col min="9456" max="9456" width="10.85546875" style="31" customWidth="1"/>
    <col min="9457" max="9457" width="19.140625" style="31" bestFit="1" customWidth="1"/>
    <col min="9458" max="9458" width="9.140625" style="31"/>
    <col min="9459" max="9459" width="9.42578125" style="31" customWidth="1"/>
    <col min="9460" max="9460" width="11.140625" style="31" customWidth="1"/>
    <col min="9461" max="9461" width="10.42578125" style="31" bestFit="1" customWidth="1"/>
    <col min="9462" max="9462" width="19.140625" style="31" bestFit="1" customWidth="1"/>
    <col min="9463" max="9463" width="9.140625" style="31"/>
    <col min="9464" max="9464" width="9.5703125" style="31" customWidth="1"/>
    <col min="9465" max="9465" width="9.140625" style="31"/>
    <col min="9466" max="9466" width="10.42578125" style="31" bestFit="1" customWidth="1"/>
    <col min="9467" max="9707" width="9.140625" style="31"/>
    <col min="9708" max="9708" width="18.7109375" style="31" bestFit="1" customWidth="1"/>
    <col min="9709" max="9709" width="9.140625" style="31"/>
    <col min="9710" max="9710" width="10.28515625" style="31" customWidth="1"/>
    <col min="9711" max="9711" width="12.7109375" style="31" bestFit="1" customWidth="1"/>
    <col min="9712" max="9712" width="10.85546875" style="31" customWidth="1"/>
    <col min="9713" max="9713" width="19.140625" style="31" bestFit="1" customWidth="1"/>
    <col min="9714" max="9714" width="9.140625" style="31"/>
    <col min="9715" max="9715" width="9.42578125" style="31" customWidth="1"/>
    <col min="9716" max="9716" width="11.140625" style="31" customWidth="1"/>
    <col min="9717" max="9717" width="10.42578125" style="31" bestFit="1" customWidth="1"/>
    <col min="9718" max="9718" width="19.140625" style="31" bestFit="1" customWidth="1"/>
    <col min="9719" max="9719" width="9.140625" style="31"/>
    <col min="9720" max="9720" width="9.5703125" style="31" customWidth="1"/>
    <col min="9721" max="9721" width="9.140625" style="31"/>
    <col min="9722" max="9722" width="10.42578125" style="31" bestFit="1" customWidth="1"/>
    <col min="9723" max="9963" width="9.140625" style="31"/>
    <col min="9964" max="9964" width="18.7109375" style="31" bestFit="1" customWidth="1"/>
    <col min="9965" max="9965" width="9.140625" style="31"/>
    <col min="9966" max="9966" width="10.28515625" style="31" customWidth="1"/>
    <col min="9967" max="9967" width="12.7109375" style="31" bestFit="1" customWidth="1"/>
    <col min="9968" max="9968" width="10.85546875" style="31" customWidth="1"/>
    <col min="9969" max="9969" width="19.140625" style="31" bestFit="1" customWidth="1"/>
    <col min="9970" max="9970" width="9.140625" style="31"/>
    <col min="9971" max="9971" width="9.42578125" style="31" customWidth="1"/>
    <col min="9972" max="9972" width="11.140625" style="31" customWidth="1"/>
    <col min="9973" max="9973" width="10.42578125" style="31" bestFit="1" customWidth="1"/>
    <col min="9974" max="9974" width="19.140625" style="31" bestFit="1" customWidth="1"/>
    <col min="9975" max="9975" width="9.140625" style="31"/>
    <col min="9976" max="9976" width="9.5703125" style="31" customWidth="1"/>
    <col min="9977" max="9977" width="9.140625" style="31"/>
    <col min="9978" max="9978" width="10.42578125" style="31" bestFit="1" customWidth="1"/>
    <col min="9979" max="10219" width="9.140625" style="31"/>
    <col min="10220" max="10220" width="18.7109375" style="31" bestFit="1" customWidth="1"/>
    <col min="10221" max="10221" width="9.140625" style="31"/>
    <col min="10222" max="10222" width="10.28515625" style="31" customWidth="1"/>
    <col min="10223" max="10223" width="12.7109375" style="31" bestFit="1" customWidth="1"/>
    <col min="10224" max="10224" width="10.85546875" style="31" customWidth="1"/>
    <col min="10225" max="10225" width="19.140625" style="31" bestFit="1" customWidth="1"/>
    <col min="10226" max="10226" width="9.140625" style="31"/>
    <col min="10227" max="10227" width="9.42578125" style="31" customWidth="1"/>
    <col min="10228" max="10228" width="11.140625" style="31" customWidth="1"/>
    <col min="10229" max="10229" width="10.42578125" style="31" bestFit="1" customWidth="1"/>
    <col min="10230" max="10230" width="19.140625" style="31" bestFit="1" customWidth="1"/>
    <col min="10231" max="10231" width="9.140625" style="31"/>
    <col min="10232" max="10232" width="9.5703125" style="31" customWidth="1"/>
    <col min="10233" max="10233" width="9.140625" style="31"/>
    <col min="10234" max="10234" width="10.42578125" style="31" bestFit="1" customWidth="1"/>
    <col min="10235" max="10475" width="9.140625" style="31"/>
    <col min="10476" max="10476" width="18.7109375" style="31" bestFit="1" customWidth="1"/>
    <col min="10477" max="10477" width="9.140625" style="31"/>
    <col min="10478" max="10478" width="10.28515625" style="31" customWidth="1"/>
    <col min="10479" max="10479" width="12.7109375" style="31" bestFit="1" customWidth="1"/>
    <col min="10480" max="10480" width="10.85546875" style="31" customWidth="1"/>
    <col min="10481" max="10481" width="19.140625" style="31" bestFit="1" customWidth="1"/>
    <col min="10482" max="10482" width="9.140625" style="31"/>
    <col min="10483" max="10483" width="9.42578125" style="31" customWidth="1"/>
    <col min="10484" max="10484" width="11.140625" style="31" customWidth="1"/>
    <col min="10485" max="10485" width="10.42578125" style="31" bestFit="1" customWidth="1"/>
    <col min="10486" max="10486" width="19.140625" style="31" bestFit="1" customWidth="1"/>
    <col min="10487" max="10487" width="9.140625" style="31"/>
    <col min="10488" max="10488" width="9.5703125" style="31" customWidth="1"/>
    <col min="10489" max="10489" width="9.140625" style="31"/>
    <col min="10490" max="10490" width="10.42578125" style="31" bestFit="1" customWidth="1"/>
    <col min="10491" max="10731" width="9.140625" style="31"/>
    <col min="10732" max="10732" width="18.7109375" style="31" bestFit="1" customWidth="1"/>
    <col min="10733" max="10733" width="9.140625" style="31"/>
    <col min="10734" max="10734" width="10.28515625" style="31" customWidth="1"/>
    <col min="10735" max="10735" width="12.7109375" style="31" bestFit="1" customWidth="1"/>
    <col min="10736" max="10736" width="10.85546875" style="31" customWidth="1"/>
    <col min="10737" max="10737" width="19.140625" style="31" bestFit="1" customWidth="1"/>
    <col min="10738" max="10738" width="9.140625" style="31"/>
    <col min="10739" max="10739" width="9.42578125" style="31" customWidth="1"/>
    <col min="10740" max="10740" width="11.140625" style="31" customWidth="1"/>
    <col min="10741" max="10741" width="10.42578125" style="31" bestFit="1" customWidth="1"/>
    <col min="10742" max="10742" width="19.140625" style="31" bestFit="1" customWidth="1"/>
    <col min="10743" max="10743" width="9.140625" style="31"/>
    <col min="10744" max="10744" width="9.5703125" style="31" customWidth="1"/>
    <col min="10745" max="10745" width="9.140625" style="31"/>
    <col min="10746" max="10746" width="10.42578125" style="31" bestFit="1" customWidth="1"/>
    <col min="10747" max="10987" width="9.140625" style="31"/>
    <col min="10988" max="10988" width="18.7109375" style="31" bestFit="1" customWidth="1"/>
    <col min="10989" max="10989" width="9.140625" style="31"/>
    <col min="10990" max="10990" width="10.28515625" style="31" customWidth="1"/>
    <col min="10991" max="10991" width="12.7109375" style="31" bestFit="1" customWidth="1"/>
    <col min="10992" max="10992" width="10.85546875" style="31" customWidth="1"/>
    <col min="10993" max="10993" width="19.140625" style="31" bestFit="1" customWidth="1"/>
    <col min="10994" max="10994" width="9.140625" style="31"/>
    <col min="10995" max="10995" width="9.42578125" style="31" customWidth="1"/>
    <col min="10996" max="10996" width="11.140625" style="31" customWidth="1"/>
    <col min="10997" max="10997" width="10.42578125" style="31" bestFit="1" customWidth="1"/>
    <col min="10998" max="10998" width="19.140625" style="31" bestFit="1" customWidth="1"/>
    <col min="10999" max="10999" width="9.140625" style="31"/>
    <col min="11000" max="11000" width="9.5703125" style="31" customWidth="1"/>
    <col min="11001" max="11001" width="9.140625" style="31"/>
    <col min="11002" max="11002" width="10.42578125" style="31" bestFit="1" customWidth="1"/>
    <col min="11003" max="11243" width="9.140625" style="31"/>
    <col min="11244" max="11244" width="18.7109375" style="31" bestFit="1" customWidth="1"/>
    <col min="11245" max="11245" width="9.140625" style="31"/>
    <col min="11246" max="11246" width="10.28515625" style="31" customWidth="1"/>
    <col min="11247" max="11247" width="12.7109375" style="31" bestFit="1" customWidth="1"/>
    <col min="11248" max="11248" width="10.85546875" style="31" customWidth="1"/>
    <col min="11249" max="11249" width="19.140625" style="31" bestFit="1" customWidth="1"/>
    <col min="11250" max="11250" width="9.140625" style="31"/>
    <col min="11251" max="11251" width="9.42578125" style="31" customWidth="1"/>
    <col min="11252" max="11252" width="11.140625" style="31" customWidth="1"/>
    <col min="11253" max="11253" width="10.42578125" style="31" bestFit="1" customWidth="1"/>
    <col min="11254" max="11254" width="19.140625" style="31" bestFit="1" customWidth="1"/>
    <col min="11255" max="11255" width="9.140625" style="31"/>
    <col min="11256" max="11256" width="9.5703125" style="31" customWidth="1"/>
    <col min="11257" max="11257" width="9.140625" style="31"/>
    <col min="11258" max="11258" width="10.42578125" style="31" bestFit="1" customWidth="1"/>
    <col min="11259" max="11499" width="9.140625" style="31"/>
    <col min="11500" max="11500" width="18.7109375" style="31" bestFit="1" customWidth="1"/>
    <col min="11501" max="11501" width="9.140625" style="31"/>
    <col min="11502" max="11502" width="10.28515625" style="31" customWidth="1"/>
    <col min="11503" max="11503" width="12.7109375" style="31" bestFit="1" customWidth="1"/>
    <col min="11504" max="11504" width="10.85546875" style="31" customWidth="1"/>
    <col min="11505" max="11505" width="19.140625" style="31" bestFit="1" customWidth="1"/>
    <col min="11506" max="11506" width="9.140625" style="31"/>
    <col min="11507" max="11507" width="9.42578125" style="31" customWidth="1"/>
    <col min="11508" max="11508" width="11.140625" style="31" customWidth="1"/>
    <col min="11509" max="11509" width="10.42578125" style="31" bestFit="1" customWidth="1"/>
    <col min="11510" max="11510" width="19.140625" style="31" bestFit="1" customWidth="1"/>
    <col min="11511" max="11511" width="9.140625" style="31"/>
    <col min="11512" max="11512" width="9.5703125" style="31" customWidth="1"/>
    <col min="11513" max="11513" width="9.140625" style="31"/>
    <col min="11514" max="11514" width="10.42578125" style="31" bestFit="1" customWidth="1"/>
    <col min="11515" max="11755" width="9.140625" style="31"/>
    <col min="11756" max="11756" width="18.7109375" style="31" bestFit="1" customWidth="1"/>
    <col min="11757" max="11757" width="9.140625" style="31"/>
    <col min="11758" max="11758" width="10.28515625" style="31" customWidth="1"/>
    <col min="11759" max="11759" width="12.7109375" style="31" bestFit="1" customWidth="1"/>
    <col min="11760" max="11760" width="10.85546875" style="31" customWidth="1"/>
    <col min="11761" max="11761" width="19.140625" style="31" bestFit="1" customWidth="1"/>
    <col min="11762" max="11762" width="9.140625" style="31"/>
    <col min="11763" max="11763" width="9.42578125" style="31" customWidth="1"/>
    <col min="11764" max="11764" width="11.140625" style="31" customWidth="1"/>
    <col min="11765" max="11765" width="10.42578125" style="31" bestFit="1" customWidth="1"/>
    <col min="11766" max="11766" width="19.140625" style="31" bestFit="1" customWidth="1"/>
    <col min="11767" max="11767" width="9.140625" style="31"/>
    <col min="11768" max="11768" width="9.5703125" style="31" customWidth="1"/>
    <col min="11769" max="11769" width="9.140625" style="31"/>
    <col min="11770" max="11770" width="10.42578125" style="31" bestFit="1" customWidth="1"/>
    <col min="11771" max="12011" width="9.140625" style="31"/>
    <col min="12012" max="12012" width="18.7109375" style="31" bestFit="1" customWidth="1"/>
    <col min="12013" max="12013" width="9.140625" style="31"/>
    <col min="12014" max="12014" width="10.28515625" style="31" customWidth="1"/>
    <col min="12015" max="12015" width="12.7109375" style="31" bestFit="1" customWidth="1"/>
    <col min="12016" max="12016" width="10.85546875" style="31" customWidth="1"/>
    <col min="12017" max="12017" width="19.140625" style="31" bestFit="1" customWidth="1"/>
    <col min="12018" max="12018" width="9.140625" style="31"/>
    <col min="12019" max="12019" width="9.42578125" style="31" customWidth="1"/>
    <col min="12020" max="12020" width="11.140625" style="31" customWidth="1"/>
    <col min="12021" max="12021" width="10.42578125" style="31" bestFit="1" customWidth="1"/>
    <col min="12022" max="12022" width="19.140625" style="31" bestFit="1" customWidth="1"/>
    <col min="12023" max="12023" width="9.140625" style="31"/>
    <col min="12024" max="12024" width="9.5703125" style="31" customWidth="1"/>
    <col min="12025" max="12025" width="9.140625" style="31"/>
    <col min="12026" max="12026" width="10.42578125" style="31" bestFit="1" customWidth="1"/>
    <col min="12027" max="12267" width="9.140625" style="31"/>
    <col min="12268" max="12268" width="18.7109375" style="31" bestFit="1" customWidth="1"/>
    <col min="12269" max="12269" width="9.140625" style="31"/>
    <col min="12270" max="12270" width="10.28515625" style="31" customWidth="1"/>
    <col min="12271" max="12271" width="12.7109375" style="31" bestFit="1" customWidth="1"/>
    <col min="12272" max="12272" width="10.85546875" style="31" customWidth="1"/>
    <col min="12273" max="12273" width="19.140625" style="31" bestFit="1" customWidth="1"/>
    <col min="12274" max="12274" width="9.140625" style="31"/>
    <col min="12275" max="12275" width="9.42578125" style="31" customWidth="1"/>
    <col min="12276" max="12276" width="11.140625" style="31" customWidth="1"/>
    <col min="12277" max="12277" width="10.42578125" style="31" bestFit="1" customWidth="1"/>
    <col min="12278" max="12278" width="19.140625" style="31" bestFit="1" customWidth="1"/>
    <col min="12279" max="12279" width="9.140625" style="31"/>
    <col min="12280" max="12280" width="9.5703125" style="31" customWidth="1"/>
    <col min="12281" max="12281" width="9.140625" style="31"/>
    <col min="12282" max="12282" width="10.42578125" style="31" bestFit="1" customWidth="1"/>
    <col min="12283" max="12523" width="9.140625" style="31"/>
    <col min="12524" max="12524" width="18.7109375" style="31" bestFit="1" customWidth="1"/>
    <col min="12525" max="12525" width="9.140625" style="31"/>
    <col min="12526" max="12526" width="10.28515625" style="31" customWidth="1"/>
    <col min="12527" max="12527" width="12.7109375" style="31" bestFit="1" customWidth="1"/>
    <col min="12528" max="12528" width="10.85546875" style="31" customWidth="1"/>
    <col min="12529" max="12529" width="19.140625" style="31" bestFit="1" customWidth="1"/>
    <col min="12530" max="12530" width="9.140625" style="31"/>
    <col min="12531" max="12531" width="9.42578125" style="31" customWidth="1"/>
    <col min="12532" max="12532" width="11.140625" style="31" customWidth="1"/>
    <col min="12533" max="12533" width="10.42578125" style="31" bestFit="1" customWidth="1"/>
    <col min="12534" max="12534" width="19.140625" style="31" bestFit="1" customWidth="1"/>
    <col min="12535" max="12535" width="9.140625" style="31"/>
    <col min="12536" max="12536" width="9.5703125" style="31" customWidth="1"/>
    <col min="12537" max="12537" width="9.140625" style="31"/>
    <col min="12538" max="12538" width="10.42578125" style="31" bestFit="1" customWidth="1"/>
    <col min="12539" max="12779" width="9.140625" style="31"/>
    <col min="12780" max="12780" width="18.7109375" style="31" bestFit="1" customWidth="1"/>
    <col min="12781" max="12781" width="9.140625" style="31"/>
    <col min="12782" max="12782" width="10.28515625" style="31" customWidth="1"/>
    <col min="12783" max="12783" width="12.7109375" style="31" bestFit="1" customWidth="1"/>
    <col min="12784" max="12784" width="10.85546875" style="31" customWidth="1"/>
    <col min="12785" max="12785" width="19.140625" style="31" bestFit="1" customWidth="1"/>
    <col min="12786" max="12786" width="9.140625" style="31"/>
    <col min="12787" max="12787" width="9.42578125" style="31" customWidth="1"/>
    <col min="12788" max="12788" width="11.140625" style="31" customWidth="1"/>
    <col min="12789" max="12789" width="10.42578125" style="31" bestFit="1" customWidth="1"/>
    <col min="12790" max="12790" width="19.140625" style="31" bestFit="1" customWidth="1"/>
    <col min="12791" max="12791" width="9.140625" style="31"/>
    <col min="12792" max="12792" width="9.5703125" style="31" customWidth="1"/>
    <col min="12793" max="12793" width="9.140625" style="31"/>
    <col min="12794" max="12794" width="10.42578125" style="31" bestFit="1" customWidth="1"/>
    <col min="12795" max="13035" width="9.140625" style="31"/>
    <col min="13036" max="13036" width="18.7109375" style="31" bestFit="1" customWidth="1"/>
    <col min="13037" max="13037" width="9.140625" style="31"/>
    <col min="13038" max="13038" width="10.28515625" style="31" customWidth="1"/>
    <col min="13039" max="13039" width="12.7109375" style="31" bestFit="1" customWidth="1"/>
    <col min="13040" max="13040" width="10.85546875" style="31" customWidth="1"/>
    <col min="13041" max="13041" width="19.140625" style="31" bestFit="1" customWidth="1"/>
    <col min="13042" max="13042" width="9.140625" style="31"/>
    <col min="13043" max="13043" width="9.42578125" style="31" customWidth="1"/>
    <col min="13044" max="13044" width="11.140625" style="31" customWidth="1"/>
    <col min="13045" max="13045" width="10.42578125" style="31" bestFit="1" customWidth="1"/>
    <col min="13046" max="13046" width="19.140625" style="31" bestFit="1" customWidth="1"/>
    <col min="13047" max="13047" width="9.140625" style="31"/>
    <col min="13048" max="13048" width="9.5703125" style="31" customWidth="1"/>
    <col min="13049" max="13049" width="9.140625" style="31"/>
    <col min="13050" max="13050" width="10.42578125" style="31" bestFit="1" customWidth="1"/>
    <col min="13051" max="13291" width="9.140625" style="31"/>
    <col min="13292" max="13292" width="18.7109375" style="31" bestFit="1" customWidth="1"/>
    <col min="13293" max="13293" width="9.140625" style="31"/>
    <col min="13294" max="13294" width="10.28515625" style="31" customWidth="1"/>
    <col min="13295" max="13295" width="12.7109375" style="31" bestFit="1" customWidth="1"/>
    <col min="13296" max="13296" width="10.85546875" style="31" customWidth="1"/>
    <col min="13297" max="13297" width="19.140625" style="31" bestFit="1" customWidth="1"/>
    <col min="13298" max="13298" width="9.140625" style="31"/>
    <col min="13299" max="13299" width="9.42578125" style="31" customWidth="1"/>
    <col min="13300" max="13300" width="11.140625" style="31" customWidth="1"/>
    <col min="13301" max="13301" width="10.42578125" style="31" bestFit="1" customWidth="1"/>
    <col min="13302" max="13302" width="19.140625" style="31" bestFit="1" customWidth="1"/>
    <col min="13303" max="13303" width="9.140625" style="31"/>
    <col min="13304" max="13304" width="9.5703125" style="31" customWidth="1"/>
    <col min="13305" max="13305" width="9.140625" style="31"/>
    <col min="13306" max="13306" width="10.42578125" style="31" bestFit="1" customWidth="1"/>
    <col min="13307" max="13547" width="9.140625" style="31"/>
    <col min="13548" max="13548" width="18.7109375" style="31" bestFit="1" customWidth="1"/>
    <col min="13549" max="13549" width="9.140625" style="31"/>
    <col min="13550" max="13550" width="10.28515625" style="31" customWidth="1"/>
    <col min="13551" max="13551" width="12.7109375" style="31" bestFit="1" customWidth="1"/>
    <col min="13552" max="13552" width="10.85546875" style="31" customWidth="1"/>
    <col min="13553" max="13553" width="19.140625" style="31" bestFit="1" customWidth="1"/>
    <col min="13554" max="13554" width="9.140625" style="31"/>
    <col min="13555" max="13555" width="9.42578125" style="31" customWidth="1"/>
    <col min="13556" max="13556" width="11.140625" style="31" customWidth="1"/>
    <col min="13557" max="13557" width="10.42578125" style="31" bestFit="1" customWidth="1"/>
    <col min="13558" max="13558" width="19.140625" style="31" bestFit="1" customWidth="1"/>
    <col min="13559" max="13559" width="9.140625" style="31"/>
    <col min="13560" max="13560" width="9.5703125" style="31" customWidth="1"/>
    <col min="13561" max="13561" width="9.140625" style="31"/>
    <col min="13562" max="13562" width="10.42578125" style="31" bestFit="1" customWidth="1"/>
    <col min="13563" max="13803" width="9.140625" style="31"/>
    <col min="13804" max="13804" width="18.7109375" style="31" bestFit="1" customWidth="1"/>
    <col min="13805" max="13805" width="9.140625" style="31"/>
    <col min="13806" max="13806" width="10.28515625" style="31" customWidth="1"/>
    <col min="13807" max="13807" width="12.7109375" style="31" bestFit="1" customWidth="1"/>
    <col min="13808" max="13808" width="10.85546875" style="31" customWidth="1"/>
    <col min="13809" max="13809" width="19.140625" style="31" bestFit="1" customWidth="1"/>
    <col min="13810" max="13810" width="9.140625" style="31"/>
    <col min="13811" max="13811" width="9.42578125" style="31" customWidth="1"/>
    <col min="13812" max="13812" width="11.140625" style="31" customWidth="1"/>
    <col min="13813" max="13813" width="10.42578125" style="31" bestFit="1" customWidth="1"/>
    <col min="13814" max="13814" width="19.140625" style="31" bestFit="1" customWidth="1"/>
    <col min="13815" max="13815" width="9.140625" style="31"/>
    <col min="13816" max="13816" width="9.5703125" style="31" customWidth="1"/>
    <col min="13817" max="13817" width="9.140625" style="31"/>
    <col min="13818" max="13818" width="10.42578125" style="31" bestFit="1" customWidth="1"/>
    <col min="13819" max="14059" width="9.140625" style="31"/>
    <col min="14060" max="14060" width="18.7109375" style="31" bestFit="1" customWidth="1"/>
    <col min="14061" max="14061" width="9.140625" style="31"/>
    <col min="14062" max="14062" width="10.28515625" style="31" customWidth="1"/>
    <col min="14063" max="14063" width="12.7109375" style="31" bestFit="1" customWidth="1"/>
    <col min="14064" max="14064" width="10.85546875" style="31" customWidth="1"/>
    <col min="14065" max="14065" width="19.140625" style="31" bestFit="1" customWidth="1"/>
    <col min="14066" max="14066" width="9.140625" style="31"/>
    <col min="14067" max="14067" width="9.42578125" style="31" customWidth="1"/>
    <col min="14068" max="14068" width="11.140625" style="31" customWidth="1"/>
    <col min="14069" max="14069" width="10.42578125" style="31" bestFit="1" customWidth="1"/>
    <col min="14070" max="14070" width="19.140625" style="31" bestFit="1" customWidth="1"/>
    <col min="14071" max="14071" width="9.140625" style="31"/>
    <col min="14072" max="14072" width="9.5703125" style="31" customWidth="1"/>
    <col min="14073" max="14073" width="9.140625" style="31"/>
    <col min="14074" max="14074" width="10.42578125" style="31" bestFit="1" customWidth="1"/>
    <col min="14075" max="14315" width="9.140625" style="31"/>
    <col min="14316" max="14316" width="18.7109375" style="31" bestFit="1" customWidth="1"/>
    <col min="14317" max="14317" width="9.140625" style="31"/>
    <col min="14318" max="14318" width="10.28515625" style="31" customWidth="1"/>
    <col min="14319" max="14319" width="12.7109375" style="31" bestFit="1" customWidth="1"/>
    <col min="14320" max="14320" width="10.85546875" style="31" customWidth="1"/>
    <col min="14321" max="14321" width="19.140625" style="31" bestFit="1" customWidth="1"/>
    <col min="14322" max="14322" width="9.140625" style="31"/>
    <col min="14323" max="14323" width="9.42578125" style="31" customWidth="1"/>
    <col min="14324" max="14324" width="11.140625" style="31" customWidth="1"/>
    <col min="14325" max="14325" width="10.42578125" style="31" bestFit="1" customWidth="1"/>
    <col min="14326" max="14326" width="19.140625" style="31" bestFit="1" customWidth="1"/>
    <col min="14327" max="14327" width="9.140625" style="31"/>
    <col min="14328" max="14328" width="9.5703125" style="31" customWidth="1"/>
    <col min="14329" max="14329" width="9.140625" style="31"/>
    <col min="14330" max="14330" width="10.42578125" style="31" bestFit="1" customWidth="1"/>
    <col min="14331" max="14571" width="9.140625" style="31"/>
    <col min="14572" max="14572" width="18.7109375" style="31" bestFit="1" customWidth="1"/>
    <col min="14573" max="14573" width="9.140625" style="31"/>
    <col min="14574" max="14574" width="10.28515625" style="31" customWidth="1"/>
    <col min="14575" max="14575" width="12.7109375" style="31" bestFit="1" customWidth="1"/>
    <col min="14576" max="14576" width="10.85546875" style="31" customWidth="1"/>
    <col min="14577" max="14577" width="19.140625" style="31" bestFit="1" customWidth="1"/>
    <col min="14578" max="14578" width="9.140625" style="31"/>
    <col min="14579" max="14579" width="9.42578125" style="31" customWidth="1"/>
    <col min="14580" max="14580" width="11.140625" style="31" customWidth="1"/>
    <col min="14581" max="14581" width="10.42578125" style="31" bestFit="1" customWidth="1"/>
    <col min="14582" max="14582" width="19.140625" style="31" bestFit="1" customWidth="1"/>
    <col min="14583" max="14583" width="9.140625" style="31"/>
    <col min="14584" max="14584" width="9.5703125" style="31" customWidth="1"/>
    <col min="14585" max="14585" width="9.140625" style="31"/>
    <col min="14586" max="14586" width="10.42578125" style="31" bestFit="1" customWidth="1"/>
    <col min="14587" max="14827" width="9.140625" style="31"/>
    <col min="14828" max="14828" width="18.7109375" style="31" bestFit="1" customWidth="1"/>
    <col min="14829" max="14829" width="9.140625" style="31"/>
    <col min="14830" max="14830" width="10.28515625" style="31" customWidth="1"/>
    <col min="14831" max="14831" width="12.7109375" style="31" bestFit="1" customWidth="1"/>
    <col min="14832" max="14832" width="10.85546875" style="31" customWidth="1"/>
    <col min="14833" max="14833" width="19.140625" style="31" bestFit="1" customWidth="1"/>
    <col min="14834" max="14834" width="9.140625" style="31"/>
    <col min="14835" max="14835" width="9.42578125" style="31" customWidth="1"/>
    <col min="14836" max="14836" width="11.140625" style="31" customWidth="1"/>
    <col min="14837" max="14837" width="10.42578125" style="31" bestFit="1" customWidth="1"/>
    <col min="14838" max="14838" width="19.140625" style="31" bestFit="1" customWidth="1"/>
    <col min="14839" max="14839" width="9.140625" style="31"/>
    <col min="14840" max="14840" width="9.5703125" style="31" customWidth="1"/>
    <col min="14841" max="14841" width="9.140625" style="31"/>
    <col min="14842" max="14842" width="10.42578125" style="31" bestFit="1" customWidth="1"/>
    <col min="14843" max="15083" width="9.140625" style="31"/>
    <col min="15084" max="15084" width="18.7109375" style="31" bestFit="1" customWidth="1"/>
    <col min="15085" max="15085" width="9.140625" style="31"/>
    <col min="15086" max="15086" width="10.28515625" style="31" customWidth="1"/>
    <col min="15087" max="15087" width="12.7109375" style="31" bestFit="1" customWidth="1"/>
    <col min="15088" max="15088" width="10.85546875" style="31" customWidth="1"/>
    <col min="15089" max="15089" width="19.140625" style="31" bestFit="1" customWidth="1"/>
    <col min="15090" max="15090" width="9.140625" style="31"/>
    <col min="15091" max="15091" width="9.42578125" style="31" customWidth="1"/>
    <col min="15092" max="15092" width="11.140625" style="31" customWidth="1"/>
    <col min="15093" max="15093" width="10.42578125" style="31" bestFit="1" customWidth="1"/>
    <col min="15094" max="15094" width="19.140625" style="31" bestFit="1" customWidth="1"/>
    <col min="15095" max="15095" width="9.140625" style="31"/>
    <col min="15096" max="15096" width="9.5703125" style="31" customWidth="1"/>
    <col min="15097" max="15097" width="9.140625" style="31"/>
    <col min="15098" max="15098" width="10.42578125" style="31" bestFit="1" customWidth="1"/>
    <col min="15099" max="15339" width="9.140625" style="31"/>
    <col min="15340" max="15340" width="18.7109375" style="31" bestFit="1" customWidth="1"/>
    <col min="15341" max="15341" width="9.140625" style="31"/>
    <col min="15342" max="15342" width="10.28515625" style="31" customWidth="1"/>
    <col min="15343" max="15343" width="12.7109375" style="31" bestFit="1" customWidth="1"/>
    <col min="15344" max="15344" width="10.85546875" style="31" customWidth="1"/>
    <col min="15345" max="15345" width="19.140625" style="31" bestFit="1" customWidth="1"/>
    <col min="15346" max="15346" width="9.140625" style="31"/>
    <col min="15347" max="15347" width="9.42578125" style="31" customWidth="1"/>
    <col min="15348" max="15348" width="11.140625" style="31" customWidth="1"/>
    <col min="15349" max="15349" width="10.42578125" style="31" bestFit="1" customWidth="1"/>
    <col min="15350" max="15350" width="19.140625" style="31" bestFit="1" customWidth="1"/>
    <col min="15351" max="15351" width="9.140625" style="31"/>
    <col min="15352" max="15352" width="9.5703125" style="31" customWidth="1"/>
    <col min="15353" max="15353" width="9.140625" style="31"/>
    <col min="15354" max="15354" width="10.42578125" style="31" bestFit="1" customWidth="1"/>
    <col min="15355" max="15595" width="9.140625" style="31"/>
    <col min="15596" max="15596" width="18.7109375" style="31" bestFit="1" customWidth="1"/>
    <col min="15597" max="15597" width="9.140625" style="31"/>
    <col min="15598" max="15598" width="10.28515625" style="31" customWidth="1"/>
    <col min="15599" max="15599" width="12.7109375" style="31" bestFit="1" customWidth="1"/>
    <col min="15600" max="15600" width="10.85546875" style="31" customWidth="1"/>
    <col min="15601" max="15601" width="19.140625" style="31" bestFit="1" customWidth="1"/>
    <col min="15602" max="15602" width="9.140625" style="31"/>
    <col min="15603" max="15603" width="9.42578125" style="31" customWidth="1"/>
    <col min="15604" max="15604" width="11.140625" style="31" customWidth="1"/>
    <col min="15605" max="15605" width="10.42578125" style="31" bestFit="1" customWidth="1"/>
    <col min="15606" max="15606" width="19.140625" style="31" bestFit="1" customWidth="1"/>
    <col min="15607" max="15607" width="9.140625" style="31"/>
    <col min="15608" max="15608" width="9.5703125" style="31" customWidth="1"/>
    <col min="15609" max="15609" width="9.140625" style="31"/>
    <col min="15610" max="15610" width="10.42578125" style="31" bestFit="1" customWidth="1"/>
    <col min="15611" max="15851" width="9.140625" style="31"/>
    <col min="15852" max="15852" width="18.7109375" style="31" bestFit="1" customWidth="1"/>
    <col min="15853" max="15853" width="9.140625" style="31"/>
    <col min="15854" max="15854" width="10.28515625" style="31" customWidth="1"/>
    <col min="15855" max="15855" width="12.7109375" style="31" bestFit="1" customWidth="1"/>
    <col min="15856" max="15856" width="10.85546875" style="31" customWidth="1"/>
    <col min="15857" max="15857" width="19.140625" style="31" bestFit="1" customWidth="1"/>
    <col min="15858" max="15858" width="9.140625" style="31"/>
    <col min="15859" max="15859" width="9.42578125" style="31" customWidth="1"/>
    <col min="15860" max="15860" width="11.140625" style="31" customWidth="1"/>
    <col min="15861" max="15861" width="10.42578125" style="31" bestFit="1" customWidth="1"/>
    <col min="15862" max="15862" width="19.140625" style="31" bestFit="1" customWidth="1"/>
    <col min="15863" max="15863" width="9.140625" style="31"/>
    <col min="15864" max="15864" width="9.5703125" style="31" customWidth="1"/>
    <col min="15865" max="15865" width="9.140625" style="31"/>
    <col min="15866" max="15866" width="10.42578125" style="31" bestFit="1" customWidth="1"/>
    <col min="15867" max="16107" width="9.140625" style="31"/>
    <col min="16108" max="16108" width="18.7109375" style="31" bestFit="1" customWidth="1"/>
    <col min="16109" max="16109" width="9.140625" style="31"/>
    <col min="16110" max="16110" width="10.28515625" style="31" customWidth="1"/>
    <col min="16111" max="16111" width="12.7109375" style="31" bestFit="1" customWidth="1"/>
    <col min="16112" max="16112" width="10.85546875" style="31" customWidth="1"/>
    <col min="16113" max="16113" width="19.140625" style="31" bestFit="1" customWidth="1"/>
    <col min="16114" max="16114" width="9.140625" style="31"/>
    <col min="16115" max="16115" width="9.42578125" style="31" customWidth="1"/>
    <col min="16116" max="16116" width="11.140625" style="31" customWidth="1"/>
    <col min="16117" max="16117" width="10.42578125" style="31" bestFit="1" customWidth="1"/>
    <col min="16118" max="16118" width="19.140625" style="31" bestFit="1" customWidth="1"/>
    <col min="16119" max="16119" width="9.140625" style="31"/>
    <col min="16120" max="16120" width="9.5703125" style="31" customWidth="1"/>
    <col min="16121" max="16121" width="9.140625" style="31"/>
    <col min="16122" max="16122" width="10.42578125" style="31" bestFit="1" customWidth="1"/>
    <col min="16123" max="16384" width="9.140625" style="31"/>
  </cols>
  <sheetData>
    <row r="1" spans="1:5" ht="18" x14ac:dyDescent="0.25">
      <c r="D1" s="228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124</v>
      </c>
      <c r="D3" s="231"/>
      <c r="E3" s="33"/>
    </row>
    <row r="4" spans="1:5" ht="18" x14ac:dyDescent="0.25">
      <c r="C4" s="229" t="s">
        <v>128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63.75" thickBot="1" x14ac:dyDescent="0.25">
      <c r="A6" s="36"/>
      <c r="B6" s="37" t="s">
        <v>2</v>
      </c>
      <c r="C6" s="38" t="s">
        <v>3</v>
      </c>
      <c r="D6" s="39" t="s">
        <v>4</v>
      </c>
      <c r="E6" s="40" t="s">
        <v>5</v>
      </c>
    </row>
    <row r="7" spans="1:5" ht="18.75" thickBot="1" x14ac:dyDescent="0.3">
      <c r="A7" s="42" t="s">
        <v>7</v>
      </c>
      <c r="B7" s="43"/>
      <c r="C7" s="43"/>
      <c r="D7" s="43"/>
      <c r="E7" s="45"/>
    </row>
    <row r="8" spans="1:5" ht="18" x14ac:dyDescent="0.25">
      <c r="A8" s="46" t="s">
        <v>8</v>
      </c>
      <c r="B8" s="47">
        <v>7904</v>
      </c>
      <c r="C8" s="48">
        <v>16891</v>
      </c>
      <c r="D8" s="49">
        <v>1986589</v>
      </c>
      <c r="E8" s="50">
        <f>D8/B8</f>
        <v>251.33970141700405</v>
      </c>
    </row>
    <row r="9" spans="1:5" ht="18" x14ac:dyDescent="0.25">
      <c r="A9" s="54" t="s">
        <v>9</v>
      </c>
      <c r="B9" s="55">
        <v>12170</v>
      </c>
      <c r="C9" s="56">
        <v>23986</v>
      </c>
      <c r="D9" s="57">
        <v>2910456</v>
      </c>
      <c r="E9" s="58">
        <f>D9/B9</f>
        <v>239.15004108463435</v>
      </c>
    </row>
    <row r="10" spans="1:5" ht="18" x14ac:dyDescent="0.25">
      <c r="A10" s="54" t="s">
        <v>10</v>
      </c>
      <c r="B10" s="55"/>
      <c r="C10" s="56"/>
      <c r="D10" s="57"/>
      <c r="E10" s="58" t="e">
        <f>D10/B10</f>
        <v>#DIV/0!</v>
      </c>
    </row>
    <row r="11" spans="1:5" ht="18" x14ac:dyDescent="0.25">
      <c r="A11" s="54" t="s">
        <v>11</v>
      </c>
      <c r="B11" s="55">
        <v>8303</v>
      </c>
      <c r="C11" s="56">
        <v>16892</v>
      </c>
      <c r="D11" s="57">
        <v>2002698</v>
      </c>
      <c r="E11" s="58">
        <f>D11/B11</f>
        <v>241.20173431289896</v>
      </c>
    </row>
    <row r="12" spans="1:5" ht="18" x14ac:dyDescent="0.25">
      <c r="A12" s="54" t="s">
        <v>12</v>
      </c>
      <c r="B12" s="55">
        <v>2117</v>
      </c>
      <c r="C12" s="56">
        <v>4537</v>
      </c>
      <c r="D12" s="57">
        <v>539917</v>
      </c>
      <c r="E12" s="58">
        <f>D12/B12</f>
        <v>255.03873405762872</v>
      </c>
    </row>
    <row r="13" spans="1:5" ht="18" x14ac:dyDescent="0.25">
      <c r="A13" s="54" t="s">
        <v>13</v>
      </c>
      <c r="B13" s="55">
        <v>8404</v>
      </c>
      <c r="C13" s="56">
        <v>17748</v>
      </c>
      <c r="D13" s="57">
        <v>2108673</v>
      </c>
      <c r="E13" s="58">
        <f>D13/B13</f>
        <v>250.9130176106616</v>
      </c>
    </row>
    <row r="14" spans="1:5" ht="18" x14ac:dyDescent="0.25">
      <c r="A14" s="54" t="s">
        <v>14</v>
      </c>
      <c r="B14" s="55">
        <v>3013</v>
      </c>
      <c r="C14" s="56">
        <v>5814</v>
      </c>
      <c r="D14" s="57">
        <v>689592</v>
      </c>
      <c r="E14" s="58">
        <f>D14/B14</f>
        <v>228.87222037836042</v>
      </c>
    </row>
    <row r="15" spans="1:5" ht="18.75" thickBot="1" x14ac:dyDescent="0.3">
      <c r="A15" s="59" t="s">
        <v>15</v>
      </c>
      <c r="B15" s="60">
        <v>8039</v>
      </c>
      <c r="C15" s="61">
        <v>15643</v>
      </c>
      <c r="D15" s="62">
        <v>1848378</v>
      </c>
      <c r="E15" s="63">
        <f>D15/B15</f>
        <v>229.92635899987562</v>
      </c>
    </row>
    <row r="16" spans="1:5" ht="18.75" thickBot="1" x14ac:dyDescent="0.3">
      <c r="A16" s="67" t="s">
        <v>16</v>
      </c>
      <c r="B16" s="68">
        <f>SUM(B8:B15)</f>
        <v>49950</v>
      </c>
      <c r="C16" s="68">
        <f t="shared" ref="C16:D16" si="0">SUM(C8:C15)</f>
        <v>101511</v>
      </c>
      <c r="D16" s="68">
        <f t="shared" si="0"/>
        <v>12086303</v>
      </c>
      <c r="E16" s="70">
        <f>D16/B16</f>
        <v>241.96802802802802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7"/>
    </row>
    <row r="19" spans="1:5" ht="18" x14ac:dyDescent="0.25">
      <c r="A19" s="79" t="s">
        <v>18</v>
      </c>
      <c r="B19" s="47">
        <v>21932</v>
      </c>
      <c r="C19" s="48">
        <v>40854</v>
      </c>
      <c r="D19" s="49">
        <v>4985622</v>
      </c>
      <c r="E19" s="51">
        <f>D19/B19</f>
        <v>227.32181287616268</v>
      </c>
    </row>
    <row r="20" spans="1:5" ht="18" x14ac:dyDescent="0.25">
      <c r="A20" s="79" t="s">
        <v>19</v>
      </c>
      <c r="B20" s="53"/>
      <c r="C20" s="48"/>
      <c r="D20" s="49"/>
      <c r="E20" s="81" t="e">
        <f>D20/B20</f>
        <v>#DIV/0!</v>
      </c>
    </row>
    <row r="21" spans="1:5" ht="18" x14ac:dyDescent="0.25">
      <c r="A21" s="46" t="s">
        <v>20</v>
      </c>
      <c r="B21" s="83">
        <v>5900</v>
      </c>
      <c r="C21" s="84">
        <v>11423</v>
      </c>
      <c r="D21" s="85">
        <v>1370694</v>
      </c>
      <c r="E21" s="81">
        <f>D21/B21</f>
        <v>232.32101694915255</v>
      </c>
    </row>
    <row r="22" spans="1:5" ht="18" x14ac:dyDescent="0.25">
      <c r="A22" s="54" t="s">
        <v>21</v>
      </c>
      <c r="B22" s="87">
        <v>7577</v>
      </c>
      <c r="C22" s="88">
        <v>15173</v>
      </c>
      <c r="D22" s="89">
        <v>1791653</v>
      </c>
      <c r="E22" s="81">
        <f>D22/B22</f>
        <v>236.45941665566846</v>
      </c>
    </row>
    <row r="23" spans="1:5" ht="18" x14ac:dyDescent="0.25">
      <c r="A23" s="54" t="s">
        <v>22</v>
      </c>
      <c r="B23" s="87">
        <v>4900</v>
      </c>
      <c r="C23" s="88">
        <v>10073</v>
      </c>
      <c r="D23" s="89">
        <v>1190629</v>
      </c>
      <c r="E23" s="81">
        <f>D23/B23</f>
        <v>242.98551020408163</v>
      </c>
    </row>
    <row r="24" spans="1:5" ht="18" x14ac:dyDescent="0.25">
      <c r="A24" s="54" t="s">
        <v>23</v>
      </c>
      <c r="B24" s="87">
        <v>3241</v>
      </c>
      <c r="C24" s="88">
        <v>6707</v>
      </c>
      <c r="D24" s="89">
        <v>801543</v>
      </c>
      <c r="E24" s="81">
        <f>D24/B24</f>
        <v>247.31348349274916</v>
      </c>
    </row>
    <row r="25" spans="1:5" ht="18" x14ac:dyDescent="0.25">
      <c r="A25" s="54" t="s">
        <v>24</v>
      </c>
      <c r="B25" s="87">
        <v>8372</v>
      </c>
      <c r="C25" s="88">
        <v>16493</v>
      </c>
      <c r="D25" s="89">
        <v>1982630</v>
      </c>
      <c r="E25" s="81">
        <f>D25/B25</f>
        <v>236.81677018633539</v>
      </c>
    </row>
    <row r="26" spans="1:5" ht="18" x14ac:dyDescent="0.25">
      <c r="A26" s="54" t="s">
        <v>25</v>
      </c>
      <c r="B26" s="87">
        <v>7617</v>
      </c>
      <c r="C26" s="88">
        <v>15892</v>
      </c>
      <c r="D26" s="89">
        <v>1899208</v>
      </c>
      <c r="E26" s="81">
        <f>D26/B26</f>
        <v>249.33805960351845</v>
      </c>
    </row>
    <row r="27" spans="1:5" ht="18" x14ac:dyDescent="0.25">
      <c r="A27" s="54" t="s">
        <v>26</v>
      </c>
      <c r="B27" s="87">
        <v>9565</v>
      </c>
      <c r="C27" s="88">
        <v>18422</v>
      </c>
      <c r="D27" s="89">
        <v>2207487</v>
      </c>
      <c r="E27" s="81">
        <f>D27/B27</f>
        <v>230.78797699947725</v>
      </c>
    </row>
    <row r="28" spans="1:5" ht="18" x14ac:dyDescent="0.25">
      <c r="A28" s="54" t="s">
        <v>27</v>
      </c>
      <c r="B28" s="87">
        <v>6649</v>
      </c>
      <c r="C28" s="88">
        <v>14432</v>
      </c>
      <c r="D28" s="89">
        <v>1705418</v>
      </c>
      <c r="E28" s="81">
        <f>D28/B28</f>
        <v>256.4924048729132</v>
      </c>
    </row>
    <row r="29" spans="1:5" ht="18" x14ac:dyDescent="0.25">
      <c r="A29" s="54" t="s">
        <v>28</v>
      </c>
      <c r="B29" s="87">
        <v>5646</v>
      </c>
      <c r="C29" s="88">
        <v>11601</v>
      </c>
      <c r="D29" s="89">
        <v>1368419</v>
      </c>
      <c r="E29" s="81">
        <f>D29/B29</f>
        <v>242.36964222458377</v>
      </c>
    </row>
    <row r="30" spans="1:5" ht="18" x14ac:dyDescent="0.25">
      <c r="A30" s="66" t="s">
        <v>29</v>
      </c>
      <c r="B30" s="87">
        <v>7492</v>
      </c>
      <c r="C30" s="92">
        <v>15485</v>
      </c>
      <c r="D30" s="93">
        <v>1872654</v>
      </c>
      <c r="E30" s="81">
        <f>D30/B30</f>
        <v>249.95381740523226</v>
      </c>
    </row>
    <row r="31" spans="1:5" ht="18.75" thickBot="1" x14ac:dyDescent="0.3">
      <c r="A31" s="66" t="s">
        <v>30</v>
      </c>
      <c r="B31" s="95"/>
      <c r="C31" s="92"/>
      <c r="D31" s="93"/>
      <c r="E31" s="94" t="e">
        <f>D31/B31</f>
        <v>#DIV/0!</v>
      </c>
    </row>
    <row r="32" spans="1:5" ht="18.75" thickBot="1" x14ac:dyDescent="0.3">
      <c r="A32" s="67" t="s">
        <v>31</v>
      </c>
      <c r="B32" s="98">
        <f>SUM(B19:B31)</f>
        <v>88891</v>
      </c>
      <c r="C32" s="98">
        <f t="shared" ref="C32:D32" si="1">SUM(C19:C31)</f>
        <v>176555</v>
      </c>
      <c r="D32" s="98">
        <f t="shared" si="1"/>
        <v>21175957</v>
      </c>
      <c r="E32" s="70">
        <f>D32/B32</f>
        <v>238.22385843336221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26365</v>
      </c>
      <c r="C35" s="88">
        <v>52669</v>
      </c>
      <c r="D35" s="91">
        <v>6229072</v>
      </c>
      <c r="E35" s="58">
        <f>D35/B35</f>
        <v>236.2629243315001</v>
      </c>
    </row>
    <row r="36" spans="1:5" ht="18" x14ac:dyDescent="0.25">
      <c r="A36" s="54" t="s">
        <v>35</v>
      </c>
      <c r="B36" s="90"/>
      <c r="C36" s="88"/>
      <c r="D36" s="91"/>
      <c r="E36" s="107" t="e">
        <f>D36/B36</f>
        <v>#DIV/0!</v>
      </c>
    </row>
    <row r="37" spans="1:5" ht="18" x14ac:dyDescent="0.25">
      <c r="A37" s="54" t="s">
        <v>36</v>
      </c>
      <c r="B37" s="90">
        <v>5165</v>
      </c>
      <c r="C37" s="88">
        <v>10639</v>
      </c>
      <c r="D37" s="91">
        <v>1277477</v>
      </c>
      <c r="E37" s="107">
        <f>D37/B37</f>
        <v>247.33339787028075</v>
      </c>
    </row>
    <row r="38" spans="1:5" ht="18" x14ac:dyDescent="0.25">
      <c r="A38" s="54" t="s">
        <v>37</v>
      </c>
      <c r="B38" s="90">
        <v>8322</v>
      </c>
      <c r="C38" s="88">
        <v>17371</v>
      </c>
      <c r="D38" s="91">
        <v>2067350</v>
      </c>
      <c r="E38" s="107">
        <f>D38/B38</f>
        <v>248.41985099735641</v>
      </c>
    </row>
    <row r="39" spans="1:5" ht="18" x14ac:dyDescent="0.25">
      <c r="A39" s="54" t="s">
        <v>38</v>
      </c>
      <c r="B39" s="90">
        <v>5610</v>
      </c>
      <c r="C39" s="88">
        <v>11105</v>
      </c>
      <c r="D39" s="91">
        <v>1311002</v>
      </c>
      <c r="E39" s="107">
        <f>D39/B39</f>
        <v>233.69019607843137</v>
      </c>
    </row>
    <row r="40" spans="1:5" ht="18" x14ac:dyDescent="0.25">
      <c r="A40" s="54" t="s">
        <v>39</v>
      </c>
      <c r="B40" s="90">
        <v>7169</v>
      </c>
      <c r="C40" s="88">
        <v>15148</v>
      </c>
      <c r="D40" s="91">
        <v>1785032</v>
      </c>
      <c r="E40" s="107">
        <f>D40/B40</f>
        <v>248.9931650160413</v>
      </c>
    </row>
    <row r="41" spans="1:5" ht="18" x14ac:dyDescent="0.25">
      <c r="A41" s="54" t="s">
        <v>40</v>
      </c>
      <c r="B41" s="90">
        <v>10017</v>
      </c>
      <c r="C41" s="88">
        <v>21198</v>
      </c>
      <c r="D41" s="91">
        <v>2499031</v>
      </c>
      <c r="E41" s="107">
        <f>D41/B41</f>
        <v>249.47898572426874</v>
      </c>
    </row>
    <row r="42" spans="1:5" ht="18" x14ac:dyDescent="0.25">
      <c r="A42" s="54" t="s">
        <v>41</v>
      </c>
      <c r="B42" s="90">
        <v>12177</v>
      </c>
      <c r="C42" s="88">
        <v>24460</v>
      </c>
      <c r="D42" s="91">
        <v>2874492</v>
      </c>
      <c r="E42" s="107">
        <f>D42/B42</f>
        <v>236.05912786400592</v>
      </c>
    </row>
    <row r="43" spans="1:5" ht="18" x14ac:dyDescent="0.25">
      <c r="A43" s="54" t="s">
        <v>42</v>
      </c>
      <c r="B43" s="90"/>
      <c r="C43" s="88"/>
      <c r="D43" s="91"/>
      <c r="E43" s="107" t="e">
        <f>D43/B43</f>
        <v>#DIV/0!</v>
      </c>
    </row>
    <row r="44" spans="1:5" ht="18" x14ac:dyDescent="0.25">
      <c r="A44" s="54" t="s">
        <v>43</v>
      </c>
      <c r="B44" s="90">
        <v>7845</v>
      </c>
      <c r="C44" s="88">
        <v>16153</v>
      </c>
      <c r="D44" s="91">
        <v>1920289</v>
      </c>
      <c r="E44" s="107">
        <f>D44/B44</f>
        <v>244.77871255576801</v>
      </c>
    </row>
    <row r="45" spans="1:5" ht="18" x14ac:dyDescent="0.25">
      <c r="A45" s="66" t="s">
        <v>44</v>
      </c>
      <c r="B45" s="90">
        <v>11354</v>
      </c>
      <c r="C45" s="88">
        <v>22650</v>
      </c>
      <c r="D45" s="91">
        <v>2690210</v>
      </c>
      <c r="E45" s="107">
        <f>D45/B45</f>
        <v>236.9394046151136</v>
      </c>
    </row>
    <row r="46" spans="1:5" ht="18.75" thickBot="1" x14ac:dyDescent="0.3">
      <c r="A46" s="66" t="s">
        <v>45</v>
      </c>
      <c r="B46" s="108"/>
      <c r="C46" s="109"/>
      <c r="D46" s="110"/>
      <c r="E46" s="111" t="e">
        <f>D46/B46</f>
        <v>#DIV/0!</v>
      </c>
    </row>
    <row r="47" spans="1:5" ht="18.75" thickBot="1" x14ac:dyDescent="0.3">
      <c r="A47" s="67" t="s">
        <v>46</v>
      </c>
      <c r="B47" s="98">
        <f>SUM(B35:B46)</f>
        <v>94024</v>
      </c>
      <c r="C47" s="98">
        <f t="shared" ref="C47:D47" si="2">SUM(C35:C46)</f>
        <v>191393</v>
      </c>
      <c r="D47" s="98">
        <f t="shared" si="2"/>
        <v>22653955</v>
      </c>
      <c r="E47" s="101">
        <f>D47/B47</f>
        <v>240.9380051901642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5404</v>
      </c>
      <c r="C50" s="118">
        <v>10704</v>
      </c>
      <c r="D50" s="117">
        <v>1276125</v>
      </c>
      <c r="E50" s="119">
        <f>D50/B50</f>
        <v>236.14452257586973</v>
      </c>
    </row>
    <row r="51" spans="1:5" ht="18" x14ac:dyDescent="0.25">
      <c r="A51" s="54" t="s">
        <v>49</v>
      </c>
      <c r="B51" s="90">
        <v>8031</v>
      </c>
      <c r="C51" s="120">
        <v>17177</v>
      </c>
      <c r="D51" s="90">
        <v>2053888</v>
      </c>
      <c r="E51" s="121">
        <f>D51/B51</f>
        <v>255.74498817083801</v>
      </c>
    </row>
    <row r="52" spans="1:5" ht="18" x14ac:dyDescent="0.25">
      <c r="A52" s="54" t="s">
        <v>120</v>
      </c>
      <c r="B52" s="90">
        <v>22443</v>
      </c>
      <c r="C52" s="120">
        <v>43673</v>
      </c>
      <c r="D52" s="90">
        <v>5176484</v>
      </c>
      <c r="E52" s="121">
        <f>D52/B52</f>
        <v>230.65026957180413</v>
      </c>
    </row>
    <row r="53" spans="1:5" ht="18" x14ac:dyDescent="0.25">
      <c r="A53" s="54" t="s">
        <v>51</v>
      </c>
      <c r="B53" s="90">
        <v>7630</v>
      </c>
      <c r="C53" s="120">
        <v>15566</v>
      </c>
      <c r="D53" s="90">
        <v>1825536</v>
      </c>
      <c r="E53" s="121">
        <f>D53/B53</f>
        <v>239.25766710353867</v>
      </c>
    </row>
    <row r="54" spans="1:5" ht="18" x14ac:dyDescent="0.25">
      <c r="A54" s="54" t="s">
        <v>52</v>
      </c>
      <c r="B54" s="90">
        <v>5743</v>
      </c>
      <c r="C54" s="120">
        <v>11217</v>
      </c>
      <c r="D54" s="90">
        <v>1363905</v>
      </c>
      <c r="E54" s="121">
        <f>D54/B54</f>
        <v>237.48998781124848</v>
      </c>
    </row>
    <row r="55" spans="1:5" ht="18" x14ac:dyDescent="0.25">
      <c r="A55" s="54" t="s">
        <v>53</v>
      </c>
      <c r="B55" s="90">
        <v>5727</v>
      </c>
      <c r="C55" s="120">
        <v>11400</v>
      </c>
      <c r="D55" s="90">
        <v>1354227</v>
      </c>
      <c r="E55" s="121">
        <f>D55/B55</f>
        <v>236.4635935044526</v>
      </c>
    </row>
    <row r="56" spans="1:5" ht="18.75" thickBot="1" x14ac:dyDescent="0.3">
      <c r="A56" s="54" t="s">
        <v>54</v>
      </c>
      <c r="B56" s="122">
        <v>14334</v>
      </c>
      <c r="C56" s="123">
        <v>27324</v>
      </c>
      <c r="D56" s="122">
        <v>3269201</v>
      </c>
      <c r="E56" s="129">
        <f>D56/B56</f>
        <v>228.07318264266777</v>
      </c>
    </row>
    <row r="57" spans="1:5" ht="18.75" thickBot="1" x14ac:dyDescent="0.3">
      <c r="A57" s="67" t="s">
        <v>46</v>
      </c>
      <c r="B57" s="98">
        <f>SUM(B50:B56)</f>
        <v>69312</v>
      </c>
      <c r="C57" s="98">
        <f t="shared" ref="C57:D57" si="3">SUM(C50:C56)</f>
        <v>137061</v>
      </c>
      <c r="D57" s="98">
        <f t="shared" si="3"/>
        <v>16319366</v>
      </c>
      <c r="E57" s="72">
        <f>D57/B57</f>
        <v>235.44791666666666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8869</v>
      </c>
      <c r="C60" s="125">
        <v>18434</v>
      </c>
      <c r="D60" s="117">
        <v>2180364</v>
      </c>
      <c r="E60" s="58">
        <f>D60/B60</f>
        <v>245.84101928064044</v>
      </c>
    </row>
    <row r="61" spans="1:5" ht="18" x14ac:dyDescent="0.25">
      <c r="A61" s="54" t="s">
        <v>57</v>
      </c>
      <c r="B61" s="90">
        <v>21073</v>
      </c>
      <c r="C61" s="127">
        <v>41919</v>
      </c>
      <c r="D61" s="90">
        <v>4969828</v>
      </c>
      <c r="E61" s="107">
        <f>D61/B61</f>
        <v>235.83865610022303</v>
      </c>
    </row>
    <row r="62" spans="1:5" ht="18" x14ac:dyDescent="0.25">
      <c r="A62" s="54" t="s">
        <v>58</v>
      </c>
      <c r="B62" s="90"/>
      <c r="C62" s="127"/>
      <c r="D62" s="90"/>
      <c r="E62" s="107" t="e">
        <f>D62/B62</f>
        <v>#DIV/0!</v>
      </c>
    </row>
    <row r="63" spans="1:5" ht="18" x14ac:dyDescent="0.25">
      <c r="A63" s="54" t="s">
        <v>59</v>
      </c>
      <c r="B63" s="90">
        <v>5319</v>
      </c>
      <c r="C63" s="127">
        <v>11331</v>
      </c>
      <c r="D63" s="90">
        <v>1365495</v>
      </c>
      <c r="E63" s="107">
        <f>D63/B63</f>
        <v>256.72024816694869</v>
      </c>
    </row>
    <row r="64" spans="1:5" ht="18" x14ac:dyDescent="0.25">
      <c r="A64" s="54" t="s">
        <v>60</v>
      </c>
      <c r="B64" s="90">
        <v>3850</v>
      </c>
      <c r="C64" s="127">
        <v>7603</v>
      </c>
      <c r="D64" s="90">
        <v>904646</v>
      </c>
      <c r="E64" s="107">
        <f>D64/B64</f>
        <v>234.97298701298701</v>
      </c>
    </row>
    <row r="65" spans="1:5" ht="18" x14ac:dyDescent="0.25">
      <c r="A65" s="54" t="s">
        <v>61</v>
      </c>
      <c r="B65" s="90">
        <v>9691</v>
      </c>
      <c r="C65" s="127">
        <v>19614</v>
      </c>
      <c r="D65" s="90">
        <v>2313628</v>
      </c>
      <c r="E65" s="107">
        <f>D65/B65</f>
        <v>238.73986172737591</v>
      </c>
    </row>
    <row r="66" spans="1:5" ht="18.75" thickBot="1" x14ac:dyDescent="0.3">
      <c r="A66" s="54" t="s">
        <v>62</v>
      </c>
      <c r="B66" s="122">
        <v>8677</v>
      </c>
      <c r="C66" s="128">
        <v>16999</v>
      </c>
      <c r="D66" s="122">
        <v>2034592</v>
      </c>
      <c r="E66" s="111">
        <f>D66/B66</f>
        <v>234.48104183473552</v>
      </c>
    </row>
    <row r="67" spans="1:5" ht="18.75" thickBot="1" x14ac:dyDescent="0.3">
      <c r="A67" s="67" t="s">
        <v>46</v>
      </c>
      <c r="B67" s="98">
        <f>SUM(B60:B66)</f>
        <v>57479</v>
      </c>
      <c r="C67" s="98">
        <f t="shared" ref="C67:D67" si="4">SUM(C60:C66)</f>
        <v>115900</v>
      </c>
      <c r="D67" s="98">
        <f t="shared" si="4"/>
        <v>13768553</v>
      </c>
      <c r="E67" s="70">
        <f>D67/B67</f>
        <v>239.5405800379269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4002</v>
      </c>
      <c r="C70" s="125">
        <v>8264</v>
      </c>
      <c r="D70" s="117">
        <v>967010</v>
      </c>
      <c r="E70" s="119">
        <f>D70/B70</f>
        <v>241.63168415792103</v>
      </c>
    </row>
    <row r="71" spans="1:5" ht="18" x14ac:dyDescent="0.25">
      <c r="A71" s="54" t="s">
        <v>65</v>
      </c>
      <c r="B71" s="90">
        <v>7286</v>
      </c>
      <c r="C71" s="127">
        <v>13913</v>
      </c>
      <c r="D71" s="90">
        <v>1634090</v>
      </c>
      <c r="E71" s="121">
        <f>D71/B71</f>
        <v>224.27806752676366</v>
      </c>
    </row>
    <row r="72" spans="1:5" ht="18" x14ac:dyDescent="0.25">
      <c r="A72" s="54" t="s">
        <v>63</v>
      </c>
      <c r="B72" s="90">
        <v>8057</v>
      </c>
      <c r="C72" s="127">
        <v>16327</v>
      </c>
      <c r="D72" s="90">
        <v>1924916</v>
      </c>
      <c r="E72" s="121">
        <f>D72/B72</f>
        <v>238.91225021720243</v>
      </c>
    </row>
    <row r="73" spans="1:5" ht="18" x14ac:dyDescent="0.25">
      <c r="A73" s="54" t="s">
        <v>66</v>
      </c>
      <c r="B73" s="90">
        <v>4314</v>
      </c>
      <c r="C73" s="127">
        <v>8500</v>
      </c>
      <c r="D73" s="90">
        <v>1006186</v>
      </c>
      <c r="E73" s="121">
        <f>D73/B73</f>
        <v>233.23736671302734</v>
      </c>
    </row>
    <row r="74" spans="1:5" ht="18" x14ac:dyDescent="0.25">
      <c r="A74" s="54" t="s">
        <v>67</v>
      </c>
      <c r="B74" s="90">
        <v>4575</v>
      </c>
      <c r="C74" s="127">
        <v>9567</v>
      </c>
      <c r="D74" s="90">
        <v>1123700</v>
      </c>
      <c r="E74" s="121">
        <f>D74/B74</f>
        <v>245.61748633879782</v>
      </c>
    </row>
    <row r="75" spans="1:5" ht="18.75" thickBot="1" x14ac:dyDescent="0.3">
      <c r="A75" s="59" t="s">
        <v>68</v>
      </c>
      <c r="B75" s="122">
        <v>4227</v>
      </c>
      <c r="C75" s="128">
        <v>8760</v>
      </c>
      <c r="D75" s="122">
        <v>1022362</v>
      </c>
      <c r="E75" s="121">
        <f>D75/B75</f>
        <v>241.86467944168442</v>
      </c>
    </row>
    <row r="76" spans="1:5" ht="18.75" thickBot="1" x14ac:dyDescent="0.3">
      <c r="A76" s="67" t="s">
        <v>46</v>
      </c>
      <c r="B76" s="98">
        <f>SUM(B70:B75)</f>
        <v>32461</v>
      </c>
      <c r="C76" s="98">
        <f t="shared" ref="C76:D76" si="5">SUM(C70:C75)</f>
        <v>65331</v>
      </c>
      <c r="D76" s="98">
        <f t="shared" si="5"/>
        <v>7678264</v>
      </c>
      <c r="E76" s="72">
        <f>D76/B76</f>
        <v>236.53812267028127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2531</v>
      </c>
      <c r="C79" s="125">
        <v>5095</v>
      </c>
      <c r="D79" s="117">
        <v>598636</v>
      </c>
      <c r="E79" s="119">
        <f>D79/B79</f>
        <v>236.52153299091268</v>
      </c>
    </row>
    <row r="80" spans="1:5" ht="18" x14ac:dyDescent="0.25">
      <c r="A80" s="54" t="s">
        <v>116</v>
      </c>
      <c r="B80" s="90">
        <v>241</v>
      </c>
      <c r="C80" s="127">
        <v>504</v>
      </c>
      <c r="D80" s="90">
        <v>58708</v>
      </c>
      <c r="E80" s="121">
        <f>D80/B80</f>
        <v>243.60165975103735</v>
      </c>
    </row>
    <row r="81" spans="1:5" ht="18" x14ac:dyDescent="0.25">
      <c r="A81" s="54" t="s">
        <v>71</v>
      </c>
      <c r="B81" s="90">
        <v>6687</v>
      </c>
      <c r="C81" s="127">
        <v>13256</v>
      </c>
      <c r="D81" s="90">
        <v>1580376</v>
      </c>
      <c r="E81" s="121">
        <f>D81/B81</f>
        <v>236.33557649170032</v>
      </c>
    </row>
    <row r="82" spans="1:5" ht="18" x14ac:dyDescent="0.25">
      <c r="A82" s="54" t="s">
        <v>69</v>
      </c>
      <c r="B82" s="90">
        <v>10813</v>
      </c>
      <c r="C82" s="127">
        <v>20620</v>
      </c>
      <c r="D82" s="90">
        <v>2461530</v>
      </c>
      <c r="E82" s="121">
        <f>D82/B82</f>
        <v>227.64542680107277</v>
      </c>
    </row>
    <row r="83" spans="1:5" ht="18" x14ac:dyDescent="0.25">
      <c r="A83" s="54" t="s">
        <v>72</v>
      </c>
      <c r="B83" s="90">
        <v>8174</v>
      </c>
      <c r="C83" s="127">
        <v>16650</v>
      </c>
      <c r="D83" s="90">
        <v>1989290</v>
      </c>
      <c r="E83" s="121">
        <f>D83/B83</f>
        <v>243.36799608514804</v>
      </c>
    </row>
    <row r="84" spans="1:5" ht="18" x14ac:dyDescent="0.25">
      <c r="A84" s="54" t="s">
        <v>73</v>
      </c>
      <c r="B84" s="90">
        <v>7725</v>
      </c>
      <c r="C84" s="127">
        <v>14980</v>
      </c>
      <c r="D84" s="90">
        <v>1786155</v>
      </c>
      <c r="E84" s="121">
        <f>D84/B84</f>
        <v>231.21747572815534</v>
      </c>
    </row>
    <row r="85" spans="1:5" ht="18" x14ac:dyDescent="0.25">
      <c r="A85" s="54" t="s">
        <v>74</v>
      </c>
      <c r="B85" s="90">
        <v>2807</v>
      </c>
      <c r="C85" s="127">
        <v>5498</v>
      </c>
      <c r="D85" s="90">
        <v>649213</v>
      </c>
      <c r="E85" s="121">
        <f>D85/B85</f>
        <v>231.28357677235482</v>
      </c>
    </row>
    <row r="86" spans="1:5" ht="18" x14ac:dyDescent="0.25">
      <c r="A86" s="54" t="s">
        <v>75</v>
      </c>
      <c r="B86" s="90">
        <v>5705</v>
      </c>
      <c r="C86" s="127">
        <v>11540</v>
      </c>
      <c r="D86" s="90">
        <v>1378945</v>
      </c>
      <c r="E86" s="121">
        <f>D86/B86</f>
        <v>241.70815074496056</v>
      </c>
    </row>
    <row r="87" spans="1:5" ht="18" x14ac:dyDescent="0.25">
      <c r="A87" s="54" t="s">
        <v>76</v>
      </c>
      <c r="B87" s="90">
        <v>2053</v>
      </c>
      <c r="C87" s="127">
        <v>4031</v>
      </c>
      <c r="D87" s="90">
        <v>489583</v>
      </c>
      <c r="E87" s="121">
        <f>D87/B87</f>
        <v>238.47199220652703</v>
      </c>
    </row>
    <row r="88" spans="1:5" ht="18.75" thickBot="1" x14ac:dyDescent="0.3">
      <c r="A88" s="59" t="s">
        <v>77</v>
      </c>
      <c r="B88" s="122">
        <v>9130</v>
      </c>
      <c r="C88" s="128">
        <v>17414</v>
      </c>
      <c r="D88" s="122">
        <v>2060949</v>
      </c>
      <c r="E88" s="129">
        <f>D88/B88</f>
        <v>225.73373493975905</v>
      </c>
    </row>
    <row r="89" spans="1:5" ht="18.75" thickBot="1" x14ac:dyDescent="0.3">
      <c r="A89" s="67" t="s">
        <v>46</v>
      </c>
      <c r="B89" s="98">
        <f>SUM(B79:B88)</f>
        <v>55866</v>
      </c>
      <c r="C89" s="98">
        <f t="shared" ref="C89:D89" si="6">SUM(C79:C88)</f>
        <v>109588</v>
      </c>
      <c r="D89" s="98">
        <f t="shared" si="6"/>
        <v>13053385</v>
      </c>
      <c r="E89" s="71">
        <f>D89/B89</f>
        <v>233.65526438262987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5581</v>
      </c>
      <c r="C92" s="125">
        <v>11045</v>
      </c>
      <c r="D92" s="117">
        <v>1301208</v>
      </c>
      <c r="E92" s="121">
        <f>D92/B92</f>
        <v>233.14961476437915</v>
      </c>
    </row>
    <row r="93" spans="1:5" ht="18" x14ac:dyDescent="0.25">
      <c r="A93" s="54" t="s">
        <v>80</v>
      </c>
      <c r="B93" s="90">
        <v>7742</v>
      </c>
      <c r="C93" s="127">
        <v>15799</v>
      </c>
      <c r="D93" s="90">
        <v>1876977</v>
      </c>
      <c r="E93" s="121">
        <f>D93/B93</f>
        <v>242.44084215964867</v>
      </c>
    </row>
    <row r="94" spans="1:5" ht="18" x14ac:dyDescent="0.25">
      <c r="A94" s="54" t="s">
        <v>81</v>
      </c>
      <c r="B94" s="90">
        <v>4168</v>
      </c>
      <c r="C94" s="127">
        <v>8602</v>
      </c>
      <c r="D94" s="90">
        <v>1025694</v>
      </c>
      <c r="E94" s="121">
        <f>D94/B94</f>
        <v>246.08781190019195</v>
      </c>
    </row>
    <row r="95" spans="1:5" ht="18" x14ac:dyDescent="0.25">
      <c r="A95" s="54" t="s">
        <v>82</v>
      </c>
      <c r="B95" s="90">
        <v>2680</v>
      </c>
      <c r="C95" s="127">
        <v>5021</v>
      </c>
      <c r="D95" s="90">
        <v>595527</v>
      </c>
      <c r="E95" s="121">
        <f>D95/B95</f>
        <v>222.21156716417912</v>
      </c>
    </row>
    <row r="96" spans="1:5" ht="18" x14ac:dyDescent="0.25">
      <c r="A96" s="54" t="s">
        <v>83</v>
      </c>
      <c r="B96" s="90">
        <v>5374</v>
      </c>
      <c r="C96" s="127">
        <v>11102</v>
      </c>
      <c r="D96" s="90">
        <v>1319063</v>
      </c>
      <c r="E96" s="121">
        <f>D96/B96</f>
        <v>245.45273539263118</v>
      </c>
    </row>
    <row r="97" spans="1:5" ht="18" x14ac:dyDescent="0.25">
      <c r="A97" s="54" t="s">
        <v>84</v>
      </c>
      <c r="B97" s="90">
        <v>1153</v>
      </c>
      <c r="C97" s="127">
        <v>2629</v>
      </c>
      <c r="D97" s="90">
        <v>311685</v>
      </c>
      <c r="E97" s="121">
        <f>D97/B97</f>
        <v>270.32523850823935</v>
      </c>
    </row>
    <row r="98" spans="1:5" ht="18" x14ac:dyDescent="0.25">
      <c r="A98" s="54" t="s">
        <v>85</v>
      </c>
      <c r="B98" s="90">
        <v>15890</v>
      </c>
      <c r="C98" s="127">
        <v>30711</v>
      </c>
      <c r="D98" s="90">
        <v>3703745</v>
      </c>
      <c r="E98" s="121">
        <f>D98/B98</f>
        <v>233.08653241032096</v>
      </c>
    </row>
    <row r="99" spans="1:5" ht="18" customHeight="1" x14ac:dyDescent="0.25">
      <c r="A99" s="130" t="s">
        <v>86</v>
      </c>
      <c r="B99" s="90">
        <v>10040</v>
      </c>
      <c r="C99" s="127">
        <v>19941</v>
      </c>
      <c r="D99" s="90">
        <v>2407079</v>
      </c>
      <c r="E99" s="121">
        <f>D99/B99</f>
        <v>239.74890438247013</v>
      </c>
    </row>
    <row r="100" spans="1:5" ht="18.75" thickBot="1" x14ac:dyDescent="0.3">
      <c r="A100" s="54" t="s">
        <v>87</v>
      </c>
      <c r="B100" s="122">
        <v>6403</v>
      </c>
      <c r="C100" s="128">
        <v>12789</v>
      </c>
      <c r="D100" s="122">
        <v>1503596</v>
      </c>
      <c r="E100" s="121">
        <f>D100/B100</f>
        <v>234.82679993752927</v>
      </c>
    </row>
    <row r="101" spans="1:5" ht="18.75" thickBot="1" x14ac:dyDescent="0.3">
      <c r="A101" s="67" t="s">
        <v>46</v>
      </c>
      <c r="B101" s="98">
        <f>SUM(B92:B100)</f>
        <v>59031</v>
      </c>
      <c r="C101" s="98">
        <f t="shared" ref="C101:D101" si="7">SUM(C92:C100)</f>
        <v>117639</v>
      </c>
      <c r="D101" s="98">
        <f t="shared" si="7"/>
        <v>14044574</v>
      </c>
      <c r="E101" s="72">
        <f>D101/B101</f>
        <v>237.9186190306788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4026</v>
      </c>
      <c r="C104" s="133">
        <v>9192</v>
      </c>
      <c r="D104" s="132">
        <v>1097363</v>
      </c>
      <c r="E104" s="119">
        <f>D104/B104</f>
        <v>272.56905116741183</v>
      </c>
    </row>
    <row r="105" spans="1:5" ht="18" x14ac:dyDescent="0.25">
      <c r="A105" s="134" t="s">
        <v>90</v>
      </c>
      <c r="B105" s="90">
        <v>5572</v>
      </c>
      <c r="C105" s="91">
        <v>10920</v>
      </c>
      <c r="D105" s="90">
        <v>1294639</v>
      </c>
      <c r="E105" s="121">
        <f>D105/B105</f>
        <v>232.347272074659</v>
      </c>
    </row>
    <row r="106" spans="1:5" ht="18" x14ac:dyDescent="0.25">
      <c r="A106" s="134" t="s">
        <v>91</v>
      </c>
      <c r="B106" s="86">
        <v>879</v>
      </c>
      <c r="C106" s="126">
        <v>1913</v>
      </c>
      <c r="D106" s="86">
        <v>235109</v>
      </c>
      <c r="E106" s="121">
        <f>D106/B106</f>
        <v>267.47326507394769</v>
      </c>
    </row>
    <row r="107" spans="1:5" ht="18" x14ac:dyDescent="0.25">
      <c r="A107" s="134" t="s">
        <v>92</v>
      </c>
      <c r="B107" s="90">
        <v>7665</v>
      </c>
      <c r="C107" s="127">
        <v>15977</v>
      </c>
      <c r="D107" s="90">
        <v>1887228</v>
      </c>
      <c r="E107" s="121">
        <f>D107/B107</f>
        <v>246.21369863013697</v>
      </c>
    </row>
    <row r="108" spans="1:5" ht="18" x14ac:dyDescent="0.25">
      <c r="A108" s="54" t="s">
        <v>93</v>
      </c>
      <c r="B108" s="90">
        <v>4861</v>
      </c>
      <c r="C108" s="127">
        <v>10248</v>
      </c>
      <c r="D108" s="90">
        <v>1224982</v>
      </c>
      <c r="E108" s="121">
        <f>D108/B108</f>
        <v>252.00205718987863</v>
      </c>
    </row>
    <row r="109" spans="1:5" ht="18" x14ac:dyDescent="0.25">
      <c r="A109" s="54" t="s">
        <v>94</v>
      </c>
      <c r="B109" s="90">
        <v>3752</v>
      </c>
      <c r="C109" s="127">
        <v>8359</v>
      </c>
      <c r="D109" s="90">
        <v>1001599</v>
      </c>
      <c r="E109" s="121">
        <f>D109/B109</f>
        <v>266.95069296375266</v>
      </c>
    </row>
    <row r="110" spans="1:5" ht="18" x14ac:dyDescent="0.25">
      <c r="A110" s="54" t="s">
        <v>95</v>
      </c>
      <c r="B110" s="90">
        <v>8807</v>
      </c>
      <c r="C110" s="127">
        <v>19114</v>
      </c>
      <c r="D110" s="90">
        <v>2242721</v>
      </c>
      <c r="E110" s="121">
        <f>D110/B110</f>
        <v>254.65209492449188</v>
      </c>
    </row>
    <row r="111" spans="1:5" ht="18" x14ac:dyDescent="0.25">
      <c r="A111" s="54" t="s">
        <v>96</v>
      </c>
      <c r="B111" s="90">
        <v>5866</v>
      </c>
      <c r="C111" s="127">
        <v>12797</v>
      </c>
      <c r="D111" s="90">
        <v>1507693</v>
      </c>
      <c r="E111" s="121">
        <f>D111/B111</f>
        <v>257.02233208319126</v>
      </c>
    </row>
    <row r="112" spans="1:5" ht="18" x14ac:dyDescent="0.25">
      <c r="A112" s="54" t="s">
        <v>97</v>
      </c>
      <c r="B112" s="90">
        <v>5378</v>
      </c>
      <c r="C112" s="127">
        <v>11916</v>
      </c>
      <c r="D112" s="90">
        <v>1403081</v>
      </c>
      <c r="E112" s="121">
        <f>D112/B112</f>
        <v>260.89271104499812</v>
      </c>
    </row>
    <row r="113" spans="1:5" ht="18" x14ac:dyDescent="0.25">
      <c r="A113" s="54" t="s">
        <v>98</v>
      </c>
      <c r="B113" s="90">
        <v>33387</v>
      </c>
      <c r="C113" s="127">
        <v>69814</v>
      </c>
      <c r="D113" s="90">
        <v>8357793</v>
      </c>
      <c r="E113" s="121">
        <f>D113/B113</f>
        <v>250.33075748045647</v>
      </c>
    </row>
    <row r="114" spans="1:5" ht="18" x14ac:dyDescent="0.25">
      <c r="A114" s="54" t="s">
        <v>99</v>
      </c>
      <c r="B114" s="90"/>
      <c r="C114" s="127"/>
      <c r="D114" s="90"/>
      <c r="E114" s="121" t="e">
        <f>D114/B114</f>
        <v>#DIV/0!</v>
      </c>
    </row>
    <row r="115" spans="1:5" ht="18" x14ac:dyDescent="0.25">
      <c r="A115" s="54" t="s">
        <v>100</v>
      </c>
      <c r="B115" s="90"/>
      <c r="C115" s="127"/>
      <c r="D115" s="90"/>
      <c r="E115" s="121" t="e">
        <f>D115/B115</f>
        <v>#DIV/0!</v>
      </c>
    </row>
    <row r="116" spans="1:5" ht="18" x14ac:dyDescent="0.25">
      <c r="A116" s="54" t="s">
        <v>101</v>
      </c>
      <c r="B116" s="90">
        <v>5765</v>
      </c>
      <c r="C116" s="127">
        <v>12631</v>
      </c>
      <c r="D116" s="90">
        <v>1504396</v>
      </c>
      <c r="E116" s="121">
        <f>D116/B116</f>
        <v>260.95333911535124</v>
      </c>
    </row>
    <row r="117" spans="1:5" ht="18.75" thickBot="1" x14ac:dyDescent="0.3">
      <c r="A117" s="54" t="s">
        <v>102</v>
      </c>
      <c r="B117" s="122">
        <v>8553</v>
      </c>
      <c r="C117" s="128">
        <v>17575</v>
      </c>
      <c r="D117" s="122">
        <v>2086706</v>
      </c>
      <c r="E117" s="121">
        <f>D117/B117</f>
        <v>243.97357652285748</v>
      </c>
    </row>
    <row r="118" spans="1:5" ht="18.75" thickBot="1" x14ac:dyDescent="0.3">
      <c r="A118" s="67" t="s">
        <v>46</v>
      </c>
      <c r="B118" s="98">
        <f>SUM(B104:B117)</f>
        <v>94511</v>
      </c>
      <c r="C118" s="98">
        <f t="shared" ref="C118:D118" si="8">SUM(C104:C117)</f>
        <v>200456</v>
      </c>
      <c r="D118" s="98">
        <f t="shared" si="8"/>
        <v>23843310</v>
      </c>
      <c r="E118" s="72">
        <f>D118/B118</f>
        <v>252.28079271195946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1656</v>
      </c>
      <c r="C121" s="135">
        <v>3489</v>
      </c>
      <c r="D121" s="135">
        <v>418943</v>
      </c>
      <c r="E121" s="119">
        <f>D121/B121</f>
        <v>252.98490338164251</v>
      </c>
    </row>
    <row r="122" spans="1:5" ht="18" x14ac:dyDescent="0.25">
      <c r="A122" s="54" t="s">
        <v>105</v>
      </c>
      <c r="B122" s="86">
        <v>11305</v>
      </c>
      <c r="C122" s="126">
        <v>21893</v>
      </c>
      <c r="D122" s="86">
        <v>2621768</v>
      </c>
      <c r="E122" s="121">
        <f>D122/B122</f>
        <v>231.91225121627599</v>
      </c>
    </row>
    <row r="123" spans="1:5" ht="18" x14ac:dyDescent="0.25">
      <c r="A123" s="54" t="s">
        <v>106</v>
      </c>
      <c r="B123" s="90"/>
      <c r="C123" s="127"/>
      <c r="D123" s="90"/>
      <c r="E123" s="121" t="e">
        <f>D123/B123</f>
        <v>#DIV/0!</v>
      </c>
    </row>
    <row r="124" spans="1:5" ht="18" x14ac:dyDescent="0.25">
      <c r="A124" s="54" t="s">
        <v>107</v>
      </c>
      <c r="B124" s="90"/>
      <c r="C124" s="127"/>
      <c r="D124" s="90"/>
      <c r="E124" s="121" t="e">
        <f>D124/B124</f>
        <v>#DIV/0!</v>
      </c>
    </row>
    <row r="125" spans="1:5" ht="18" x14ac:dyDescent="0.25">
      <c r="A125" s="54" t="s">
        <v>108</v>
      </c>
      <c r="B125" s="90">
        <v>35727</v>
      </c>
      <c r="C125" s="127">
        <v>71093</v>
      </c>
      <c r="D125" s="90">
        <v>8522244</v>
      </c>
      <c r="E125" s="121">
        <f>D125/B125</f>
        <v>238.53791250314887</v>
      </c>
    </row>
    <row r="126" spans="1:5" ht="18" x14ac:dyDescent="0.25">
      <c r="A126" s="54" t="s">
        <v>109</v>
      </c>
      <c r="B126" s="90"/>
      <c r="C126" s="127"/>
      <c r="D126" s="90"/>
      <c r="E126" s="121" t="e">
        <f>D126/B126</f>
        <v>#DIV/0!</v>
      </c>
    </row>
    <row r="127" spans="1:5" ht="18" x14ac:dyDescent="0.25">
      <c r="A127" s="54" t="s">
        <v>110</v>
      </c>
      <c r="B127" s="90"/>
      <c r="C127" s="127"/>
      <c r="D127" s="90"/>
      <c r="E127" s="121" t="e">
        <f>D127/B127</f>
        <v>#DIV/0!</v>
      </c>
    </row>
    <row r="128" spans="1:5" ht="18" x14ac:dyDescent="0.25">
      <c r="A128" s="54" t="s">
        <v>111</v>
      </c>
      <c r="B128" s="90"/>
      <c r="C128" s="127"/>
      <c r="D128" s="90"/>
      <c r="E128" s="121" t="e">
        <f>D128/B128</f>
        <v>#DIV/0!</v>
      </c>
    </row>
    <row r="129" spans="1:5" ht="18.75" customHeight="1" thickBot="1" x14ac:dyDescent="0.3">
      <c r="A129" s="130" t="s">
        <v>112</v>
      </c>
      <c r="B129" s="122">
        <v>6744</v>
      </c>
      <c r="C129" s="128">
        <v>13715</v>
      </c>
      <c r="D129" s="122">
        <v>1623386</v>
      </c>
      <c r="E129" s="121">
        <f>D129/B129</f>
        <v>240.7155990510083</v>
      </c>
    </row>
    <row r="130" spans="1:5" ht="18.75" thickBot="1" x14ac:dyDescent="0.3">
      <c r="A130" s="67" t="s">
        <v>46</v>
      </c>
      <c r="B130" s="98">
        <f>SUM(B121:B129)</f>
        <v>55432</v>
      </c>
      <c r="C130" s="98">
        <f t="shared" ref="C130:D130" si="9">SUM(C121:C129)</f>
        <v>110190</v>
      </c>
      <c r="D130" s="98">
        <f t="shared" si="9"/>
        <v>13186341</v>
      </c>
      <c r="E130" s="72">
        <f>D130/B130</f>
        <v>237.88319021503824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f t="shared" ref="B132:D132" si="10">SUM(B130+B118+B101+B89+B76+B67+B57+B47+B32+B16)</f>
        <v>656957</v>
      </c>
      <c r="C132" s="100">
        <f t="shared" si="10"/>
        <v>1325624</v>
      </c>
      <c r="D132" s="100">
        <f t="shared" si="10"/>
        <v>157810008</v>
      </c>
      <c r="E132" s="100">
        <f>D132/B132</f>
        <v>240.21360302120229</v>
      </c>
    </row>
    <row r="135" spans="1:5" x14ac:dyDescent="0.2">
      <c r="B135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5"/>
  <sheetViews>
    <sheetView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:R1048576"/>
    </sheetView>
  </sheetViews>
  <sheetFormatPr defaultRowHeight="14.25" x14ac:dyDescent="0.2"/>
  <cols>
    <col min="1" max="1" width="18.7109375" style="31" bestFit="1" customWidth="1"/>
    <col min="2" max="2" width="11.28515625" style="31" bestFit="1" customWidth="1"/>
    <col min="3" max="3" width="13.5703125" style="31" bestFit="1" customWidth="1"/>
    <col min="4" max="4" width="16.7109375" style="31" bestFit="1" customWidth="1"/>
    <col min="5" max="5" width="12.42578125" style="31" customWidth="1"/>
    <col min="6" max="244" width="9.140625" style="31"/>
    <col min="245" max="245" width="18.7109375" style="31" bestFit="1" customWidth="1"/>
    <col min="246" max="246" width="9.140625" style="31"/>
    <col min="247" max="247" width="10.28515625" style="31" customWidth="1"/>
    <col min="248" max="248" width="12.7109375" style="31" bestFit="1" customWidth="1"/>
    <col min="249" max="249" width="10.85546875" style="31" customWidth="1"/>
    <col min="250" max="250" width="19.140625" style="31" bestFit="1" customWidth="1"/>
    <col min="251" max="251" width="9.140625" style="31"/>
    <col min="252" max="252" width="9.42578125" style="31" customWidth="1"/>
    <col min="253" max="253" width="11.140625" style="31" customWidth="1"/>
    <col min="254" max="254" width="10.42578125" style="31" bestFit="1" customWidth="1"/>
    <col min="255" max="255" width="19.140625" style="31" bestFit="1" customWidth="1"/>
    <col min="256" max="256" width="9.140625" style="31"/>
    <col min="257" max="257" width="9.5703125" style="31" customWidth="1"/>
    <col min="258" max="258" width="9.140625" style="31"/>
    <col min="259" max="259" width="10.42578125" style="31" bestFit="1" customWidth="1"/>
    <col min="260" max="500" width="9.140625" style="31"/>
    <col min="501" max="501" width="18.7109375" style="31" bestFit="1" customWidth="1"/>
    <col min="502" max="502" width="9.140625" style="31"/>
    <col min="503" max="503" width="10.28515625" style="31" customWidth="1"/>
    <col min="504" max="504" width="12.7109375" style="31" bestFit="1" customWidth="1"/>
    <col min="505" max="505" width="10.85546875" style="31" customWidth="1"/>
    <col min="506" max="506" width="19.140625" style="31" bestFit="1" customWidth="1"/>
    <col min="507" max="507" width="9.140625" style="31"/>
    <col min="508" max="508" width="9.42578125" style="31" customWidth="1"/>
    <col min="509" max="509" width="11.140625" style="31" customWidth="1"/>
    <col min="510" max="510" width="10.42578125" style="31" bestFit="1" customWidth="1"/>
    <col min="511" max="511" width="19.140625" style="31" bestFit="1" customWidth="1"/>
    <col min="512" max="512" width="9.140625" style="31"/>
    <col min="513" max="513" width="9.5703125" style="31" customWidth="1"/>
    <col min="514" max="514" width="9.140625" style="31"/>
    <col min="515" max="515" width="10.42578125" style="31" bestFit="1" customWidth="1"/>
    <col min="516" max="756" width="9.140625" style="31"/>
    <col min="757" max="757" width="18.7109375" style="31" bestFit="1" customWidth="1"/>
    <col min="758" max="758" width="9.140625" style="31"/>
    <col min="759" max="759" width="10.28515625" style="31" customWidth="1"/>
    <col min="760" max="760" width="12.7109375" style="31" bestFit="1" customWidth="1"/>
    <col min="761" max="761" width="10.85546875" style="31" customWidth="1"/>
    <col min="762" max="762" width="19.140625" style="31" bestFit="1" customWidth="1"/>
    <col min="763" max="763" width="9.140625" style="31"/>
    <col min="764" max="764" width="9.42578125" style="31" customWidth="1"/>
    <col min="765" max="765" width="11.140625" style="31" customWidth="1"/>
    <col min="766" max="766" width="10.42578125" style="31" bestFit="1" customWidth="1"/>
    <col min="767" max="767" width="19.140625" style="31" bestFit="1" customWidth="1"/>
    <col min="768" max="768" width="9.140625" style="31"/>
    <col min="769" max="769" width="9.5703125" style="31" customWidth="1"/>
    <col min="770" max="770" width="9.140625" style="31"/>
    <col min="771" max="771" width="10.42578125" style="31" bestFit="1" customWidth="1"/>
    <col min="772" max="1012" width="9.140625" style="31"/>
    <col min="1013" max="1013" width="18.7109375" style="31" bestFit="1" customWidth="1"/>
    <col min="1014" max="1014" width="9.140625" style="31"/>
    <col min="1015" max="1015" width="10.28515625" style="31" customWidth="1"/>
    <col min="1016" max="1016" width="12.7109375" style="31" bestFit="1" customWidth="1"/>
    <col min="1017" max="1017" width="10.85546875" style="31" customWidth="1"/>
    <col min="1018" max="1018" width="19.140625" style="31" bestFit="1" customWidth="1"/>
    <col min="1019" max="1019" width="9.140625" style="31"/>
    <col min="1020" max="1020" width="9.42578125" style="31" customWidth="1"/>
    <col min="1021" max="1021" width="11.140625" style="31" customWidth="1"/>
    <col min="1022" max="1022" width="10.42578125" style="31" bestFit="1" customWidth="1"/>
    <col min="1023" max="1023" width="19.140625" style="31" bestFit="1" customWidth="1"/>
    <col min="1024" max="1024" width="9.140625" style="31"/>
    <col min="1025" max="1025" width="9.5703125" style="31" customWidth="1"/>
    <col min="1026" max="1026" width="9.140625" style="31"/>
    <col min="1027" max="1027" width="10.42578125" style="31" bestFit="1" customWidth="1"/>
    <col min="1028" max="1268" width="9.140625" style="31"/>
    <col min="1269" max="1269" width="18.7109375" style="31" bestFit="1" customWidth="1"/>
    <col min="1270" max="1270" width="9.140625" style="31"/>
    <col min="1271" max="1271" width="10.28515625" style="31" customWidth="1"/>
    <col min="1272" max="1272" width="12.7109375" style="31" bestFit="1" customWidth="1"/>
    <col min="1273" max="1273" width="10.85546875" style="31" customWidth="1"/>
    <col min="1274" max="1274" width="19.140625" style="31" bestFit="1" customWidth="1"/>
    <col min="1275" max="1275" width="9.140625" style="31"/>
    <col min="1276" max="1276" width="9.42578125" style="31" customWidth="1"/>
    <col min="1277" max="1277" width="11.140625" style="31" customWidth="1"/>
    <col min="1278" max="1278" width="10.42578125" style="31" bestFit="1" customWidth="1"/>
    <col min="1279" max="1279" width="19.140625" style="31" bestFit="1" customWidth="1"/>
    <col min="1280" max="1280" width="9.140625" style="31"/>
    <col min="1281" max="1281" width="9.5703125" style="31" customWidth="1"/>
    <col min="1282" max="1282" width="9.140625" style="31"/>
    <col min="1283" max="1283" width="10.42578125" style="31" bestFit="1" customWidth="1"/>
    <col min="1284" max="1524" width="9.140625" style="31"/>
    <col min="1525" max="1525" width="18.7109375" style="31" bestFit="1" customWidth="1"/>
    <col min="1526" max="1526" width="9.140625" style="31"/>
    <col min="1527" max="1527" width="10.28515625" style="31" customWidth="1"/>
    <col min="1528" max="1528" width="12.7109375" style="31" bestFit="1" customWidth="1"/>
    <col min="1529" max="1529" width="10.85546875" style="31" customWidth="1"/>
    <col min="1530" max="1530" width="19.140625" style="31" bestFit="1" customWidth="1"/>
    <col min="1531" max="1531" width="9.140625" style="31"/>
    <col min="1532" max="1532" width="9.42578125" style="31" customWidth="1"/>
    <col min="1533" max="1533" width="11.140625" style="31" customWidth="1"/>
    <col min="1534" max="1534" width="10.42578125" style="31" bestFit="1" customWidth="1"/>
    <col min="1535" max="1535" width="19.140625" style="31" bestFit="1" customWidth="1"/>
    <col min="1536" max="1536" width="9.140625" style="31"/>
    <col min="1537" max="1537" width="9.5703125" style="31" customWidth="1"/>
    <col min="1538" max="1538" width="9.140625" style="31"/>
    <col min="1539" max="1539" width="10.42578125" style="31" bestFit="1" customWidth="1"/>
    <col min="1540" max="1780" width="9.140625" style="31"/>
    <col min="1781" max="1781" width="18.7109375" style="31" bestFit="1" customWidth="1"/>
    <col min="1782" max="1782" width="9.140625" style="31"/>
    <col min="1783" max="1783" width="10.28515625" style="31" customWidth="1"/>
    <col min="1784" max="1784" width="12.7109375" style="31" bestFit="1" customWidth="1"/>
    <col min="1785" max="1785" width="10.85546875" style="31" customWidth="1"/>
    <col min="1786" max="1786" width="19.140625" style="31" bestFit="1" customWidth="1"/>
    <col min="1787" max="1787" width="9.140625" style="31"/>
    <col min="1788" max="1788" width="9.42578125" style="31" customWidth="1"/>
    <col min="1789" max="1789" width="11.140625" style="31" customWidth="1"/>
    <col min="1790" max="1790" width="10.42578125" style="31" bestFit="1" customWidth="1"/>
    <col min="1791" max="1791" width="19.140625" style="31" bestFit="1" customWidth="1"/>
    <col min="1792" max="1792" width="9.140625" style="31"/>
    <col min="1793" max="1793" width="9.5703125" style="31" customWidth="1"/>
    <col min="1794" max="1794" width="9.140625" style="31"/>
    <col min="1795" max="1795" width="10.42578125" style="31" bestFit="1" customWidth="1"/>
    <col min="1796" max="2036" width="9.140625" style="31"/>
    <col min="2037" max="2037" width="18.7109375" style="31" bestFit="1" customWidth="1"/>
    <col min="2038" max="2038" width="9.140625" style="31"/>
    <col min="2039" max="2039" width="10.28515625" style="31" customWidth="1"/>
    <col min="2040" max="2040" width="12.7109375" style="31" bestFit="1" customWidth="1"/>
    <col min="2041" max="2041" width="10.85546875" style="31" customWidth="1"/>
    <col min="2042" max="2042" width="19.140625" style="31" bestFit="1" customWidth="1"/>
    <col min="2043" max="2043" width="9.140625" style="31"/>
    <col min="2044" max="2044" width="9.42578125" style="31" customWidth="1"/>
    <col min="2045" max="2045" width="11.140625" style="31" customWidth="1"/>
    <col min="2046" max="2046" width="10.42578125" style="31" bestFit="1" customWidth="1"/>
    <col min="2047" max="2047" width="19.140625" style="31" bestFit="1" customWidth="1"/>
    <col min="2048" max="2048" width="9.140625" style="31"/>
    <col min="2049" max="2049" width="9.5703125" style="31" customWidth="1"/>
    <col min="2050" max="2050" width="9.140625" style="31"/>
    <col min="2051" max="2051" width="10.42578125" style="31" bestFit="1" customWidth="1"/>
    <col min="2052" max="2292" width="9.140625" style="31"/>
    <col min="2293" max="2293" width="18.7109375" style="31" bestFit="1" customWidth="1"/>
    <col min="2294" max="2294" width="9.140625" style="31"/>
    <col min="2295" max="2295" width="10.28515625" style="31" customWidth="1"/>
    <col min="2296" max="2296" width="12.7109375" style="31" bestFit="1" customWidth="1"/>
    <col min="2297" max="2297" width="10.85546875" style="31" customWidth="1"/>
    <col min="2298" max="2298" width="19.140625" style="31" bestFit="1" customWidth="1"/>
    <col min="2299" max="2299" width="9.140625" style="31"/>
    <col min="2300" max="2300" width="9.42578125" style="31" customWidth="1"/>
    <col min="2301" max="2301" width="11.140625" style="31" customWidth="1"/>
    <col min="2302" max="2302" width="10.42578125" style="31" bestFit="1" customWidth="1"/>
    <col min="2303" max="2303" width="19.140625" style="31" bestFit="1" customWidth="1"/>
    <col min="2304" max="2304" width="9.140625" style="31"/>
    <col min="2305" max="2305" width="9.5703125" style="31" customWidth="1"/>
    <col min="2306" max="2306" width="9.140625" style="31"/>
    <col min="2307" max="2307" width="10.42578125" style="31" bestFit="1" customWidth="1"/>
    <col min="2308" max="2548" width="9.140625" style="31"/>
    <col min="2549" max="2549" width="18.7109375" style="31" bestFit="1" customWidth="1"/>
    <col min="2550" max="2550" width="9.140625" style="31"/>
    <col min="2551" max="2551" width="10.28515625" style="31" customWidth="1"/>
    <col min="2552" max="2552" width="12.7109375" style="31" bestFit="1" customWidth="1"/>
    <col min="2553" max="2553" width="10.85546875" style="31" customWidth="1"/>
    <col min="2554" max="2554" width="19.140625" style="31" bestFit="1" customWidth="1"/>
    <col min="2555" max="2555" width="9.140625" style="31"/>
    <col min="2556" max="2556" width="9.42578125" style="31" customWidth="1"/>
    <col min="2557" max="2557" width="11.140625" style="31" customWidth="1"/>
    <col min="2558" max="2558" width="10.42578125" style="31" bestFit="1" customWidth="1"/>
    <col min="2559" max="2559" width="19.140625" style="31" bestFit="1" customWidth="1"/>
    <col min="2560" max="2560" width="9.140625" style="31"/>
    <col min="2561" max="2561" width="9.5703125" style="31" customWidth="1"/>
    <col min="2562" max="2562" width="9.140625" style="31"/>
    <col min="2563" max="2563" width="10.42578125" style="31" bestFit="1" customWidth="1"/>
    <col min="2564" max="2804" width="9.140625" style="31"/>
    <col min="2805" max="2805" width="18.7109375" style="31" bestFit="1" customWidth="1"/>
    <col min="2806" max="2806" width="9.140625" style="31"/>
    <col min="2807" max="2807" width="10.28515625" style="31" customWidth="1"/>
    <col min="2808" max="2808" width="12.7109375" style="31" bestFit="1" customWidth="1"/>
    <col min="2809" max="2809" width="10.85546875" style="31" customWidth="1"/>
    <col min="2810" max="2810" width="19.140625" style="31" bestFit="1" customWidth="1"/>
    <col min="2811" max="2811" width="9.140625" style="31"/>
    <col min="2812" max="2812" width="9.42578125" style="31" customWidth="1"/>
    <col min="2813" max="2813" width="11.140625" style="31" customWidth="1"/>
    <col min="2814" max="2814" width="10.42578125" style="31" bestFit="1" customWidth="1"/>
    <col min="2815" max="2815" width="19.140625" style="31" bestFit="1" customWidth="1"/>
    <col min="2816" max="2816" width="9.140625" style="31"/>
    <col min="2817" max="2817" width="9.5703125" style="31" customWidth="1"/>
    <col min="2818" max="2818" width="9.140625" style="31"/>
    <col min="2819" max="2819" width="10.42578125" style="31" bestFit="1" customWidth="1"/>
    <col min="2820" max="3060" width="9.140625" style="31"/>
    <col min="3061" max="3061" width="18.7109375" style="31" bestFit="1" customWidth="1"/>
    <col min="3062" max="3062" width="9.140625" style="31"/>
    <col min="3063" max="3063" width="10.28515625" style="31" customWidth="1"/>
    <col min="3064" max="3064" width="12.7109375" style="31" bestFit="1" customWidth="1"/>
    <col min="3065" max="3065" width="10.85546875" style="31" customWidth="1"/>
    <col min="3066" max="3066" width="19.140625" style="31" bestFit="1" customWidth="1"/>
    <col min="3067" max="3067" width="9.140625" style="31"/>
    <col min="3068" max="3068" width="9.42578125" style="31" customWidth="1"/>
    <col min="3069" max="3069" width="11.140625" style="31" customWidth="1"/>
    <col min="3070" max="3070" width="10.42578125" style="31" bestFit="1" customWidth="1"/>
    <col min="3071" max="3071" width="19.140625" style="31" bestFit="1" customWidth="1"/>
    <col min="3072" max="3072" width="9.140625" style="31"/>
    <col min="3073" max="3073" width="9.5703125" style="31" customWidth="1"/>
    <col min="3074" max="3074" width="9.140625" style="31"/>
    <col min="3075" max="3075" width="10.42578125" style="31" bestFit="1" customWidth="1"/>
    <col min="3076" max="3316" width="9.140625" style="31"/>
    <col min="3317" max="3317" width="18.7109375" style="31" bestFit="1" customWidth="1"/>
    <col min="3318" max="3318" width="9.140625" style="31"/>
    <col min="3319" max="3319" width="10.28515625" style="31" customWidth="1"/>
    <col min="3320" max="3320" width="12.7109375" style="31" bestFit="1" customWidth="1"/>
    <col min="3321" max="3321" width="10.85546875" style="31" customWidth="1"/>
    <col min="3322" max="3322" width="19.140625" style="31" bestFit="1" customWidth="1"/>
    <col min="3323" max="3323" width="9.140625" style="31"/>
    <col min="3324" max="3324" width="9.42578125" style="31" customWidth="1"/>
    <col min="3325" max="3325" width="11.140625" style="31" customWidth="1"/>
    <col min="3326" max="3326" width="10.42578125" style="31" bestFit="1" customWidth="1"/>
    <col min="3327" max="3327" width="19.140625" style="31" bestFit="1" customWidth="1"/>
    <col min="3328" max="3328" width="9.140625" style="31"/>
    <col min="3329" max="3329" width="9.5703125" style="31" customWidth="1"/>
    <col min="3330" max="3330" width="9.140625" style="31"/>
    <col min="3331" max="3331" width="10.42578125" style="31" bestFit="1" customWidth="1"/>
    <col min="3332" max="3572" width="9.140625" style="31"/>
    <col min="3573" max="3573" width="18.7109375" style="31" bestFit="1" customWidth="1"/>
    <col min="3574" max="3574" width="9.140625" style="31"/>
    <col min="3575" max="3575" width="10.28515625" style="31" customWidth="1"/>
    <col min="3576" max="3576" width="12.7109375" style="31" bestFit="1" customWidth="1"/>
    <col min="3577" max="3577" width="10.85546875" style="31" customWidth="1"/>
    <col min="3578" max="3578" width="19.140625" style="31" bestFit="1" customWidth="1"/>
    <col min="3579" max="3579" width="9.140625" style="31"/>
    <col min="3580" max="3580" width="9.42578125" style="31" customWidth="1"/>
    <col min="3581" max="3581" width="11.140625" style="31" customWidth="1"/>
    <col min="3582" max="3582" width="10.42578125" style="31" bestFit="1" customWidth="1"/>
    <col min="3583" max="3583" width="19.140625" style="31" bestFit="1" customWidth="1"/>
    <col min="3584" max="3584" width="9.140625" style="31"/>
    <col min="3585" max="3585" width="9.5703125" style="31" customWidth="1"/>
    <col min="3586" max="3586" width="9.140625" style="31"/>
    <col min="3587" max="3587" width="10.42578125" style="31" bestFit="1" customWidth="1"/>
    <col min="3588" max="3828" width="9.140625" style="31"/>
    <col min="3829" max="3829" width="18.7109375" style="31" bestFit="1" customWidth="1"/>
    <col min="3830" max="3830" width="9.140625" style="31"/>
    <col min="3831" max="3831" width="10.28515625" style="31" customWidth="1"/>
    <col min="3832" max="3832" width="12.7109375" style="31" bestFit="1" customWidth="1"/>
    <col min="3833" max="3833" width="10.85546875" style="31" customWidth="1"/>
    <col min="3834" max="3834" width="19.140625" style="31" bestFit="1" customWidth="1"/>
    <col min="3835" max="3835" width="9.140625" style="31"/>
    <col min="3836" max="3836" width="9.42578125" style="31" customWidth="1"/>
    <col min="3837" max="3837" width="11.140625" style="31" customWidth="1"/>
    <col min="3838" max="3838" width="10.42578125" style="31" bestFit="1" customWidth="1"/>
    <col min="3839" max="3839" width="19.140625" style="31" bestFit="1" customWidth="1"/>
    <col min="3840" max="3840" width="9.140625" style="31"/>
    <col min="3841" max="3841" width="9.5703125" style="31" customWidth="1"/>
    <col min="3842" max="3842" width="9.140625" style="31"/>
    <col min="3843" max="3843" width="10.42578125" style="31" bestFit="1" customWidth="1"/>
    <col min="3844" max="4084" width="9.140625" style="31"/>
    <col min="4085" max="4085" width="18.7109375" style="31" bestFit="1" customWidth="1"/>
    <col min="4086" max="4086" width="9.140625" style="31"/>
    <col min="4087" max="4087" width="10.28515625" style="31" customWidth="1"/>
    <col min="4088" max="4088" width="12.7109375" style="31" bestFit="1" customWidth="1"/>
    <col min="4089" max="4089" width="10.85546875" style="31" customWidth="1"/>
    <col min="4090" max="4090" width="19.140625" style="31" bestFit="1" customWidth="1"/>
    <col min="4091" max="4091" width="9.140625" style="31"/>
    <col min="4092" max="4092" width="9.42578125" style="31" customWidth="1"/>
    <col min="4093" max="4093" width="11.140625" style="31" customWidth="1"/>
    <col min="4094" max="4094" width="10.42578125" style="31" bestFit="1" customWidth="1"/>
    <col min="4095" max="4095" width="19.140625" style="31" bestFit="1" customWidth="1"/>
    <col min="4096" max="4096" width="9.140625" style="31"/>
    <col min="4097" max="4097" width="9.5703125" style="31" customWidth="1"/>
    <col min="4098" max="4098" width="9.140625" style="31"/>
    <col min="4099" max="4099" width="10.42578125" style="31" bestFit="1" customWidth="1"/>
    <col min="4100" max="4340" width="9.140625" style="31"/>
    <col min="4341" max="4341" width="18.7109375" style="31" bestFit="1" customWidth="1"/>
    <col min="4342" max="4342" width="9.140625" style="31"/>
    <col min="4343" max="4343" width="10.28515625" style="31" customWidth="1"/>
    <col min="4344" max="4344" width="12.7109375" style="31" bestFit="1" customWidth="1"/>
    <col min="4345" max="4345" width="10.85546875" style="31" customWidth="1"/>
    <col min="4346" max="4346" width="19.140625" style="31" bestFit="1" customWidth="1"/>
    <col min="4347" max="4347" width="9.140625" style="31"/>
    <col min="4348" max="4348" width="9.42578125" style="31" customWidth="1"/>
    <col min="4349" max="4349" width="11.140625" style="31" customWidth="1"/>
    <col min="4350" max="4350" width="10.42578125" style="31" bestFit="1" customWidth="1"/>
    <col min="4351" max="4351" width="19.140625" style="31" bestFit="1" customWidth="1"/>
    <col min="4352" max="4352" width="9.140625" style="31"/>
    <col min="4353" max="4353" width="9.5703125" style="31" customWidth="1"/>
    <col min="4354" max="4354" width="9.140625" style="31"/>
    <col min="4355" max="4355" width="10.42578125" style="31" bestFit="1" customWidth="1"/>
    <col min="4356" max="4596" width="9.140625" style="31"/>
    <col min="4597" max="4597" width="18.7109375" style="31" bestFit="1" customWidth="1"/>
    <col min="4598" max="4598" width="9.140625" style="31"/>
    <col min="4599" max="4599" width="10.28515625" style="31" customWidth="1"/>
    <col min="4600" max="4600" width="12.7109375" style="31" bestFit="1" customWidth="1"/>
    <col min="4601" max="4601" width="10.85546875" style="31" customWidth="1"/>
    <col min="4602" max="4602" width="19.140625" style="31" bestFit="1" customWidth="1"/>
    <col min="4603" max="4603" width="9.140625" style="31"/>
    <col min="4604" max="4604" width="9.42578125" style="31" customWidth="1"/>
    <col min="4605" max="4605" width="11.140625" style="31" customWidth="1"/>
    <col min="4606" max="4606" width="10.42578125" style="31" bestFit="1" customWidth="1"/>
    <col min="4607" max="4607" width="19.140625" style="31" bestFit="1" customWidth="1"/>
    <col min="4608" max="4608" width="9.140625" style="31"/>
    <col min="4609" max="4609" width="9.5703125" style="31" customWidth="1"/>
    <col min="4610" max="4610" width="9.140625" style="31"/>
    <col min="4611" max="4611" width="10.42578125" style="31" bestFit="1" customWidth="1"/>
    <col min="4612" max="4852" width="9.140625" style="31"/>
    <col min="4853" max="4853" width="18.7109375" style="31" bestFit="1" customWidth="1"/>
    <col min="4854" max="4854" width="9.140625" style="31"/>
    <col min="4855" max="4855" width="10.28515625" style="31" customWidth="1"/>
    <col min="4856" max="4856" width="12.7109375" style="31" bestFit="1" customWidth="1"/>
    <col min="4857" max="4857" width="10.85546875" style="31" customWidth="1"/>
    <col min="4858" max="4858" width="19.140625" style="31" bestFit="1" customWidth="1"/>
    <col min="4859" max="4859" width="9.140625" style="31"/>
    <col min="4860" max="4860" width="9.42578125" style="31" customWidth="1"/>
    <col min="4861" max="4861" width="11.140625" style="31" customWidth="1"/>
    <col min="4862" max="4862" width="10.42578125" style="31" bestFit="1" customWidth="1"/>
    <col min="4863" max="4863" width="19.140625" style="31" bestFit="1" customWidth="1"/>
    <col min="4864" max="4864" width="9.140625" style="31"/>
    <col min="4865" max="4865" width="9.5703125" style="31" customWidth="1"/>
    <col min="4866" max="4866" width="9.140625" style="31"/>
    <col min="4867" max="4867" width="10.42578125" style="31" bestFit="1" customWidth="1"/>
    <col min="4868" max="5108" width="9.140625" style="31"/>
    <col min="5109" max="5109" width="18.7109375" style="31" bestFit="1" customWidth="1"/>
    <col min="5110" max="5110" width="9.140625" style="31"/>
    <col min="5111" max="5111" width="10.28515625" style="31" customWidth="1"/>
    <col min="5112" max="5112" width="12.7109375" style="31" bestFit="1" customWidth="1"/>
    <col min="5113" max="5113" width="10.85546875" style="31" customWidth="1"/>
    <col min="5114" max="5114" width="19.140625" style="31" bestFit="1" customWidth="1"/>
    <col min="5115" max="5115" width="9.140625" style="31"/>
    <col min="5116" max="5116" width="9.42578125" style="31" customWidth="1"/>
    <col min="5117" max="5117" width="11.140625" style="31" customWidth="1"/>
    <col min="5118" max="5118" width="10.42578125" style="31" bestFit="1" customWidth="1"/>
    <col min="5119" max="5119" width="19.140625" style="31" bestFit="1" customWidth="1"/>
    <col min="5120" max="5120" width="9.140625" style="31"/>
    <col min="5121" max="5121" width="9.5703125" style="31" customWidth="1"/>
    <col min="5122" max="5122" width="9.140625" style="31"/>
    <col min="5123" max="5123" width="10.42578125" style="31" bestFit="1" customWidth="1"/>
    <col min="5124" max="5364" width="9.140625" style="31"/>
    <col min="5365" max="5365" width="18.7109375" style="31" bestFit="1" customWidth="1"/>
    <col min="5366" max="5366" width="9.140625" style="31"/>
    <col min="5367" max="5367" width="10.28515625" style="31" customWidth="1"/>
    <col min="5368" max="5368" width="12.7109375" style="31" bestFit="1" customWidth="1"/>
    <col min="5369" max="5369" width="10.85546875" style="31" customWidth="1"/>
    <col min="5370" max="5370" width="19.140625" style="31" bestFit="1" customWidth="1"/>
    <col min="5371" max="5371" width="9.140625" style="31"/>
    <col min="5372" max="5372" width="9.42578125" style="31" customWidth="1"/>
    <col min="5373" max="5373" width="11.140625" style="31" customWidth="1"/>
    <col min="5374" max="5374" width="10.42578125" style="31" bestFit="1" customWidth="1"/>
    <col min="5375" max="5375" width="19.140625" style="31" bestFit="1" customWidth="1"/>
    <col min="5376" max="5376" width="9.140625" style="31"/>
    <col min="5377" max="5377" width="9.5703125" style="31" customWidth="1"/>
    <col min="5378" max="5378" width="9.140625" style="31"/>
    <col min="5379" max="5379" width="10.42578125" style="31" bestFit="1" customWidth="1"/>
    <col min="5380" max="5620" width="9.140625" style="31"/>
    <col min="5621" max="5621" width="18.7109375" style="31" bestFit="1" customWidth="1"/>
    <col min="5622" max="5622" width="9.140625" style="31"/>
    <col min="5623" max="5623" width="10.28515625" style="31" customWidth="1"/>
    <col min="5624" max="5624" width="12.7109375" style="31" bestFit="1" customWidth="1"/>
    <col min="5625" max="5625" width="10.85546875" style="31" customWidth="1"/>
    <col min="5626" max="5626" width="19.140625" style="31" bestFit="1" customWidth="1"/>
    <col min="5627" max="5627" width="9.140625" style="31"/>
    <col min="5628" max="5628" width="9.42578125" style="31" customWidth="1"/>
    <col min="5629" max="5629" width="11.140625" style="31" customWidth="1"/>
    <col min="5630" max="5630" width="10.42578125" style="31" bestFit="1" customWidth="1"/>
    <col min="5631" max="5631" width="19.140625" style="31" bestFit="1" customWidth="1"/>
    <col min="5632" max="5632" width="9.140625" style="31"/>
    <col min="5633" max="5633" width="9.5703125" style="31" customWidth="1"/>
    <col min="5634" max="5634" width="9.140625" style="31"/>
    <col min="5635" max="5635" width="10.42578125" style="31" bestFit="1" customWidth="1"/>
    <col min="5636" max="5876" width="9.140625" style="31"/>
    <col min="5877" max="5877" width="18.7109375" style="31" bestFit="1" customWidth="1"/>
    <col min="5878" max="5878" width="9.140625" style="31"/>
    <col min="5879" max="5879" width="10.28515625" style="31" customWidth="1"/>
    <col min="5880" max="5880" width="12.7109375" style="31" bestFit="1" customWidth="1"/>
    <col min="5881" max="5881" width="10.85546875" style="31" customWidth="1"/>
    <col min="5882" max="5882" width="19.140625" style="31" bestFit="1" customWidth="1"/>
    <col min="5883" max="5883" width="9.140625" style="31"/>
    <col min="5884" max="5884" width="9.42578125" style="31" customWidth="1"/>
    <col min="5885" max="5885" width="11.140625" style="31" customWidth="1"/>
    <col min="5886" max="5886" width="10.42578125" style="31" bestFit="1" customWidth="1"/>
    <col min="5887" max="5887" width="19.140625" style="31" bestFit="1" customWidth="1"/>
    <col min="5888" max="5888" width="9.140625" style="31"/>
    <col min="5889" max="5889" width="9.5703125" style="31" customWidth="1"/>
    <col min="5890" max="5890" width="9.140625" style="31"/>
    <col min="5891" max="5891" width="10.42578125" style="31" bestFit="1" customWidth="1"/>
    <col min="5892" max="6132" width="9.140625" style="31"/>
    <col min="6133" max="6133" width="18.7109375" style="31" bestFit="1" customWidth="1"/>
    <col min="6134" max="6134" width="9.140625" style="31"/>
    <col min="6135" max="6135" width="10.28515625" style="31" customWidth="1"/>
    <col min="6136" max="6136" width="12.7109375" style="31" bestFit="1" customWidth="1"/>
    <col min="6137" max="6137" width="10.85546875" style="31" customWidth="1"/>
    <col min="6138" max="6138" width="19.140625" style="31" bestFit="1" customWidth="1"/>
    <col min="6139" max="6139" width="9.140625" style="31"/>
    <col min="6140" max="6140" width="9.42578125" style="31" customWidth="1"/>
    <col min="6141" max="6141" width="11.140625" style="31" customWidth="1"/>
    <col min="6142" max="6142" width="10.42578125" style="31" bestFit="1" customWidth="1"/>
    <col min="6143" max="6143" width="19.140625" style="31" bestFit="1" customWidth="1"/>
    <col min="6144" max="6144" width="9.140625" style="31"/>
    <col min="6145" max="6145" width="9.5703125" style="31" customWidth="1"/>
    <col min="6146" max="6146" width="9.140625" style="31"/>
    <col min="6147" max="6147" width="10.42578125" style="31" bestFit="1" customWidth="1"/>
    <col min="6148" max="6388" width="9.140625" style="31"/>
    <col min="6389" max="6389" width="18.7109375" style="31" bestFit="1" customWidth="1"/>
    <col min="6390" max="6390" width="9.140625" style="31"/>
    <col min="6391" max="6391" width="10.28515625" style="31" customWidth="1"/>
    <col min="6392" max="6392" width="12.7109375" style="31" bestFit="1" customWidth="1"/>
    <col min="6393" max="6393" width="10.85546875" style="31" customWidth="1"/>
    <col min="6394" max="6394" width="19.140625" style="31" bestFit="1" customWidth="1"/>
    <col min="6395" max="6395" width="9.140625" style="31"/>
    <col min="6396" max="6396" width="9.42578125" style="31" customWidth="1"/>
    <col min="6397" max="6397" width="11.140625" style="31" customWidth="1"/>
    <col min="6398" max="6398" width="10.42578125" style="31" bestFit="1" customWidth="1"/>
    <col min="6399" max="6399" width="19.140625" style="31" bestFit="1" customWidth="1"/>
    <col min="6400" max="6400" width="9.140625" style="31"/>
    <col min="6401" max="6401" width="9.5703125" style="31" customWidth="1"/>
    <col min="6402" max="6402" width="9.140625" style="31"/>
    <col min="6403" max="6403" width="10.42578125" style="31" bestFit="1" customWidth="1"/>
    <col min="6404" max="6644" width="9.140625" style="31"/>
    <col min="6645" max="6645" width="18.7109375" style="31" bestFit="1" customWidth="1"/>
    <col min="6646" max="6646" width="9.140625" style="31"/>
    <col min="6647" max="6647" width="10.28515625" style="31" customWidth="1"/>
    <col min="6648" max="6648" width="12.7109375" style="31" bestFit="1" customWidth="1"/>
    <col min="6649" max="6649" width="10.85546875" style="31" customWidth="1"/>
    <col min="6650" max="6650" width="19.140625" style="31" bestFit="1" customWidth="1"/>
    <col min="6651" max="6651" width="9.140625" style="31"/>
    <col min="6652" max="6652" width="9.42578125" style="31" customWidth="1"/>
    <col min="6653" max="6653" width="11.140625" style="31" customWidth="1"/>
    <col min="6654" max="6654" width="10.42578125" style="31" bestFit="1" customWidth="1"/>
    <col min="6655" max="6655" width="19.140625" style="31" bestFit="1" customWidth="1"/>
    <col min="6656" max="6656" width="9.140625" style="31"/>
    <col min="6657" max="6657" width="9.5703125" style="31" customWidth="1"/>
    <col min="6658" max="6658" width="9.140625" style="31"/>
    <col min="6659" max="6659" width="10.42578125" style="31" bestFit="1" customWidth="1"/>
    <col min="6660" max="6900" width="9.140625" style="31"/>
    <col min="6901" max="6901" width="18.7109375" style="31" bestFit="1" customWidth="1"/>
    <col min="6902" max="6902" width="9.140625" style="31"/>
    <col min="6903" max="6903" width="10.28515625" style="31" customWidth="1"/>
    <col min="6904" max="6904" width="12.7109375" style="31" bestFit="1" customWidth="1"/>
    <col min="6905" max="6905" width="10.85546875" style="31" customWidth="1"/>
    <col min="6906" max="6906" width="19.140625" style="31" bestFit="1" customWidth="1"/>
    <col min="6907" max="6907" width="9.140625" style="31"/>
    <col min="6908" max="6908" width="9.42578125" style="31" customWidth="1"/>
    <col min="6909" max="6909" width="11.140625" style="31" customWidth="1"/>
    <col min="6910" max="6910" width="10.42578125" style="31" bestFit="1" customWidth="1"/>
    <col min="6911" max="6911" width="19.140625" style="31" bestFit="1" customWidth="1"/>
    <col min="6912" max="6912" width="9.140625" style="31"/>
    <col min="6913" max="6913" width="9.5703125" style="31" customWidth="1"/>
    <col min="6914" max="6914" width="9.140625" style="31"/>
    <col min="6915" max="6915" width="10.42578125" style="31" bestFit="1" customWidth="1"/>
    <col min="6916" max="7156" width="9.140625" style="31"/>
    <col min="7157" max="7157" width="18.7109375" style="31" bestFit="1" customWidth="1"/>
    <col min="7158" max="7158" width="9.140625" style="31"/>
    <col min="7159" max="7159" width="10.28515625" style="31" customWidth="1"/>
    <col min="7160" max="7160" width="12.7109375" style="31" bestFit="1" customWidth="1"/>
    <col min="7161" max="7161" width="10.85546875" style="31" customWidth="1"/>
    <col min="7162" max="7162" width="19.140625" style="31" bestFit="1" customWidth="1"/>
    <col min="7163" max="7163" width="9.140625" style="31"/>
    <col min="7164" max="7164" width="9.42578125" style="31" customWidth="1"/>
    <col min="7165" max="7165" width="11.140625" style="31" customWidth="1"/>
    <col min="7166" max="7166" width="10.42578125" style="31" bestFit="1" customWidth="1"/>
    <col min="7167" max="7167" width="19.140625" style="31" bestFit="1" customWidth="1"/>
    <col min="7168" max="7168" width="9.140625" style="31"/>
    <col min="7169" max="7169" width="9.5703125" style="31" customWidth="1"/>
    <col min="7170" max="7170" width="9.140625" style="31"/>
    <col min="7171" max="7171" width="10.42578125" style="31" bestFit="1" customWidth="1"/>
    <col min="7172" max="7412" width="9.140625" style="31"/>
    <col min="7413" max="7413" width="18.7109375" style="31" bestFit="1" customWidth="1"/>
    <col min="7414" max="7414" width="9.140625" style="31"/>
    <col min="7415" max="7415" width="10.28515625" style="31" customWidth="1"/>
    <col min="7416" max="7416" width="12.7109375" style="31" bestFit="1" customWidth="1"/>
    <col min="7417" max="7417" width="10.85546875" style="31" customWidth="1"/>
    <col min="7418" max="7418" width="19.140625" style="31" bestFit="1" customWidth="1"/>
    <col min="7419" max="7419" width="9.140625" style="31"/>
    <col min="7420" max="7420" width="9.42578125" style="31" customWidth="1"/>
    <col min="7421" max="7421" width="11.140625" style="31" customWidth="1"/>
    <col min="7422" max="7422" width="10.42578125" style="31" bestFit="1" customWidth="1"/>
    <col min="7423" max="7423" width="19.140625" style="31" bestFit="1" customWidth="1"/>
    <col min="7424" max="7424" width="9.140625" style="31"/>
    <col min="7425" max="7425" width="9.5703125" style="31" customWidth="1"/>
    <col min="7426" max="7426" width="9.140625" style="31"/>
    <col min="7427" max="7427" width="10.42578125" style="31" bestFit="1" customWidth="1"/>
    <col min="7428" max="7668" width="9.140625" style="31"/>
    <col min="7669" max="7669" width="18.7109375" style="31" bestFit="1" customWidth="1"/>
    <col min="7670" max="7670" width="9.140625" style="31"/>
    <col min="7671" max="7671" width="10.28515625" style="31" customWidth="1"/>
    <col min="7672" max="7672" width="12.7109375" style="31" bestFit="1" customWidth="1"/>
    <col min="7673" max="7673" width="10.85546875" style="31" customWidth="1"/>
    <col min="7674" max="7674" width="19.140625" style="31" bestFit="1" customWidth="1"/>
    <col min="7675" max="7675" width="9.140625" style="31"/>
    <col min="7676" max="7676" width="9.42578125" style="31" customWidth="1"/>
    <col min="7677" max="7677" width="11.140625" style="31" customWidth="1"/>
    <col min="7678" max="7678" width="10.42578125" style="31" bestFit="1" customWidth="1"/>
    <col min="7679" max="7679" width="19.140625" style="31" bestFit="1" customWidth="1"/>
    <col min="7680" max="7680" width="9.140625" style="31"/>
    <col min="7681" max="7681" width="9.5703125" style="31" customWidth="1"/>
    <col min="7682" max="7682" width="9.140625" style="31"/>
    <col min="7683" max="7683" width="10.42578125" style="31" bestFit="1" customWidth="1"/>
    <col min="7684" max="7924" width="9.140625" style="31"/>
    <col min="7925" max="7925" width="18.7109375" style="31" bestFit="1" customWidth="1"/>
    <col min="7926" max="7926" width="9.140625" style="31"/>
    <col min="7927" max="7927" width="10.28515625" style="31" customWidth="1"/>
    <col min="7928" max="7928" width="12.7109375" style="31" bestFit="1" customWidth="1"/>
    <col min="7929" max="7929" width="10.85546875" style="31" customWidth="1"/>
    <col min="7930" max="7930" width="19.140625" style="31" bestFit="1" customWidth="1"/>
    <col min="7931" max="7931" width="9.140625" style="31"/>
    <col min="7932" max="7932" width="9.42578125" style="31" customWidth="1"/>
    <col min="7933" max="7933" width="11.140625" style="31" customWidth="1"/>
    <col min="7934" max="7934" width="10.42578125" style="31" bestFit="1" customWidth="1"/>
    <col min="7935" max="7935" width="19.140625" style="31" bestFit="1" customWidth="1"/>
    <col min="7936" max="7936" width="9.140625" style="31"/>
    <col min="7937" max="7937" width="9.5703125" style="31" customWidth="1"/>
    <col min="7938" max="7938" width="9.140625" style="31"/>
    <col min="7939" max="7939" width="10.42578125" style="31" bestFit="1" customWidth="1"/>
    <col min="7940" max="8180" width="9.140625" style="31"/>
    <col min="8181" max="8181" width="18.7109375" style="31" bestFit="1" customWidth="1"/>
    <col min="8182" max="8182" width="9.140625" style="31"/>
    <col min="8183" max="8183" width="10.28515625" style="31" customWidth="1"/>
    <col min="8184" max="8184" width="12.7109375" style="31" bestFit="1" customWidth="1"/>
    <col min="8185" max="8185" width="10.85546875" style="31" customWidth="1"/>
    <col min="8186" max="8186" width="19.140625" style="31" bestFit="1" customWidth="1"/>
    <col min="8187" max="8187" width="9.140625" style="31"/>
    <col min="8188" max="8188" width="9.42578125" style="31" customWidth="1"/>
    <col min="8189" max="8189" width="11.140625" style="31" customWidth="1"/>
    <col min="8190" max="8190" width="10.42578125" style="31" bestFit="1" customWidth="1"/>
    <col min="8191" max="8191" width="19.140625" style="31" bestFit="1" customWidth="1"/>
    <col min="8192" max="8192" width="9.140625" style="31"/>
    <col min="8193" max="8193" width="9.5703125" style="31" customWidth="1"/>
    <col min="8194" max="8194" width="9.140625" style="31"/>
    <col min="8195" max="8195" width="10.42578125" style="31" bestFit="1" customWidth="1"/>
    <col min="8196" max="8436" width="9.140625" style="31"/>
    <col min="8437" max="8437" width="18.7109375" style="31" bestFit="1" customWidth="1"/>
    <col min="8438" max="8438" width="9.140625" style="31"/>
    <col min="8439" max="8439" width="10.28515625" style="31" customWidth="1"/>
    <col min="8440" max="8440" width="12.7109375" style="31" bestFit="1" customWidth="1"/>
    <col min="8441" max="8441" width="10.85546875" style="31" customWidth="1"/>
    <col min="8442" max="8442" width="19.140625" style="31" bestFit="1" customWidth="1"/>
    <col min="8443" max="8443" width="9.140625" style="31"/>
    <col min="8444" max="8444" width="9.42578125" style="31" customWidth="1"/>
    <col min="8445" max="8445" width="11.140625" style="31" customWidth="1"/>
    <col min="8446" max="8446" width="10.42578125" style="31" bestFit="1" customWidth="1"/>
    <col min="8447" max="8447" width="19.140625" style="31" bestFit="1" customWidth="1"/>
    <col min="8448" max="8448" width="9.140625" style="31"/>
    <col min="8449" max="8449" width="9.5703125" style="31" customWidth="1"/>
    <col min="8450" max="8450" width="9.140625" style="31"/>
    <col min="8451" max="8451" width="10.42578125" style="31" bestFit="1" customWidth="1"/>
    <col min="8452" max="8692" width="9.140625" style="31"/>
    <col min="8693" max="8693" width="18.7109375" style="31" bestFit="1" customWidth="1"/>
    <col min="8694" max="8694" width="9.140625" style="31"/>
    <col min="8695" max="8695" width="10.28515625" style="31" customWidth="1"/>
    <col min="8696" max="8696" width="12.7109375" style="31" bestFit="1" customWidth="1"/>
    <col min="8697" max="8697" width="10.85546875" style="31" customWidth="1"/>
    <col min="8698" max="8698" width="19.140625" style="31" bestFit="1" customWidth="1"/>
    <col min="8699" max="8699" width="9.140625" style="31"/>
    <col min="8700" max="8700" width="9.42578125" style="31" customWidth="1"/>
    <col min="8701" max="8701" width="11.140625" style="31" customWidth="1"/>
    <col min="8702" max="8702" width="10.42578125" style="31" bestFit="1" customWidth="1"/>
    <col min="8703" max="8703" width="19.140625" style="31" bestFit="1" customWidth="1"/>
    <col min="8704" max="8704" width="9.140625" style="31"/>
    <col min="8705" max="8705" width="9.5703125" style="31" customWidth="1"/>
    <col min="8706" max="8706" width="9.140625" style="31"/>
    <col min="8707" max="8707" width="10.42578125" style="31" bestFit="1" customWidth="1"/>
    <col min="8708" max="8948" width="9.140625" style="31"/>
    <col min="8949" max="8949" width="18.7109375" style="31" bestFit="1" customWidth="1"/>
    <col min="8950" max="8950" width="9.140625" style="31"/>
    <col min="8951" max="8951" width="10.28515625" style="31" customWidth="1"/>
    <col min="8952" max="8952" width="12.7109375" style="31" bestFit="1" customWidth="1"/>
    <col min="8953" max="8953" width="10.85546875" style="31" customWidth="1"/>
    <col min="8954" max="8954" width="19.140625" style="31" bestFit="1" customWidth="1"/>
    <col min="8955" max="8955" width="9.140625" style="31"/>
    <col min="8956" max="8956" width="9.42578125" style="31" customWidth="1"/>
    <col min="8957" max="8957" width="11.140625" style="31" customWidth="1"/>
    <col min="8958" max="8958" width="10.42578125" style="31" bestFit="1" customWidth="1"/>
    <col min="8959" max="8959" width="19.140625" style="31" bestFit="1" customWidth="1"/>
    <col min="8960" max="8960" width="9.140625" style="31"/>
    <col min="8961" max="8961" width="9.5703125" style="31" customWidth="1"/>
    <col min="8962" max="8962" width="9.140625" style="31"/>
    <col min="8963" max="8963" width="10.42578125" style="31" bestFit="1" customWidth="1"/>
    <col min="8964" max="9204" width="9.140625" style="31"/>
    <col min="9205" max="9205" width="18.7109375" style="31" bestFit="1" customWidth="1"/>
    <col min="9206" max="9206" width="9.140625" style="31"/>
    <col min="9207" max="9207" width="10.28515625" style="31" customWidth="1"/>
    <col min="9208" max="9208" width="12.7109375" style="31" bestFit="1" customWidth="1"/>
    <col min="9209" max="9209" width="10.85546875" style="31" customWidth="1"/>
    <col min="9210" max="9210" width="19.140625" style="31" bestFit="1" customWidth="1"/>
    <col min="9211" max="9211" width="9.140625" style="31"/>
    <col min="9212" max="9212" width="9.42578125" style="31" customWidth="1"/>
    <col min="9213" max="9213" width="11.140625" style="31" customWidth="1"/>
    <col min="9214" max="9214" width="10.42578125" style="31" bestFit="1" customWidth="1"/>
    <col min="9215" max="9215" width="19.140625" style="31" bestFit="1" customWidth="1"/>
    <col min="9216" max="9216" width="9.140625" style="31"/>
    <col min="9217" max="9217" width="9.5703125" style="31" customWidth="1"/>
    <col min="9218" max="9218" width="9.140625" style="31"/>
    <col min="9219" max="9219" width="10.42578125" style="31" bestFit="1" customWidth="1"/>
    <col min="9220" max="9460" width="9.140625" style="31"/>
    <col min="9461" max="9461" width="18.7109375" style="31" bestFit="1" customWidth="1"/>
    <col min="9462" max="9462" width="9.140625" style="31"/>
    <col min="9463" max="9463" width="10.28515625" style="31" customWidth="1"/>
    <col min="9464" max="9464" width="12.7109375" style="31" bestFit="1" customWidth="1"/>
    <col min="9465" max="9465" width="10.85546875" style="31" customWidth="1"/>
    <col min="9466" max="9466" width="19.140625" style="31" bestFit="1" customWidth="1"/>
    <col min="9467" max="9467" width="9.140625" style="31"/>
    <col min="9468" max="9468" width="9.42578125" style="31" customWidth="1"/>
    <col min="9469" max="9469" width="11.140625" style="31" customWidth="1"/>
    <col min="9470" max="9470" width="10.42578125" style="31" bestFit="1" customWidth="1"/>
    <col min="9471" max="9471" width="19.140625" style="31" bestFit="1" customWidth="1"/>
    <col min="9472" max="9472" width="9.140625" style="31"/>
    <col min="9473" max="9473" width="9.5703125" style="31" customWidth="1"/>
    <col min="9474" max="9474" width="9.140625" style="31"/>
    <col min="9475" max="9475" width="10.42578125" style="31" bestFit="1" customWidth="1"/>
    <col min="9476" max="9716" width="9.140625" style="31"/>
    <col min="9717" max="9717" width="18.7109375" style="31" bestFit="1" customWidth="1"/>
    <col min="9718" max="9718" width="9.140625" style="31"/>
    <col min="9719" max="9719" width="10.28515625" style="31" customWidth="1"/>
    <col min="9720" max="9720" width="12.7109375" style="31" bestFit="1" customWidth="1"/>
    <col min="9721" max="9721" width="10.85546875" style="31" customWidth="1"/>
    <col min="9722" max="9722" width="19.140625" style="31" bestFit="1" customWidth="1"/>
    <col min="9723" max="9723" width="9.140625" style="31"/>
    <col min="9724" max="9724" width="9.42578125" style="31" customWidth="1"/>
    <col min="9725" max="9725" width="11.140625" style="31" customWidth="1"/>
    <col min="9726" max="9726" width="10.42578125" style="31" bestFit="1" customWidth="1"/>
    <col min="9727" max="9727" width="19.140625" style="31" bestFit="1" customWidth="1"/>
    <col min="9728" max="9728" width="9.140625" style="31"/>
    <col min="9729" max="9729" width="9.5703125" style="31" customWidth="1"/>
    <col min="9730" max="9730" width="9.140625" style="31"/>
    <col min="9731" max="9731" width="10.42578125" style="31" bestFit="1" customWidth="1"/>
    <col min="9732" max="9972" width="9.140625" style="31"/>
    <col min="9973" max="9973" width="18.7109375" style="31" bestFit="1" customWidth="1"/>
    <col min="9974" max="9974" width="9.140625" style="31"/>
    <col min="9975" max="9975" width="10.28515625" style="31" customWidth="1"/>
    <col min="9976" max="9976" width="12.7109375" style="31" bestFit="1" customWidth="1"/>
    <col min="9977" max="9977" width="10.85546875" style="31" customWidth="1"/>
    <col min="9978" max="9978" width="19.140625" style="31" bestFit="1" customWidth="1"/>
    <col min="9979" max="9979" width="9.140625" style="31"/>
    <col min="9980" max="9980" width="9.42578125" style="31" customWidth="1"/>
    <col min="9981" max="9981" width="11.140625" style="31" customWidth="1"/>
    <col min="9982" max="9982" width="10.42578125" style="31" bestFit="1" customWidth="1"/>
    <col min="9983" max="9983" width="19.140625" style="31" bestFit="1" customWidth="1"/>
    <col min="9984" max="9984" width="9.140625" style="31"/>
    <col min="9985" max="9985" width="9.5703125" style="31" customWidth="1"/>
    <col min="9986" max="9986" width="9.140625" style="31"/>
    <col min="9987" max="9987" width="10.42578125" style="31" bestFit="1" customWidth="1"/>
    <col min="9988" max="10228" width="9.140625" style="31"/>
    <col min="10229" max="10229" width="18.7109375" style="31" bestFit="1" customWidth="1"/>
    <col min="10230" max="10230" width="9.140625" style="31"/>
    <col min="10231" max="10231" width="10.28515625" style="31" customWidth="1"/>
    <col min="10232" max="10232" width="12.7109375" style="31" bestFit="1" customWidth="1"/>
    <col min="10233" max="10233" width="10.85546875" style="31" customWidth="1"/>
    <col min="10234" max="10234" width="19.140625" style="31" bestFit="1" customWidth="1"/>
    <col min="10235" max="10235" width="9.140625" style="31"/>
    <col min="10236" max="10236" width="9.42578125" style="31" customWidth="1"/>
    <col min="10237" max="10237" width="11.140625" style="31" customWidth="1"/>
    <col min="10238" max="10238" width="10.42578125" style="31" bestFit="1" customWidth="1"/>
    <col min="10239" max="10239" width="19.140625" style="31" bestFit="1" customWidth="1"/>
    <col min="10240" max="10240" width="9.140625" style="31"/>
    <col min="10241" max="10241" width="9.5703125" style="31" customWidth="1"/>
    <col min="10242" max="10242" width="9.140625" style="31"/>
    <col min="10243" max="10243" width="10.42578125" style="31" bestFit="1" customWidth="1"/>
    <col min="10244" max="10484" width="9.140625" style="31"/>
    <col min="10485" max="10485" width="18.7109375" style="31" bestFit="1" customWidth="1"/>
    <col min="10486" max="10486" width="9.140625" style="31"/>
    <col min="10487" max="10487" width="10.28515625" style="31" customWidth="1"/>
    <col min="10488" max="10488" width="12.7109375" style="31" bestFit="1" customWidth="1"/>
    <col min="10489" max="10489" width="10.85546875" style="31" customWidth="1"/>
    <col min="10490" max="10490" width="19.140625" style="31" bestFit="1" customWidth="1"/>
    <col min="10491" max="10491" width="9.140625" style="31"/>
    <col min="10492" max="10492" width="9.42578125" style="31" customWidth="1"/>
    <col min="10493" max="10493" width="11.140625" style="31" customWidth="1"/>
    <col min="10494" max="10494" width="10.42578125" style="31" bestFit="1" customWidth="1"/>
    <col min="10495" max="10495" width="19.140625" style="31" bestFit="1" customWidth="1"/>
    <col min="10496" max="10496" width="9.140625" style="31"/>
    <col min="10497" max="10497" width="9.5703125" style="31" customWidth="1"/>
    <col min="10498" max="10498" width="9.140625" style="31"/>
    <col min="10499" max="10499" width="10.42578125" style="31" bestFit="1" customWidth="1"/>
    <col min="10500" max="10740" width="9.140625" style="31"/>
    <col min="10741" max="10741" width="18.7109375" style="31" bestFit="1" customWidth="1"/>
    <col min="10742" max="10742" width="9.140625" style="31"/>
    <col min="10743" max="10743" width="10.28515625" style="31" customWidth="1"/>
    <col min="10744" max="10744" width="12.7109375" style="31" bestFit="1" customWidth="1"/>
    <col min="10745" max="10745" width="10.85546875" style="31" customWidth="1"/>
    <col min="10746" max="10746" width="19.140625" style="31" bestFit="1" customWidth="1"/>
    <col min="10747" max="10747" width="9.140625" style="31"/>
    <col min="10748" max="10748" width="9.42578125" style="31" customWidth="1"/>
    <col min="10749" max="10749" width="11.140625" style="31" customWidth="1"/>
    <col min="10750" max="10750" width="10.42578125" style="31" bestFit="1" customWidth="1"/>
    <col min="10751" max="10751" width="19.140625" style="31" bestFit="1" customWidth="1"/>
    <col min="10752" max="10752" width="9.140625" style="31"/>
    <col min="10753" max="10753" width="9.5703125" style="31" customWidth="1"/>
    <col min="10754" max="10754" width="9.140625" style="31"/>
    <col min="10755" max="10755" width="10.42578125" style="31" bestFit="1" customWidth="1"/>
    <col min="10756" max="10996" width="9.140625" style="31"/>
    <col min="10997" max="10997" width="18.7109375" style="31" bestFit="1" customWidth="1"/>
    <col min="10998" max="10998" width="9.140625" style="31"/>
    <col min="10999" max="10999" width="10.28515625" style="31" customWidth="1"/>
    <col min="11000" max="11000" width="12.7109375" style="31" bestFit="1" customWidth="1"/>
    <col min="11001" max="11001" width="10.85546875" style="31" customWidth="1"/>
    <col min="11002" max="11002" width="19.140625" style="31" bestFit="1" customWidth="1"/>
    <col min="11003" max="11003" width="9.140625" style="31"/>
    <col min="11004" max="11004" width="9.42578125" style="31" customWidth="1"/>
    <col min="11005" max="11005" width="11.140625" style="31" customWidth="1"/>
    <col min="11006" max="11006" width="10.42578125" style="31" bestFit="1" customWidth="1"/>
    <col min="11007" max="11007" width="19.140625" style="31" bestFit="1" customWidth="1"/>
    <col min="11008" max="11008" width="9.140625" style="31"/>
    <col min="11009" max="11009" width="9.5703125" style="31" customWidth="1"/>
    <col min="11010" max="11010" width="9.140625" style="31"/>
    <col min="11011" max="11011" width="10.42578125" style="31" bestFit="1" customWidth="1"/>
    <col min="11012" max="11252" width="9.140625" style="31"/>
    <col min="11253" max="11253" width="18.7109375" style="31" bestFit="1" customWidth="1"/>
    <col min="11254" max="11254" width="9.140625" style="31"/>
    <col min="11255" max="11255" width="10.28515625" style="31" customWidth="1"/>
    <col min="11256" max="11256" width="12.7109375" style="31" bestFit="1" customWidth="1"/>
    <col min="11257" max="11257" width="10.85546875" style="31" customWidth="1"/>
    <col min="11258" max="11258" width="19.140625" style="31" bestFit="1" customWidth="1"/>
    <col min="11259" max="11259" width="9.140625" style="31"/>
    <col min="11260" max="11260" width="9.42578125" style="31" customWidth="1"/>
    <col min="11261" max="11261" width="11.140625" style="31" customWidth="1"/>
    <col min="11262" max="11262" width="10.42578125" style="31" bestFit="1" customWidth="1"/>
    <col min="11263" max="11263" width="19.140625" style="31" bestFit="1" customWidth="1"/>
    <col min="11264" max="11264" width="9.140625" style="31"/>
    <col min="11265" max="11265" width="9.5703125" style="31" customWidth="1"/>
    <col min="11266" max="11266" width="9.140625" style="31"/>
    <col min="11267" max="11267" width="10.42578125" style="31" bestFit="1" customWidth="1"/>
    <col min="11268" max="11508" width="9.140625" style="31"/>
    <col min="11509" max="11509" width="18.7109375" style="31" bestFit="1" customWidth="1"/>
    <col min="11510" max="11510" width="9.140625" style="31"/>
    <col min="11511" max="11511" width="10.28515625" style="31" customWidth="1"/>
    <col min="11512" max="11512" width="12.7109375" style="31" bestFit="1" customWidth="1"/>
    <col min="11513" max="11513" width="10.85546875" style="31" customWidth="1"/>
    <col min="11514" max="11514" width="19.140625" style="31" bestFit="1" customWidth="1"/>
    <col min="11515" max="11515" width="9.140625" style="31"/>
    <col min="11516" max="11516" width="9.42578125" style="31" customWidth="1"/>
    <col min="11517" max="11517" width="11.140625" style="31" customWidth="1"/>
    <col min="11518" max="11518" width="10.42578125" style="31" bestFit="1" customWidth="1"/>
    <col min="11519" max="11519" width="19.140625" style="31" bestFit="1" customWidth="1"/>
    <col min="11520" max="11520" width="9.140625" style="31"/>
    <col min="11521" max="11521" width="9.5703125" style="31" customWidth="1"/>
    <col min="11522" max="11522" width="9.140625" style="31"/>
    <col min="11523" max="11523" width="10.42578125" style="31" bestFit="1" customWidth="1"/>
    <col min="11524" max="11764" width="9.140625" style="31"/>
    <col min="11765" max="11765" width="18.7109375" style="31" bestFit="1" customWidth="1"/>
    <col min="11766" max="11766" width="9.140625" style="31"/>
    <col min="11767" max="11767" width="10.28515625" style="31" customWidth="1"/>
    <col min="11768" max="11768" width="12.7109375" style="31" bestFit="1" customWidth="1"/>
    <col min="11769" max="11769" width="10.85546875" style="31" customWidth="1"/>
    <col min="11770" max="11770" width="19.140625" style="31" bestFit="1" customWidth="1"/>
    <col min="11771" max="11771" width="9.140625" style="31"/>
    <col min="11772" max="11772" width="9.42578125" style="31" customWidth="1"/>
    <col min="11773" max="11773" width="11.140625" style="31" customWidth="1"/>
    <col min="11774" max="11774" width="10.42578125" style="31" bestFit="1" customWidth="1"/>
    <col min="11775" max="11775" width="19.140625" style="31" bestFit="1" customWidth="1"/>
    <col min="11776" max="11776" width="9.140625" style="31"/>
    <col min="11777" max="11777" width="9.5703125" style="31" customWidth="1"/>
    <col min="11778" max="11778" width="9.140625" style="31"/>
    <col min="11779" max="11779" width="10.42578125" style="31" bestFit="1" customWidth="1"/>
    <col min="11780" max="12020" width="9.140625" style="31"/>
    <col min="12021" max="12021" width="18.7109375" style="31" bestFit="1" customWidth="1"/>
    <col min="12022" max="12022" width="9.140625" style="31"/>
    <col min="12023" max="12023" width="10.28515625" style="31" customWidth="1"/>
    <col min="12024" max="12024" width="12.7109375" style="31" bestFit="1" customWidth="1"/>
    <col min="12025" max="12025" width="10.85546875" style="31" customWidth="1"/>
    <col min="12026" max="12026" width="19.140625" style="31" bestFit="1" customWidth="1"/>
    <col min="12027" max="12027" width="9.140625" style="31"/>
    <col min="12028" max="12028" width="9.42578125" style="31" customWidth="1"/>
    <col min="12029" max="12029" width="11.140625" style="31" customWidth="1"/>
    <col min="12030" max="12030" width="10.42578125" style="31" bestFit="1" customWidth="1"/>
    <col min="12031" max="12031" width="19.140625" style="31" bestFit="1" customWidth="1"/>
    <col min="12032" max="12032" width="9.140625" style="31"/>
    <col min="12033" max="12033" width="9.5703125" style="31" customWidth="1"/>
    <col min="12034" max="12034" width="9.140625" style="31"/>
    <col min="12035" max="12035" width="10.42578125" style="31" bestFit="1" customWidth="1"/>
    <col min="12036" max="12276" width="9.140625" style="31"/>
    <col min="12277" max="12277" width="18.7109375" style="31" bestFit="1" customWidth="1"/>
    <col min="12278" max="12278" width="9.140625" style="31"/>
    <col min="12279" max="12279" width="10.28515625" style="31" customWidth="1"/>
    <col min="12280" max="12280" width="12.7109375" style="31" bestFit="1" customWidth="1"/>
    <col min="12281" max="12281" width="10.85546875" style="31" customWidth="1"/>
    <col min="12282" max="12282" width="19.140625" style="31" bestFit="1" customWidth="1"/>
    <col min="12283" max="12283" width="9.140625" style="31"/>
    <col min="12284" max="12284" width="9.42578125" style="31" customWidth="1"/>
    <col min="12285" max="12285" width="11.140625" style="31" customWidth="1"/>
    <col min="12286" max="12286" width="10.42578125" style="31" bestFit="1" customWidth="1"/>
    <col min="12287" max="12287" width="19.140625" style="31" bestFit="1" customWidth="1"/>
    <col min="12288" max="12288" width="9.140625" style="31"/>
    <col min="12289" max="12289" width="9.5703125" style="31" customWidth="1"/>
    <col min="12290" max="12290" width="9.140625" style="31"/>
    <col min="12291" max="12291" width="10.42578125" style="31" bestFit="1" customWidth="1"/>
    <col min="12292" max="12532" width="9.140625" style="31"/>
    <col min="12533" max="12533" width="18.7109375" style="31" bestFit="1" customWidth="1"/>
    <col min="12534" max="12534" width="9.140625" style="31"/>
    <col min="12535" max="12535" width="10.28515625" style="31" customWidth="1"/>
    <col min="12536" max="12536" width="12.7109375" style="31" bestFit="1" customWidth="1"/>
    <col min="12537" max="12537" width="10.85546875" style="31" customWidth="1"/>
    <col min="12538" max="12538" width="19.140625" style="31" bestFit="1" customWidth="1"/>
    <col min="12539" max="12539" width="9.140625" style="31"/>
    <col min="12540" max="12540" width="9.42578125" style="31" customWidth="1"/>
    <col min="12541" max="12541" width="11.140625" style="31" customWidth="1"/>
    <col min="12542" max="12542" width="10.42578125" style="31" bestFit="1" customWidth="1"/>
    <col min="12543" max="12543" width="19.140625" style="31" bestFit="1" customWidth="1"/>
    <col min="12544" max="12544" width="9.140625" style="31"/>
    <col min="12545" max="12545" width="9.5703125" style="31" customWidth="1"/>
    <col min="12546" max="12546" width="9.140625" style="31"/>
    <col min="12547" max="12547" width="10.42578125" style="31" bestFit="1" customWidth="1"/>
    <col min="12548" max="12788" width="9.140625" style="31"/>
    <col min="12789" max="12789" width="18.7109375" style="31" bestFit="1" customWidth="1"/>
    <col min="12790" max="12790" width="9.140625" style="31"/>
    <col min="12791" max="12791" width="10.28515625" style="31" customWidth="1"/>
    <col min="12792" max="12792" width="12.7109375" style="31" bestFit="1" customWidth="1"/>
    <col min="12793" max="12793" width="10.85546875" style="31" customWidth="1"/>
    <col min="12794" max="12794" width="19.140625" style="31" bestFit="1" customWidth="1"/>
    <col min="12795" max="12795" width="9.140625" style="31"/>
    <col min="12796" max="12796" width="9.42578125" style="31" customWidth="1"/>
    <col min="12797" max="12797" width="11.140625" style="31" customWidth="1"/>
    <col min="12798" max="12798" width="10.42578125" style="31" bestFit="1" customWidth="1"/>
    <col min="12799" max="12799" width="19.140625" style="31" bestFit="1" customWidth="1"/>
    <col min="12800" max="12800" width="9.140625" style="31"/>
    <col min="12801" max="12801" width="9.5703125" style="31" customWidth="1"/>
    <col min="12802" max="12802" width="9.140625" style="31"/>
    <col min="12803" max="12803" width="10.42578125" style="31" bestFit="1" customWidth="1"/>
    <col min="12804" max="13044" width="9.140625" style="31"/>
    <col min="13045" max="13045" width="18.7109375" style="31" bestFit="1" customWidth="1"/>
    <col min="13046" max="13046" width="9.140625" style="31"/>
    <col min="13047" max="13047" width="10.28515625" style="31" customWidth="1"/>
    <col min="13048" max="13048" width="12.7109375" style="31" bestFit="1" customWidth="1"/>
    <col min="13049" max="13049" width="10.85546875" style="31" customWidth="1"/>
    <col min="13050" max="13050" width="19.140625" style="31" bestFit="1" customWidth="1"/>
    <col min="13051" max="13051" width="9.140625" style="31"/>
    <col min="13052" max="13052" width="9.42578125" style="31" customWidth="1"/>
    <col min="13053" max="13053" width="11.140625" style="31" customWidth="1"/>
    <col min="13054" max="13054" width="10.42578125" style="31" bestFit="1" customWidth="1"/>
    <col min="13055" max="13055" width="19.140625" style="31" bestFit="1" customWidth="1"/>
    <col min="13056" max="13056" width="9.140625" style="31"/>
    <col min="13057" max="13057" width="9.5703125" style="31" customWidth="1"/>
    <col min="13058" max="13058" width="9.140625" style="31"/>
    <col min="13059" max="13059" width="10.42578125" style="31" bestFit="1" customWidth="1"/>
    <col min="13060" max="13300" width="9.140625" style="31"/>
    <col min="13301" max="13301" width="18.7109375" style="31" bestFit="1" customWidth="1"/>
    <col min="13302" max="13302" width="9.140625" style="31"/>
    <col min="13303" max="13303" width="10.28515625" style="31" customWidth="1"/>
    <col min="13304" max="13304" width="12.7109375" style="31" bestFit="1" customWidth="1"/>
    <col min="13305" max="13305" width="10.85546875" style="31" customWidth="1"/>
    <col min="13306" max="13306" width="19.140625" style="31" bestFit="1" customWidth="1"/>
    <col min="13307" max="13307" width="9.140625" style="31"/>
    <col min="13308" max="13308" width="9.42578125" style="31" customWidth="1"/>
    <col min="13309" max="13309" width="11.140625" style="31" customWidth="1"/>
    <col min="13310" max="13310" width="10.42578125" style="31" bestFit="1" customWidth="1"/>
    <col min="13311" max="13311" width="19.140625" style="31" bestFit="1" customWidth="1"/>
    <col min="13312" max="13312" width="9.140625" style="31"/>
    <col min="13313" max="13313" width="9.5703125" style="31" customWidth="1"/>
    <col min="13314" max="13314" width="9.140625" style="31"/>
    <col min="13315" max="13315" width="10.42578125" style="31" bestFit="1" customWidth="1"/>
    <col min="13316" max="13556" width="9.140625" style="31"/>
    <col min="13557" max="13557" width="18.7109375" style="31" bestFit="1" customWidth="1"/>
    <col min="13558" max="13558" width="9.140625" style="31"/>
    <col min="13559" max="13559" width="10.28515625" style="31" customWidth="1"/>
    <col min="13560" max="13560" width="12.7109375" style="31" bestFit="1" customWidth="1"/>
    <col min="13561" max="13561" width="10.85546875" style="31" customWidth="1"/>
    <col min="13562" max="13562" width="19.140625" style="31" bestFit="1" customWidth="1"/>
    <col min="13563" max="13563" width="9.140625" style="31"/>
    <col min="13564" max="13564" width="9.42578125" style="31" customWidth="1"/>
    <col min="13565" max="13565" width="11.140625" style="31" customWidth="1"/>
    <col min="13566" max="13566" width="10.42578125" style="31" bestFit="1" customWidth="1"/>
    <col min="13567" max="13567" width="19.140625" style="31" bestFit="1" customWidth="1"/>
    <col min="13568" max="13568" width="9.140625" style="31"/>
    <col min="13569" max="13569" width="9.5703125" style="31" customWidth="1"/>
    <col min="13570" max="13570" width="9.140625" style="31"/>
    <col min="13571" max="13571" width="10.42578125" style="31" bestFit="1" customWidth="1"/>
    <col min="13572" max="13812" width="9.140625" style="31"/>
    <col min="13813" max="13813" width="18.7109375" style="31" bestFit="1" customWidth="1"/>
    <col min="13814" max="13814" width="9.140625" style="31"/>
    <col min="13815" max="13815" width="10.28515625" style="31" customWidth="1"/>
    <col min="13816" max="13816" width="12.7109375" style="31" bestFit="1" customWidth="1"/>
    <col min="13817" max="13817" width="10.85546875" style="31" customWidth="1"/>
    <col min="13818" max="13818" width="19.140625" style="31" bestFit="1" customWidth="1"/>
    <col min="13819" max="13819" width="9.140625" style="31"/>
    <col min="13820" max="13820" width="9.42578125" style="31" customWidth="1"/>
    <col min="13821" max="13821" width="11.140625" style="31" customWidth="1"/>
    <col min="13822" max="13822" width="10.42578125" style="31" bestFit="1" customWidth="1"/>
    <col min="13823" max="13823" width="19.140625" style="31" bestFit="1" customWidth="1"/>
    <col min="13824" max="13824" width="9.140625" style="31"/>
    <col min="13825" max="13825" width="9.5703125" style="31" customWidth="1"/>
    <col min="13826" max="13826" width="9.140625" style="31"/>
    <col min="13827" max="13827" width="10.42578125" style="31" bestFit="1" customWidth="1"/>
    <col min="13828" max="14068" width="9.140625" style="31"/>
    <col min="14069" max="14069" width="18.7109375" style="31" bestFit="1" customWidth="1"/>
    <col min="14070" max="14070" width="9.140625" style="31"/>
    <col min="14071" max="14071" width="10.28515625" style="31" customWidth="1"/>
    <col min="14072" max="14072" width="12.7109375" style="31" bestFit="1" customWidth="1"/>
    <col min="14073" max="14073" width="10.85546875" style="31" customWidth="1"/>
    <col min="14074" max="14074" width="19.140625" style="31" bestFit="1" customWidth="1"/>
    <col min="14075" max="14075" width="9.140625" style="31"/>
    <col min="14076" max="14076" width="9.42578125" style="31" customWidth="1"/>
    <col min="14077" max="14077" width="11.140625" style="31" customWidth="1"/>
    <col min="14078" max="14078" width="10.42578125" style="31" bestFit="1" customWidth="1"/>
    <col min="14079" max="14079" width="19.140625" style="31" bestFit="1" customWidth="1"/>
    <col min="14080" max="14080" width="9.140625" style="31"/>
    <col min="14081" max="14081" width="9.5703125" style="31" customWidth="1"/>
    <col min="14082" max="14082" width="9.140625" style="31"/>
    <col min="14083" max="14083" width="10.42578125" style="31" bestFit="1" customWidth="1"/>
    <col min="14084" max="14324" width="9.140625" style="31"/>
    <col min="14325" max="14325" width="18.7109375" style="31" bestFit="1" customWidth="1"/>
    <col min="14326" max="14326" width="9.140625" style="31"/>
    <col min="14327" max="14327" width="10.28515625" style="31" customWidth="1"/>
    <col min="14328" max="14328" width="12.7109375" style="31" bestFit="1" customWidth="1"/>
    <col min="14329" max="14329" width="10.85546875" style="31" customWidth="1"/>
    <col min="14330" max="14330" width="19.140625" style="31" bestFit="1" customWidth="1"/>
    <col min="14331" max="14331" width="9.140625" style="31"/>
    <col min="14332" max="14332" width="9.42578125" style="31" customWidth="1"/>
    <col min="14333" max="14333" width="11.140625" style="31" customWidth="1"/>
    <col min="14334" max="14334" width="10.42578125" style="31" bestFit="1" customWidth="1"/>
    <col min="14335" max="14335" width="19.140625" style="31" bestFit="1" customWidth="1"/>
    <col min="14336" max="14336" width="9.140625" style="31"/>
    <col min="14337" max="14337" width="9.5703125" style="31" customWidth="1"/>
    <col min="14338" max="14338" width="9.140625" style="31"/>
    <col min="14339" max="14339" width="10.42578125" style="31" bestFit="1" customWidth="1"/>
    <col min="14340" max="14580" width="9.140625" style="31"/>
    <col min="14581" max="14581" width="18.7109375" style="31" bestFit="1" customWidth="1"/>
    <col min="14582" max="14582" width="9.140625" style="31"/>
    <col min="14583" max="14583" width="10.28515625" style="31" customWidth="1"/>
    <col min="14584" max="14584" width="12.7109375" style="31" bestFit="1" customWidth="1"/>
    <col min="14585" max="14585" width="10.85546875" style="31" customWidth="1"/>
    <col min="14586" max="14586" width="19.140625" style="31" bestFit="1" customWidth="1"/>
    <col min="14587" max="14587" width="9.140625" style="31"/>
    <col min="14588" max="14588" width="9.42578125" style="31" customWidth="1"/>
    <col min="14589" max="14589" width="11.140625" style="31" customWidth="1"/>
    <col min="14590" max="14590" width="10.42578125" style="31" bestFit="1" customWidth="1"/>
    <col min="14591" max="14591" width="19.140625" style="31" bestFit="1" customWidth="1"/>
    <col min="14592" max="14592" width="9.140625" style="31"/>
    <col min="14593" max="14593" width="9.5703125" style="31" customWidth="1"/>
    <col min="14594" max="14594" width="9.140625" style="31"/>
    <col min="14595" max="14595" width="10.42578125" style="31" bestFit="1" customWidth="1"/>
    <col min="14596" max="14836" width="9.140625" style="31"/>
    <col min="14837" max="14837" width="18.7109375" style="31" bestFit="1" customWidth="1"/>
    <col min="14838" max="14838" width="9.140625" style="31"/>
    <col min="14839" max="14839" width="10.28515625" style="31" customWidth="1"/>
    <col min="14840" max="14840" width="12.7109375" style="31" bestFit="1" customWidth="1"/>
    <col min="14841" max="14841" width="10.85546875" style="31" customWidth="1"/>
    <col min="14842" max="14842" width="19.140625" style="31" bestFit="1" customWidth="1"/>
    <col min="14843" max="14843" width="9.140625" style="31"/>
    <col min="14844" max="14844" width="9.42578125" style="31" customWidth="1"/>
    <col min="14845" max="14845" width="11.140625" style="31" customWidth="1"/>
    <col min="14846" max="14846" width="10.42578125" style="31" bestFit="1" customWidth="1"/>
    <col min="14847" max="14847" width="19.140625" style="31" bestFit="1" customWidth="1"/>
    <col min="14848" max="14848" width="9.140625" style="31"/>
    <col min="14849" max="14849" width="9.5703125" style="31" customWidth="1"/>
    <col min="14850" max="14850" width="9.140625" style="31"/>
    <col min="14851" max="14851" width="10.42578125" style="31" bestFit="1" customWidth="1"/>
    <col min="14852" max="15092" width="9.140625" style="31"/>
    <col min="15093" max="15093" width="18.7109375" style="31" bestFit="1" customWidth="1"/>
    <col min="15094" max="15094" width="9.140625" style="31"/>
    <col min="15095" max="15095" width="10.28515625" style="31" customWidth="1"/>
    <col min="15096" max="15096" width="12.7109375" style="31" bestFit="1" customWidth="1"/>
    <col min="15097" max="15097" width="10.85546875" style="31" customWidth="1"/>
    <col min="15098" max="15098" width="19.140625" style="31" bestFit="1" customWidth="1"/>
    <col min="15099" max="15099" width="9.140625" style="31"/>
    <col min="15100" max="15100" width="9.42578125" style="31" customWidth="1"/>
    <col min="15101" max="15101" width="11.140625" style="31" customWidth="1"/>
    <col min="15102" max="15102" width="10.42578125" style="31" bestFit="1" customWidth="1"/>
    <col min="15103" max="15103" width="19.140625" style="31" bestFit="1" customWidth="1"/>
    <col min="15104" max="15104" width="9.140625" style="31"/>
    <col min="15105" max="15105" width="9.5703125" style="31" customWidth="1"/>
    <col min="15106" max="15106" width="9.140625" style="31"/>
    <col min="15107" max="15107" width="10.42578125" style="31" bestFit="1" customWidth="1"/>
    <col min="15108" max="15348" width="9.140625" style="31"/>
    <col min="15349" max="15349" width="18.7109375" style="31" bestFit="1" customWidth="1"/>
    <col min="15350" max="15350" width="9.140625" style="31"/>
    <col min="15351" max="15351" width="10.28515625" style="31" customWidth="1"/>
    <col min="15352" max="15352" width="12.7109375" style="31" bestFit="1" customWidth="1"/>
    <col min="15353" max="15353" width="10.85546875" style="31" customWidth="1"/>
    <col min="15354" max="15354" width="19.140625" style="31" bestFit="1" customWidth="1"/>
    <col min="15355" max="15355" width="9.140625" style="31"/>
    <col min="15356" max="15356" width="9.42578125" style="31" customWidth="1"/>
    <col min="15357" max="15357" width="11.140625" style="31" customWidth="1"/>
    <col min="15358" max="15358" width="10.42578125" style="31" bestFit="1" customWidth="1"/>
    <col min="15359" max="15359" width="19.140625" style="31" bestFit="1" customWidth="1"/>
    <col min="15360" max="15360" width="9.140625" style="31"/>
    <col min="15361" max="15361" width="9.5703125" style="31" customWidth="1"/>
    <col min="15362" max="15362" width="9.140625" style="31"/>
    <col min="15363" max="15363" width="10.42578125" style="31" bestFit="1" customWidth="1"/>
    <col min="15364" max="15604" width="9.140625" style="31"/>
    <col min="15605" max="15605" width="18.7109375" style="31" bestFit="1" customWidth="1"/>
    <col min="15606" max="15606" width="9.140625" style="31"/>
    <col min="15607" max="15607" width="10.28515625" style="31" customWidth="1"/>
    <col min="15608" max="15608" width="12.7109375" style="31" bestFit="1" customWidth="1"/>
    <col min="15609" max="15609" width="10.85546875" style="31" customWidth="1"/>
    <col min="15610" max="15610" width="19.140625" style="31" bestFit="1" customWidth="1"/>
    <col min="15611" max="15611" width="9.140625" style="31"/>
    <col min="15612" max="15612" width="9.42578125" style="31" customWidth="1"/>
    <col min="15613" max="15613" width="11.140625" style="31" customWidth="1"/>
    <col min="15614" max="15614" width="10.42578125" style="31" bestFit="1" customWidth="1"/>
    <col min="15615" max="15615" width="19.140625" style="31" bestFit="1" customWidth="1"/>
    <col min="15616" max="15616" width="9.140625" style="31"/>
    <col min="15617" max="15617" width="9.5703125" style="31" customWidth="1"/>
    <col min="15618" max="15618" width="9.140625" style="31"/>
    <col min="15619" max="15619" width="10.42578125" style="31" bestFit="1" customWidth="1"/>
    <col min="15620" max="15860" width="9.140625" style="31"/>
    <col min="15861" max="15861" width="18.7109375" style="31" bestFit="1" customWidth="1"/>
    <col min="15862" max="15862" width="9.140625" style="31"/>
    <col min="15863" max="15863" width="10.28515625" style="31" customWidth="1"/>
    <col min="15864" max="15864" width="12.7109375" style="31" bestFit="1" customWidth="1"/>
    <col min="15865" max="15865" width="10.85546875" style="31" customWidth="1"/>
    <col min="15866" max="15866" width="19.140625" style="31" bestFit="1" customWidth="1"/>
    <col min="15867" max="15867" width="9.140625" style="31"/>
    <col min="15868" max="15868" width="9.42578125" style="31" customWidth="1"/>
    <col min="15869" max="15869" width="11.140625" style="31" customWidth="1"/>
    <col min="15870" max="15870" width="10.42578125" style="31" bestFit="1" customWidth="1"/>
    <col min="15871" max="15871" width="19.140625" style="31" bestFit="1" customWidth="1"/>
    <col min="15872" max="15872" width="9.140625" style="31"/>
    <col min="15873" max="15873" width="9.5703125" style="31" customWidth="1"/>
    <col min="15874" max="15874" width="9.140625" style="31"/>
    <col min="15875" max="15875" width="10.42578125" style="31" bestFit="1" customWidth="1"/>
    <col min="15876" max="16116" width="9.140625" style="31"/>
    <col min="16117" max="16117" width="18.7109375" style="31" bestFit="1" customWidth="1"/>
    <col min="16118" max="16118" width="9.140625" style="31"/>
    <col min="16119" max="16119" width="10.28515625" style="31" customWidth="1"/>
    <col min="16120" max="16120" width="12.7109375" style="31" bestFit="1" customWidth="1"/>
    <col min="16121" max="16121" width="10.85546875" style="31" customWidth="1"/>
    <col min="16122" max="16122" width="19.140625" style="31" bestFit="1" customWidth="1"/>
    <col min="16123" max="16123" width="9.140625" style="31"/>
    <col min="16124" max="16124" width="9.42578125" style="31" customWidth="1"/>
    <col min="16125" max="16125" width="11.140625" style="31" customWidth="1"/>
    <col min="16126" max="16126" width="10.42578125" style="31" bestFit="1" customWidth="1"/>
    <col min="16127" max="16127" width="19.140625" style="31" bestFit="1" customWidth="1"/>
    <col min="16128" max="16128" width="9.140625" style="31"/>
    <col min="16129" max="16129" width="9.5703125" style="31" customWidth="1"/>
    <col min="16130" max="16130" width="9.140625" style="31"/>
    <col min="16131" max="16131" width="10.42578125" style="31" bestFit="1" customWidth="1"/>
    <col min="16132" max="16384" width="9.140625" style="31"/>
  </cols>
  <sheetData>
    <row r="1" spans="1:6" ht="18" x14ac:dyDescent="0.25">
      <c r="D1" s="228" t="s">
        <v>0</v>
      </c>
      <c r="E1" s="32"/>
      <c r="F1" s="32"/>
    </row>
    <row r="2" spans="1:6" ht="18" x14ac:dyDescent="0.25">
      <c r="C2" s="229" t="s">
        <v>1</v>
      </c>
      <c r="D2" s="229"/>
      <c r="E2" s="32"/>
      <c r="F2" s="32"/>
    </row>
    <row r="3" spans="1:6" ht="15.75" x14ac:dyDescent="0.25">
      <c r="C3" s="231" t="s">
        <v>124</v>
      </c>
      <c r="D3" s="231"/>
      <c r="E3" s="33"/>
      <c r="F3" s="33"/>
    </row>
    <row r="4" spans="1:6" ht="18" x14ac:dyDescent="0.25">
      <c r="C4" s="229" t="s">
        <v>129</v>
      </c>
      <c r="D4" s="229"/>
      <c r="E4" s="32"/>
      <c r="F4" s="32"/>
    </row>
    <row r="5" spans="1:6" ht="18.75" thickBot="1" x14ac:dyDescent="0.3">
      <c r="C5" s="230" t="s">
        <v>117</v>
      </c>
      <c r="D5" s="230"/>
      <c r="E5" s="34"/>
      <c r="F5" s="34"/>
    </row>
    <row r="6" spans="1:6" ht="63.75" thickBot="1" x14ac:dyDescent="0.3">
      <c r="A6" s="36"/>
      <c r="B6" s="37" t="s">
        <v>2</v>
      </c>
      <c r="C6" s="38" t="s">
        <v>3</v>
      </c>
      <c r="D6" s="39" t="s">
        <v>4</v>
      </c>
      <c r="E6" s="40" t="s">
        <v>5</v>
      </c>
      <c r="F6" s="41"/>
    </row>
    <row r="7" spans="1:6" ht="18.75" thickBot="1" x14ac:dyDescent="0.3">
      <c r="A7" s="42" t="s">
        <v>7</v>
      </c>
      <c r="B7" s="43"/>
      <c r="C7" s="43"/>
      <c r="D7" s="43"/>
      <c r="E7" s="45"/>
    </row>
    <row r="8" spans="1:6" ht="18" x14ac:dyDescent="0.25">
      <c r="A8" s="46" t="s">
        <v>8</v>
      </c>
      <c r="B8" s="47">
        <v>8017</v>
      </c>
      <c r="C8" s="48">
        <v>17106</v>
      </c>
      <c r="D8" s="49">
        <v>1939379</v>
      </c>
      <c r="E8" s="50">
        <f>D8/B8</f>
        <v>241.90831982038168</v>
      </c>
    </row>
    <row r="9" spans="1:6" ht="18" x14ac:dyDescent="0.25">
      <c r="A9" s="54" t="s">
        <v>9</v>
      </c>
      <c r="B9" s="55">
        <v>12297</v>
      </c>
      <c r="C9" s="56">
        <v>24176</v>
      </c>
      <c r="D9" s="57">
        <v>2828515</v>
      </c>
      <c r="E9" s="58">
        <f>D9/B9</f>
        <v>230.01667073269903</v>
      </c>
    </row>
    <row r="10" spans="1:6" ht="18" x14ac:dyDescent="0.25">
      <c r="A10" s="54" t="s">
        <v>10</v>
      </c>
      <c r="B10" s="55"/>
      <c r="C10" s="56"/>
      <c r="D10" s="57"/>
      <c r="E10" s="58" t="e">
        <f>D10/B10</f>
        <v>#DIV/0!</v>
      </c>
    </row>
    <row r="11" spans="1:6" ht="18" x14ac:dyDescent="0.25">
      <c r="A11" s="54" t="s">
        <v>11</v>
      </c>
      <c r="B11" s="55">
        <v>8358</v>
      </c>
      <c r="C11" s="56">
        <v>17067</v>
      </c>
      <c r="D11" s="57">
        <v>1945750</v>
      </c>
      <c r="E11" s="58">
        <f>D11/B11</f>
        <v>232.80090930844699</v>
      </c>
    </row>
    <row r="12" spans="1:6" ht="18" x14ac:dyDescent="0.25">
      <c r="A12" s="54" t="s">
        <v>12</v>
      </c>
      <c r="B12" s="55">
        <v>2154</v>
      </c>
      <c r="C12" s="56">
        <v>4636</v>
      </c>
      <c r="D12" s="57">
        <v>531570</v>
      </c>
      <c r="E12" s="58">
        <f>D12/B12</f>
        <v>246.78272980501393</v>
      </c>
    </row>
    <row r="13" spans="1:6" ht="18" x14ac:dyDescent="0.25">
      <c r="A13" s="54" t="s">
        <v>13</v>
      </c>
      <c r="B13" s="55">
        <v>8487</v>
      </c>
      <c r="C13" s="56">
        <v>17906</v>
      </c>
      <c r="D13" s="57">
        <v>2052404</v>
      </c>
      <c r="E13" s="58">
        <f>D13/B13</f>
        <v>241.82915046541771</v>
      </c>
    </row>
    <row r="14" spans="1:6" ht="18" x14ac:dyDescent="0.25">
      <c r="A14" s="54" t="s">
        <v>14</v>
      </c>
      <c r="B14" s="55">
        <v>3055</v>
      </c>
      <c r="C14" s="56">
        <v>5907</v>
      </c>
      <c r="D14" s="57">
        <v>676176</v>
      </c>
      <c r="E14" s="58">
        <f>D14/B14</f>
        <v>221.33420621931259</v>
      </c>
    </row>
    <row r="15" spans="1:6" ht="18.75" thickBot="1" x14ac:dyDescent="0.3">
      <c r="A15" s="59" t="s">
        <v>15</v>
      </c>
      <c r="B15" s="60">
        <v>10099</v>
      </c>
      <c r="C15" s="61">
        <v>20072</v>
      </c>
      <c r="D15" s="62">
        <v>2335053</v>
      </c>
      <c r="E15" s="63">
        <f>D15/B15</f>
        <v>231.21625903554806</v>
      </c>
    </row>
    <row r="16" spans="1:6" ht="18.75" thickBot="1" x14ac:dyDescent="0.3">
      <c r="A16" s="67" t="s">
        <v>16</v>
      </c>
      <c r="B16" s="68">
        <f>SUM(B8:B15)</f>
        <v>52467</v>
      </c>
      <c r="C16" s="68">
        <f t="shared" ref="C16:D16" si="0">SUM(C8:C15)</f>
        <v>106870</v>
      </c>
      <c r="D16" s="68">
        <f t="shared" si="0"/>
        <v>12308847</v>
      </c>
      <c r="E16" s="70">
        <f>D16/B16</f>
        <v>234.60169249242381</v>
      </c>
    </row>
    <row r="17" spans="1:6" ht="18.75" thickBot="1" x14ac:dyDescent="0.3">
      <c r="A17" s="75"/>
      <c r="B17" s="64"/>
      <c r="C17" s="64"/>
      <c r="D17" s="64"/>
      <c r="E17" s="64"/>
    </row>
    <row r="18" spans="1:6" ht="18.75" thickBot="1" x14ac:dyDescent="0.3">
      <c r="A18" s="76" t="s">
        <v>17</v>
      </c>
      <c r="B18" s="77"/>
      <c r="C18" s="77"/>
      <c r="D18" s="77"/>
      <c r="E18" s="77"/>
    </row>
    <row r="19" spans="1:6" ht="18" x14ac:dyDescent="0.25">
      <c r="A19" s="79" t="s">
        <v>18</v>
      </c>
      <c r="B19" s="47">
        <v>22064</v>
      </c>
      <c r="C19" s="48">
        <v>41067</v>
      </c>
      <c r="D19" s="49">
        <v>4833582</v>
      </c>
      <c r="E19" s="51">
        <f>D19/B19</f>
        <v>219.07097534445251</v>
      </c>
      <c r="F19" s="80"/>
    </row>
    <row r="20" spans="1:6" ht="18" x14ac:dyDescent="0.25">
      <c r="A20" s="79" t="s">
        <v>19</v>
      </c>
      <c r="B20" s="53"/>
      <c r="C20" s="48"/>
      <c r="D20" s="49"/>
      <c r="E20" s="81" t="e">
        <f>D20/B20</f>
        <v>#DIV/0!</v>
      </c>
      <c r="F20" s="80"/>
    </row>
    <row r="21" spans="1:6" ht="18" x14ac:dyDescent="0.25">
      <c r="A21" s="46" t="s">
        <v>20</v>
      </c>
      <c r="B21" s="83">
        <v>5963</v>
      </c>
      <c r="C21" s="84">
        <v>11559</v>
      </c>
      <c r="D21" s="85">
        <v>1336271</v>
      </c>
      <c r="E21" s="81">
        <f>D21/B21</f>
        <v>224.09374475934933</v>
      </c>
    </row>
    <row r="22" spans="1:6" ht="18" x14ac:dyDescent="0.25">
      <c r="A22" s="54" t="s">
        <v>21</v>
      </c>
      <c r="B22" s="87">
        <v>7616</v>
      </c>
      <c r="C22" s="88">
        <v>15237</v>
      </c>
      <c r="D22" s="89">
        <v>1735258</v>
      </c>
      <c r="E22" s="81">
        <f>D22/B22</f>
        <v>227.84375</v>
      </c>
    </row>
    <row r="23" spans="1:6" ht="18" x14ac:dyDescent="0.25">
      <c r="A23" s="54" t="s">
        <v>22</v>
      </c>
      <c r="B23" s="87">
        <v>4937</v>
      </c>
      <c r="C23" s="88">
        <v>10134</v>
      </c>
      <c r="D23" s="89">
        <v>1155876</v>
      </c>
      <c r="E23" s="81">
        <f>D23/B23</f>
        <v>234.12517723313752</v>
      </c>
    </row>
    <row r="24" spans="1:6" ht="18" x14ac:dyDescent="0.25">
      <c r="A24" s="54" t="s">
        <v>23</v>
      </c>
      <c r="B24" s="87">
        <v>3289</v>
      </c>
      <c r="C24" s="88">
        <v>6798</v>
      </c>
      <c r="D24" s="89">
        <v>782723</v>
      </c>
      <c r="E24" s="81">
        <f>D24/B24</f>
        <v>237.98206141684403</v>
      </c>
    </row>
    <row r="25" spans="1:6" ht="18" x14ac:dyDescent="0.25">
      <c r="A25" s="54" t="s">
        <v>24</v>
      </c>
      <c r="B25" s="87">
        <v>8492</v>
      </c>
      <c r="C25" s="88">
        <v>16744</v>
      </c>
      <c r="D25" s="89">
        <v>1938925</v>
      </c>
      <c r="E25" s="81">
        <f>D25/B25</f>
        <v>228.3237164390014</v>
      </c>
    </row>
    <row r="26" spans="1:6" ht="18" x14ac:dyDescent="0.25">
      <c r="A26" s="54" t="s">
        <v>25</v>
      </c>
      <c r="B26" s="87">
        <v>7734</v>
      </c>
      <c r="C26" s="88">
        <v>16128</v>
      </c>
      <c r="D26" s="89">
        <v>1860308</v>
      </c>
      <c r="E26" s="81">
        <f>D26/B26</f>
        <v>240.53633307473493</v>
      </c>
    </row>
    <row r="27" spans="1:6" ht="18" x14ac:dyDescent="0.25">
      <c r="A27" s="54" t="s">
        <v>26</v>
      </c>
      <c r="B27" s="87">
        <v>9645</v>
      </c>
      <c r="C27" s="88">
        <v>18599</v>
      </c>
      <c r="D27" s="89">
        <v>2149045</v>
      </c>
      <c r="E27" s="81">
        <f>D27/B27</f>
        <v>222.81441161223432</v>
      </c>
    </row>
    <row r="28" spans="1:6" ht="18" x14ac:dyDescent="0.25">
      <c r="A28" s="54" t="s">
        <v>27</v>
      </c>
      <c r="B28" s="87">
        <v>6743</v>
      </c>
      <c r="C28" s="88">
        <v>14645</v>
      </c>
      <c r="D28" s="89">
        <v>1667114</v>
      </c>
      <c r="E28" s="81">
        <f>D28/B28</f>
        <v>247.23624499480943</v>
      </c>
    </row>
    <row r="29" spans="1:6" ht="18" x14ac:dyDescent="0.25">
      <c r="A29" s="54" t="s">
        <v>28</v>
      </c>
      <c r="B29" s="87">
        <v>5722</v>
      </c>
      <c r="C29" s="88">
        <v>11725</v>
      </c>
      <c r="D29" s="89">
        <v>1335779</v>
      </c>
      <c r="E29" s="81">
        <f>D29/B29</f>
        <v>233.44617266689968</v>
      </c>
    </row>
    <row r="30" spans="1:6" ht="18" x14ac:dyDescent="0.25">
      <c r="A30" s="66" t="s">
        <v>29</v>
      </c>
      <c r="B30" s="87">
        <v>7551</v>
      </c>
      <c r="C30" s="92">
        <v>15634</v>
      </c>
      <c r="D30" s="93">
        <v>1821204</v>
      </c>
      <c r="E30" s="81">
        <f>D30/B30</f>
        <v>241.18712753277711</v>
      </c>
    </row>
    <row r="31" spans="1:6" ht="18.75" thickBot="1" x14ac:dyDescent="0.3">
      <c r="A31" s="66" t="s">
        <v>30</v>
      </c>
      <c r="B31" s="95"/>
      <c r="C31" s="92"/>
      <c r="D31" s="93"/>
      <c r="E31" s="96" t="e">
        <f>D31/B31</f>
        <v>#DIV/0!</v>
      </c>
    </row>
    <row r="32" spans="1:6" ht="18.75" thickBot="1" x14ac:dyDescent="0.3">
      <c r="A32" s="67" t="s">
        <v>31</v>
      </c>
      <c r="B32" s="98">
        <f>SUM(B19:B31)</f>
        <v>89756</v>
      </c>
      <c r="C32" s="98">
        <f t="shared" ref="C32:D32" si="1">SUM(C19:C31)</f>
        <v>178270</v>
      </c>
      <c r="D32" s="98">
        <f t="shared" si="1"/>
        <v>20616085</v>
      </c>
      <c r="E32" s="101">
        <f>D32/B32</f>
        <v>229.6903271090512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27666</v>
      </c>
      <c r="C35" s="88">
        <v>55399</v>
      </c>
      <c r="D35" s="91">
        <v>6320405</v>
      </c>
      <c r="E35" s="119">
        <f>D35/B35</f>
        <v>228.45387840670858</v>
      </c>
    </row>
    <row r="36" spans="1:5" ht="18" x14ac:dyDescent="0.25">
      <c r="A36" s="54" t="s">
        <v>35</v>
      </c>
      <c r="B36" s="90"/>
      <c r="C36" s="88"/>
      <c r="D36" s="91"/>
      <c r="E36" s="121" t="e">
        <f>D36/B36</f>
        <v>#DIV/0!</v>
      </c>
    </row>
    <row r="37" spans="1:5" ht="18" x14ac:dyDescent="0.25">
      <c r="A37" s="54" t="s">
        <v>36</v>
      </c>
      <c r="B37" s="90">
        <v>5428</v>
      </c>
      <c r="C37" s="88">
        <v>11196</v>
      </c>
      <c r="D37" s="91">
        <v>1296446</v>
      </c>
      <c r="E37" s="121">
        <f>D37/B37</f>
        <v>238.84414148857775</v>
      </c>
    </row>
    <row r="38" spans="1:5" ht="18" x14ac:dyDescent="0.25">
      <c r="A38" s="54" t="s">
        <v>37</v>
      </c>
      <c r="B38" s="90">
        <v>8375</v>
      </c>
      <c r="C38" s="88">
        <v>17495</v>
      </c>
      <c r="D38" s="91">
        <v>2005230</v>
      </c>
      <c r="E38" s="121">
        <f>D38/B38</f>
        <v>239.43044776119402</v>
      </c>
    </row>
    <row r="39" spans="1:5" ht="18" x14ac:dyDescent="0.25">
      <c r="A39" s="54" t="s">
        <v>38</v>
      </c>
      <c r="B39" s="90">
        <v>5727</v>
      </c>
      <c r="C39" s="88">
        <v>11337</v>
      </c>
      <c r="D39" s="91">
        <v>1289334</v>
      </c>
      <c r="E39" s="121">
        <f>D39/B39</f>
        <v>225.13253012048193</v>
      </c>
    </row>
    <row r="40" spans="1:5" ht="18" x14ac:dyDescent="0.25">
      <c r="A40" s="54" t="s">
        <v>39</v>
      </c>
      <c r="B40" s="90">
        <v>7359</v>
      </c>
      <c r="C40" s="88">
        <v>15500</v>
      </c>
      <c r="D40" s="91">
        <v>1761429</v>
      </c>
      <c r="E40" s="121">
        <f>D40/B40</f>
        <v>239.35711373827965</v>
      </c>
    </row>
    <row r="41" spans="1:5" ht="18" x14ac:dyDescent="0.25">
      <c r="A41" s="54" t="s">
        <v>40</v>
      </c>
      <c r="B41" s="90">
        <v>10071</v>
      </c>
      <c r="C41" s="88">
        <v>21294</v>
      </c>
      <c r="D41" s="91">
        <v>2422119</v>
      </c>
      <c r="E41" s="121">
        <f>D41/B41</f>
        <v>240.50431933273757</v>
      </c>
    </row>
    <row r="42" spans="1:5" ht="18" x14ac:dyDescent="0.25">
      <c r="A42" s="54" t="s">
        <v>41</v>
      </c>
      <c r="B42" s="90">
        <v>12319</v>
      </c>
      <c r="C42" s="88">
        <v>24644</v>
      </c>
      <c r="D42" s="91">
        <v>2793608</v>
      </c>
      <c r="E42" s="121">
        <f>D42/B42</f>
        <v>226.77230294666774</v>
      </c>
    </row>
    <row r="43" spans="1:5" ht="18" x14ac:dyDescent="0.25">
      <c r="A43" s="54" t="s">
        <v>42</v>
      </c>
      <c r="B43" s="90"/>
      <c r="C43" s="88"/>
      <c r="D43" s="91"/>
      <c r="E43" s="121" t="e">
        <f>D43/B43</f>
        <v>#DIV/0!</v>
      </c>
    </row>
    <row r="44" spans="1:5" ht="18" x14ac:dyDescent="0.25">
      <c r="A44" s="54" t="s">
        <v>43</v>
      </c>
      <c r="B44" s="90">
        <v>7859</v>
      </c>
      <c r="C44" s="88">
        <v>16200</v>
      </c>
      <c r="D44" s="91">
        <v>1856422</v>
      </c>
      <c r="E44" s="121">
        <f>D44/B44</f>
        <v>236.21605802264918</v>
      </c>
    </row>
    <row r="45" spans="1:5" ht="18" x14ac:dyDescent="0.25">
      <c r="A45" s="66" t="s">
        <v>44</v>
      </c>
      <c r="B45" s="90">
        <v>11413</v>
      </c>
      <c r="C45" s="88">
        <v>22817</v>
      </c>
      <c r="D45" s="91">
        <v>2609371</v>
      </c>
      <c r="E45" s="121">
        <f>D45/B45</f>
        <v>228.63147288180144</v>
      </c>
    </row>
    <row r="46" spans="1:5" ht="18.75" thickBot="1" x14ac:dyDescent="0.3">
      <c r="A46" s="66" t="s">
        <v>45</v>
      </c>
      <c r="B46" s="108"/>
      <c r="C46" s="109"/>
      <c r="D46" s="110"/>
      <c r="E46" s="151" t="e">
        <f>D46/B46</f>
        <v>#DIV/0!</v>
      </c>
    </row>
    <row r="47" spans="1:5" ht="18.75" thickBot="1" x14ac:dyDescent="0.3">
      <c r="A47" s="67" t="s">
        <v>46</v>
      </c>
      <c r="B47" s="98">
        <f>SUM(B35:B46)</f>
        <v>96217</v>
      </c>
      <c r="C47" s="98">
        <f t="shared" ref="C47:D47" si="2">SUM(C35:C46)</f>
        <v>195882</v>
      </c>
      <c r="D47" s="98">
        <f t="shared" si="2"/>
        <v>22354364</v>
      </c>
      <c r="E47" s="152">
        <f>D47/B47</f>
        <v>232.33278942390638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5471</v>
      </c>
      <c r="C50" s="118">
        <v>10851</v>
      </c>
      <c r="D50" s="117">
        <v>1243799</v>
      </c>
      <c r="E50" s="119">
        <f>D50/B50</f>
        <v>227.3439956132334</v>
      </c>
    </row>
    <row r="51" spans="1:5" ht="18" x14ac:dyDescent="0.25">
      <c r="A51" s="54" t="s">
        <v>49</v>
      </c>
      <c r="B51" s="90">
        <v>8058</v>
      </c>
      <c r="C51" s="120">
        <v>17224</v>
      </c>
      <c r="D51" s="90">
        <v>1984308</v>
      </c>
      <c r="E51" s="121">
        <f>D51/B51</f>
        <v>246.25316455696202</v>
      </c>
    </row>
    <row r="52" spans="1:5" ht="18" x14ac:dyDescent="0.25">
      <c r="A52" s="54" t="s">
        <v>120</v>
      </c>
      <c r="B52" s="90">
        <v>22674</v>
      </c>
      <c r="C52" s="120">
        <v>44062</v>
      </c>
      <c r="D52" s="90">
        <v>5036525</v>
      </c>
      <c r="E52" s="121">
        <f>D52/B52</f>
        <v>222.12776748698951</v>
      </c>
    </row>
    <row r="53" spans="1:5" ht="18" x14ac:dyDescent="0.25">
      <c r="A53" s="54" t="s">
        <v>51</v>
      </c>
      <c r="B53" s="90">
        <v>7762</v>
      </c>
      <c r="C53" s="120">
        <v>15854</v>
      </c>
      <c r="D53" s="90">
        <v>1792052</v>
      </c>
      <c r="E53" s="121">
        <f>D53/B53</f>
        <v>230.87503220819377</v>
      </c>
    </row>
    <row r="54" spans="1:5" ht="18" x14ac:dyDescent="0.25">
      <c r="A54" s="54" t="s">
        <v>52</v>
      </c>
      <c r="B54" s="90">
        <v>5738</v>
      </c>
      <c r="C54" s="120">
        <v>11189</v>
      </c>
      <c r="D54" s="90">
        <v>1312149</v>
      </c>
      <c r="E54" s="121">
        <f>D54/B54</f>
        <v>228.67706517950506</v>
      </c>
    </row>
    <row r="55" spans="1:5" ht="18" x14ac:dyDescent="0.25">
      <c r="A55" s="54" t="s">
        <v>53</v>
      </c>
      <c r="B55" s="90">
        <v>5820</v>
      </c>
      <c r="C55" s="120">
        <v>11599</v>
      </c>
      <c r="D55" s="90">
        <v>1324941</v>
      </c>
      <c r="E55" s="121">
        <f>D55/B55</f>
        <v>227.65309278350514</v>
      </c>
    </row>
    <row r="56" spans="1:5" ht="18.75" thickBot="1" x14ac:dyDescent="0.3">
      <c r="A56" s="54" t="s">
        <v>54</v>
      </c>
      <c r="B56" s="122">
        <v>8132</v>
      </c>
      <c r="C56" s="123">
        <v>15857</v>
      </c>
      <c r="D56" s="122">
        <v>1808131</v>
      </c>
      <c r="E56" s="121">
        <f>D56/B56</f>
        <v>222.3476389572061</v>
      </c>
    </row>
    <row r="57" spans="1:5" ht="18.75" thickBot="1" x14ac:dyDescent="0.3">
      <c r="A57" s="67" t="s">
        <v>46</v>
      </c>
      <c r="B57" s="98">
        <f>SUM(B50:B56)</f>
        <v>63655</v>
      </c>
      <c r="C57" s="98">
        <f t="shared" ref="C57:D57" si="3">SUM(C50:C56)</f>
        <v>126636</v>
      </c>
      <c r="D57" s="98">
        <f t="shared" si="3"/>
        <v>14501905</v>
      </c>
      <c r="E57" s="72">
        <f>D57/B57</f>
        <v>227.82035975178698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9039</v>
      </c>
      <c r="C60" s="125">
        <v>18805</v>
      </c>
      <c r="D60" s="117">
        <v>2142781</v>
      </c>
      <c r="E60" s="58">
        <f>D60/B60</f>
        <v>237.05951985839141</v>
      </c>
    </row>
    <row r="61" spans="1:5" ht="18" x14ac:dyDescent="0.25">
      <c r="A61" s="54" t="s">
        <v>57</v>
      </c>
      <c r="B61" s="90">
        <v>11682</v>
      </c>
      <c r="C61" s="127">
        <v>43200</v>
      </c>
      <c r="D61" s="90">
        <v>4932959</v>
      </c>
      <c r="E61" s="107">
        <f>D61/B61</f>
        <v>422.27007361753124</v>
      </c>
    </row>
    <row r="62" spans="1:5" ht="18" x14ac:dyDescent="0.25">
      <c r="A62" s="54" t="s">
        <v>58</v>
      </c>
      <c r="B62" s="90"/>
      <c r="C62" s="127"/>
      <c r="D62" s="90"/>
      <c r="E62" s="107" t="e">
        <f>D62/B62</f>
        <v>#DIV/0!</v>
      </c>
    </row>
    <row r="63" spans="1:5" ht="18" x14ac:dyDescent="0.25">
      <c r="A63" s="54" t="s">
        <v>59</v>
      </c>
      <c r="B63" s="90">
        <v>5393</v>
      </c>
      <c r="C63" s="127">
        <v>11499</v>
      </c>
      <c r="D63" s="90">
        <v>1335338</v>
      </c>
      <c r="E63" s="107">
        <f>D63/B63</f>
        <v>247.6057852772112</v>
      </c>
    </row>
    <row r="64" spans="1:5" ht="18" x14ac:dyDescent="0.25">
      <c r="A64" s="54" t="s">
        <v>60</v>
      </c>
      <c r="B64" s="90">
        <v>3954</v>
      </c>
      <c r="C64" s="127">
        <v>7786</v>
      </c>
      <c r="D64" s="90">
        <v>892526</v>
      </c>
      <c r="E64" s="107">
        <f>D64/B64</f>
        <v>225.72736469398077</v>
      </c>
    </row>
    <row r="65" spans="1:5" ht="18" x14ac:dyDescent="0.25">
      <c r="A65" s="54" t="s">
        <v>61</v>
      </c>
      <c r="B65" s="90">
        <v>9761</v>
      </c>
      <c r="C65" s="127">
        <v>19737</v>
      </c>
      <c r="D65" s="90">
        <v>2246116</v>
      </c>
      <c r="E65" s="107">
        <f>D65/B65</f>
        <v>230.11125909230611</v>
      </c>
    </row>
    <row r="66" spans="1:5" ht="18.75" thickBot="1" x14ac:dyDescent="0.3">
      <c r="A66" s="54" t="s">
        <v>62</v>
      </c>
      <c r="B66" s="122">
        <v>9012</v>
      </c>
      <c r="C66" s="128">
        <v>17717</v>
      </c>
      <c r="D66" s="122">
        <v>2050633</v>
      </c>
      <c r="E66" s="111">
        <f>D66/B66</f>
        <v>227.544718153573</v>
      </c>
    </row>
    <row r="67" spans="1:5" ht="18.75" thickBot="1" x14ac:dyDescent="0.3">
      <c r="A67" s="67" t="s">
        <v>46</v>
      </c>
      <c r="B67" s="98">
        <f>SUM(B60:B66)</f>
        <v>48841</v>
      </c>
      <c r="C67" s="98">
        <f t="shared" ref="C67:D67" si="4">SUM(C60:C66)</f>
        <v>118744</v>
      </c>
      <c r="D67" s="98">
        <f t="shared" si="4"/>
        <v>13600353</v>
      </c>
      <c r="E67" s="70">
        <f>D67/B67</f>
        <v>278.46180463135482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4063</v>
      </c>
      <c r="C70" s="125">
        <v>8412</v>
      </c>
      <c r="D70" s="117">
        <v>951222</v>
      </c>
      <c r="E70" s="119">
        <f>D70/B70</f>
        <v>234.11813930593158</v>
      </c>
    </row>
    <row r="71" spans="1:5" ht="18" x14ac:dyDescent="0.25">
      <c r="A71" s="54" t="s">
        <v>65</v>
      </c>
      <c r="B71" s="90">
        <v>7402</v>
      </c>
      <c r="C71" s="127">
        <v>14101</v>
      </c>
      <c r="D71" s="90">
        <v>1598298</v>
      </c>
      <c r="E71" s="121">
        <f>D71/B71</f>
        <v>215.92785733585518</v>
      </c>
    </row>
    <row r="72" spans="1:5" ht="18" x14ac:dyDescent="0.25">
      <c r="A72" s="54" t="s">
        <v>63</v>
      </c>
      <c r="B72" s="90">
        <v>8161</v>
      </c>
      <c r="C72" s="127">
        <v>16531</v>
      </c>
      <c r="D72" s="90">
        <v>1880625</v>
      </c>
      <c r="E72" s="121">
        <f>D72/B72</f>
        <v>230.44050974145324</v>
      </c>
    </row>
    <row r="73" spans="1:5" ht="18" x14ac:dyDescent="0.25">
      <c r="A73" s="54" t="s">
        <v>66</v>
      </c>
      <c r="B73" s="90">
        <v>4340</v>
      </c>
      <c r="C73" s="127">
        <v>8523</v>
      </c>
      <c r="D73" s="90">
        <v>973920</v>
      </c>
      <c r="E73" s="121">
        <f>D73/B73</f>
        <v>224.40552995391704</v>
      </c>
    </row>
    <row r="74" spans="1:5" ht="18" x14ac:dyDescent="0.25">
      <c r="A74" s="54" t="s">
        <v>67</v>
      </c>
      <c r="B74" s="90">
        <v>6461</v>
      </c>
      <c r="C74" s="127">
        <v>12909</v>
      </c>
      <c r="D74" s="90">
        <v>1463198</v>
      </c>
      <c r="E74" s="121">
        <f>D74/B74</f>
        <v>226.46618170561834</v>
      </c>
    </row>
    <row r="75" spans="1:5" ht="18.75" thickBot="1" x14ac:dyDescent="0.3">
      <c r="A75" s="59" t="s">
        <v>68</v>
      </c>
      <c r="B75" s="122">
        <v>4272</v>
      </c>
      <c r="C75" s="128">
        <v>8827</v>
      </c>
      <c r="D75" s="122">
        <v>993749</v>
      </c>
      <c r="E75" s="121">
        <f>D75/B75</f>
        <v>232.6191479400749</v>
      </c>
    </row>
    <row r="76" spans="1:5" ht="18.75" thickBot="1" x14ac:dyDescent="0.3">
      <c r="A76" s="67" t="s">
        <v>46</v>
      </c>
      <c r="B76" s="98">
        <f>SUM(B70:B75)</f>
        <v>34699</v>
      </c>
      <c r="C76" s="98">
        <f t="shared" ref="C76:D76" si="5">SUM(C70:C75)</f>
        <v>69303</v>
      </c>
      <c r="D76" s="98">
        <f t="shared" si="5"/>
        <v>7861012</v>
      </c>
      <c r="E76" s="72">
        <f>D76/B76</f>
        <v>226.54866134470734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2565</v>
      </c>
      <c r="C79" s="125">
        <v>5147</v>
      </c>
      <c r="D79" s="117">
        <v>582966</v>
      </c>
      <c r="E79" s="119">
        <f>D79/B79</f>
        <v>227.27719298245614</v>
      </c>
    </row>
    <row r="80" spans="1:5" ht="18" x14ac:dyDescent="0.25">
      <c r="A80" s="54" t="s">
        <v>116</v>
      </c>
      <c r="B80" s="90">
        <v>243</v>
      </c>
      <c r="C80" s="127">
        <v>513</v>
      </c>
      <c r="D80" s="90">
        <v>57136</v>
      </c>
      <c r="E80" s="121">
        <f>D80/B80</f>
        <v>235.1275720164609</v>
      </c>
    </row>
    <row r="81" spans="1:5" ht="18" x14ac:dyDescent="0.25">
      <c r="A81" s="54" t="s">
        <v>71</v>
      </c>
      <c r="B81" s="90">
        <v>6756</v>
      </c>
      <c r="C81" s="127">
        <v>13422</v>
      </c>
      <c r="D81" s="90">
        <v>1542831</v>
      </c>
      <c r="E81" s="121">
        <f>D81/B81</f>
        <v>228.36456483126111</v>
      </c>
    </row>
    <row r="82" spans="1:5" ht="18" x14ac:dyDescent="0.25">
      <c r="A82" s="54" t="s">
        <v>69</v>
      </c>
      <c r="B82" s="90">
        <v>11066</v>
      </c>
      <c r="C82" s="127">
        <v>21132</v>
      </c>
      <c r="D82" s="90">
        <v>2432009</v>
      </c>
      <c r="E82" s="121">
        <f>D82/B82</f>
        <v>219.77308874028557</v>
      </c>
    </row>
    <row r="83" spans="1:5" ht="18" x14ac:dyDescent="0.25">
      <c r="A83" s="54" t="s">
        <v>72</v>
      </c>
      <c r="B83" s="90">
        <v>8296</v>
      </c>
      <c r="C83" s="127">
        <v>16894</v>
      </c>
      <c r="D83" s="90">
        <v>1947885</v>
      </c>
      <c r="E83" s="121">
        <f>D83/B83</f>
        <v>234.79809546769528</v>
      </c>
    </row>
    <row r="84" spans="1:5" ht="18" x14ac:dyDescent="0.25">
      <c r="A84" s="54" t="s">
        <v>73</v>
      </c>
      <c r="B84" s="90">
        <v>7800</v>
      </c>
      <c r="C84" s="127">
        <v>15071</v>
      </c>
      <c r="D84" s="90">
        <v>1732659</v>
      </c>
      <c r="E84" s="121">
        <f>D84/B84</f>
        <v>222.13576923076923</v>
      </c>
    </row>
    <row r="85" spans="1:5" ht="18" x14ac:dyDescent="0.25">
      <c r="A85" s="54" t="s">
        <v>74</v>
      </c>
      <c r="B85" s="90">
        <v>2820</v>
      </c>
      <c r="C85" s="127">
        <v>5522</v>
      </c>
      <c r="D85" s="90">
        <v>628208</v>
      </c>
      <c r="E85" s="121">
        <f>D85/B85</f>
        <v>222.76879432624114</v>
      </c>
    </row>
    <row r="86" spans="1:5" ht="18" x14ac:dyDescent="0.25">
      <c r="A86" s="54" t="s">
        <v>75</v>
      </c>
      <c r="B86" s="90">
        <v>5749</v>
      </c>
      <c r="C86" s="127">
        <v>11635</v>
      </c>
      <c r="D86" s="90">
        <v>1339504</v>
      </c>
      <c r="E86" s="121">
        <f>D86/B86</f>
        <v>232.99773873717169</v>
      </c>
    </row>
    <row r="87" spans="1:5" ht="18" x14ac:dyDescent="0.25">
      <c r="A87" s="54" t="s">
        <v>76</v>
      </c>
      <c r="B87" s="90">
        <v>2040</v>
      </c>
      <c r="C87" s="127">
        <v>4010</v>
      </c>
      <c r="D87" s="90">
        <v>469071</v>
      </c>
      <c r="E87" s="121">
        <f>D87/B87</f>
        <v>229.93676470588235</v>
      </c>
    </row>
    <row r="88" spans="1:5" ht="18.75" thickBot="1" x14ac:dyDescent="0.3">
      <c r="A88" s="59" t="s">
        <v>77</v>
      </c>
      <c r="B88" s="122">
        <v>9233</v>
      </c>
      <c r="C88" s="128">
        <v>17572</v>
      </c>
      <c r="D88" s="122">
        <v>2006073</v>
      </c>
      <c r="E88" s="129">
        <f>D88/B88</f>
        <v>217.27206758366728</v>
      </c>
    </row>
    <row r="89" spans="1:5" ht="18.75" thickBot="1" x14ac:dyDescent="0.3">
      <c r="A89" s="67" t="s">
        <v>46</v>
      </c>
      <c r="B89" s="98">
        <f>SUM(B79:B88)</f>
        <v>56568</v>
      </c>
      <c r="C89" s="98">
        <f t="shared" ref="C89:D89" si="6">SUM(C79:C88)</f>
        <v>110918</v>
      </c>
      <c r="D89" s="98">
        <f t="shared" si="6"/>
        <v>12738342</v>
      </c>
      <c r="E89" s="71">
        <f>D89/B89</f>
        <v>225.18635977938058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5620</v>
      </c>
      <c r="C92" s="125">
        <v>11132</v>
      </c>
      <c r="D92" s="117">
        <v>1263143</v>
      </c>
      <c r="E92" s="119">
        <f>D92/B92</f>
        <v>224.75854092526691</v>
      </c>
    </row>
    <row r="93" spans="1:5" ht="18" x14ac:dyDescent="0.25">
      <c r="A93" s="54" t="s">
        <v>80</v>
      </c>
      <c r="B93" s="90">
        <v>7849</v>
      </c>
      <c r="C93" s="127">
        <v>16057</v>
      </c>
      <c r="D93" s="90">
        <v>1841638</v>
      </c>
      <c r="E93" s="121">
        <f>D93/B93</f>
        <v>234.63345649127277</v>
      </c>
    </row>
    <row r="94" spans="1:5" ht="18" x14ac:dyDescent="0.25">
      <c r="A94" s="54" t="s">
        <v>81</v>
      </c>
      <c r="B94" s="90">
        <v>4216</v>
      </c>
      <c r="C94" s="127">
        <v>8662</v>
      </c>
      <c r="D94" s="90">
        <v>996968</v>
      </c>
      <c r="E94" s="121">
        <f>D94/B94</f>
        <v>236.47248576850095</v>
      </c>
    </row>
    <row r="95" spans="1:5" ht="18" x14ac:dyDescent="0.25">
      <c r="A95" s="54" t="s">
        <v>82</v>
      </c>
      <c r="B95" s="90">
        <v>2750</v>
      </c>
      <c r="C95" s="127">
        <v>5188</v>
      </c>
      <c r="D95" s="90">
        <v>594986</v>
      </c>
      <c r="E95" s="121">
        <f>D95/B95</f>
        <v>216.35854545454546</v>
      </c>
    </row>
    <row r="96" spans="1:5" ht="18" x14ac:dyDescent="0.25">
      <c r="A96" s="54" t="s">
        <v>83</v>
      </c>
      <c r="B96" s="90">
        <v>5429</v>
      </c>
      <c r="C96" s="127">
        <v>11215</v>
      </c>
      <c r="D96" s="90">
        <v>1285670</v>
      </c>
      <c r="E96" s="121">
        <f>D96/B96</f>
        <v>236.81525142751889</v>
      </c>
    </row>
    <row r="97" spans="1:5" ht="18" x14ac:dyDescent="0.25">
      <c r="A97" s="54" t="s">
        <v>84</v>
      </c>
      <c r="B97" s="90">
        <v>1185</v>
      </c>
      <c r="C97" s="127">
        <v>2711</v>
      </c>
      <c r="D97" s="90">
        <v>309472</v>
      </c>
      <c r="E97" s="121">
        <f>D97/B97</f>
        <v>261.15780590717299</v>
      </c>
    </row>
    <row r="98" spans="1:5" ht="18" x14ac:dyDescent="0.25">
      <c r="A98" s="54" t="s">
        <v>85</v>
      </c>
      <c r="B98" s="90">
        <v>16130</v>
      </c>
      <c r="C98" s="127">
        <v>31147</v>
      </c>
      <c r="D98" s="90">
        <v>3624031</v>
      </c>
      <c r="E98" s="121">
        <f>D98/B98</f>
        <v>224.67644141351519</v>
      </c>
    </row>
    <row r="99" spans="1:5" ht="16.5" customHeight="1" x14ac:dyDescent="0.25">
      <c r="A99" s="130" t="s">
        <v>86</v>
      </c>
      <c r="B99" s="90">
        <v>4614</v>
      </c>
      <c r="C99" s="127">
        <v>9687</v>
      </c>
      <c r="D99" s="90">
        <v>1097515</v>
      </c>
      <c r="E99" s="121">
        <f>D99/B99</f>
        <v>237.86627654963155</v>
      </c>
    </row>
    <row r="100" spans="1:5" ht="18.75" thickBot="1" x14ac:dyDescent="0.3">
      <c r="A100" s="54" t="s">
        <v>87</v>
      </c>
      <c r="B100" s="122">
        <v>6791</v>
      </c>
      <c r="C100" s="128">
        <v>13815</v>
      </c>
      <c r="D100" s="122">
        <v>1579454</v>
      </c>
      <c r="E100" s="121">
        <f>D100/B100</f>
        <v>232.58047415697246</v>
      </c>
    </row>
    <row r="101" spans="1:5" ht="18.75" thickBot="1" x14ac:dyDescent="0.3">
      <c r="A101" s="67" t="s">
        <v>46</v>
      </c>
      <c r="B101" s="98">
        <f>SUM(B92:B100)</f>
        <v>54584</v>
      </c>
      <c r="C101" s="98">
        <f t="shared" ref="C101:D101" si="7">SUM(C92:C100)</f>
        <v>109614</v>
      </c>
      <c r="D101" s="98">
        <f t="shared" si="7"/>
        <v>12592877</v>
      </c>
      <c r="E101" s="72">
        <f>D101/B101</f>
        <v>230.70637915872783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4041</v>
      </c>
      <c r="C104" s="133">
        <v>9250</v>
      </c>
      <c r="D104" s="132">
        <v>1062589</v>
      </c>
      <c r="E104" s="119">
        <f>D104/B104</f>
        <v>262.95199208116804</v>
      </c>
    </row>
    <row r="105" spans="1:5" ht="18" x14ac:dyDescent="0.25">
      <c r="A105" s="134" t="s">
        <v>90</v>
      </c>
      <c r="B105" s="90">
        <v>5625</v>
      </c>
      <c r="C105" s="91">
        <v>11011</v>
      </c>
      <c r="D105" s="90">
        <v>1261264</v>
      </c>
      <c r="E105" s="121">
        <f>D105/B105</f>
        <v>224.22471111111111</v>
      </c>
    </row>
    <row r="106" spans="1:5" ht="18" x14ac:dyDescent="0.25">
      <c r="A106" s="134" t="s">
        <v>91</v>
      </c>
      <c r="B106" s="86">
        <v>887</v>
      </c>
      <c r="C106" s="126">
        <v>1922</v>
      </c>
      <c r="D106" s="86">
        <v>227370</v>
      </c>
      <c r="E106" s="121">
        <f>D106/B106</f>
        <v>256.33596392333709</v>
      </c>
    </row>
    <row r="107" spans="1:5" ht="18" x14ac:dyDescent="0.25">
      <c r="A107" s="134" t="s">
        <v>92</v>
      </c>
      <c r="B107" s="90">
        <v>7768</v>
      </c>
      <c r="C107" s="127">
        <v>16144</v>
      </c>
      <c r="D107" s="90">
        <v>1839089</v>
      </c>
      <c r="E107" s="121">
        <f>D107/B107</f>
        <v>236.75193099897012</v>
      </c>
    </row>
    <row r="108" spans="1:5" ht="18" x14ac:dyDescent="0.25">
      <c r="A108" s="54" t="s">
        <v>93</v>
      </c>
      <c r="B108" s="90">
        <v>4916</v>
      </c>
      <c r="C108" s="127">
        <v>10334</v>
      </c>
      <c r="D108" s="90">
        <v>1190788</v>
      </c>
      <c r="E108" s="121">
        <f>D108/B108</f>
        <v>242.22701383238405</v>
      </c>
    </row>
    <row r="109" spans="1:5" ht="18" x14ac:dyDescent="0.25">
      <c r="A109" s="54" t="s">
        <v>94</v>
      </c>
      <c r="B109" s="90">
        <v>3758</v>
      </c>
      <c r="C109" s="127">
        <v>8357</v>
      </c>
      <c r="D109" s="90">
        <v>964856</v>
      </c>
      <c r="E109" s="121">
        <f>D109/B109</f>
        <v>256.74720596061735</v>
      </c>
    </row>
    <row r="110" spans="1:5" ht="18" x14ac:dyDescent="0.25">
      <c r="A110" s="54" t="s">
        <v>95</v>
      </c>
      <c r="B110" s="90">
        <v>8857</v>
      </c>
      <c r="C110" s="127">
        <v>19210</v>
      </c>
      <c r="D110" s="90">
        <v>2173950</v>
      </c>
      <c r="E110" s="121">
        <f>D110/B110</f>
        <v>245.44992661171955</v>
      </c>
    </row>
    <row r="111" spans="1:5" ht="18" x14ac:dyDescent="0.25">
      <c r="A111" s="54" t="s">
        <v>96</v>
      </c>
      <c r="B111" s="90">
        <v>5897</v>
      </c>
      <c r="C111" s="127">
        <v>12849</v>
      </c>
      <c r="D111" s="90">
        <v>1458914</v>
      </c>
      <c r="E111" s="121">
        <f>D111/B111</f>
        <v>247.3993556045447</v>
      </c>
    </row>
    <row r="112" spans="1:5" ht="18" x14ac:dyDescent="0.25">
      <c r="A112" s="54" t="s">
        <v>97</v>
      </c>
      <c r="B112" s="90">
        <v>5424</v>
      </c>
      <c r="C112" s="127">
        <v>11998</v>
      </c>
      <c r="D112" s="90">
        <v>1362419</v>
      </c>
      <c r="E112" s="121">
        <f>D112/B112</f>
        <v>251.18344395280235</v>
      </c>
    </row>
    <row r="113" spans="1:5" ht="18" x14ac:dyDescent="0.25">
      <c r="A113" s="54" t="s">
        <v>98</v>
      </c>
      <c r="B113" s="90">
        <v>33639</v>
      </c>
      <c r="C113" s="127">
        <v>70289</v>
      </c>
      <c r="D113" s="90">
        <v>8114824</v>
      </c>
      <c r="E113" s="121">
        <f>D113/B113</f>
        <v>241.2326169029995</v>
      </c>
    </row>
    <row r="114" spans="1:5" ht="18" x14ac:dyDescent="0.25">
      <c r="A114" s="54" t="s">
        <v>99</v>
      </c>
      <c r="B114" s="90"/>
      <c r="C114" s="127"/>
      <c r="D114" s="90"/>
      <c r="E114" s="121" t="e">
        <f>D114/B114</f>
        <v>#DIV/0!</v>
      </c>
    </row>
    <row r="115" spans="1:5" ht="18" x14ac:dyDescent="0.25">
      <c r="A115" s="54" t="s">
        <v>100</v>
      </c>
      <c r="B115" s="90"/>
      <c r="C115" s="127"/>
      <c r="D115" s="90"/>
      <c r="E115" s="121" t="e">
        <f>D115/B115</f>
        <v>#DIV/0!</v>
      </c>
    </row>
    <row r="116" spans="1:5" ht="18" x14ac:dyDescent="0.25">
      <c r="A116" s="54" t="s">
        <v>101</v>
      </c>
      <c r="B116" s="90">
        <v>5794</v>
      </c>
      <c r="C116" s="127">
        <v>12674</v>
      </c>
      <c r="D116" s="90">
        <v>1454601</v>
      </c>
      <c r="E116" s="121">
        <f>D116/B116</f>
        <v>251.05298584742837</v>
      </c>
    </row>
    <row r="117" spans="1:5" ht="18.75" thickBot="1" x14ac:dyDescent="0.3">
      <c r="A117" s="54" t="s">
        <v>102</v>
      </c>
      <c r="B117" s="122">
        <v>8656</v>
      </c>
      <c r="C117" s="128">
        <v>17805</v>
      </c>
      <c r="D117" s="122">
        <v>2040396</v>
      </c>
      <c r="E117" s="121">
        <f>D117/B117</f>
        <v>235.72042513863215</v>
      </c>
    </row>
    <row r="118" spans="1:5" ht="18.75" thickBot="1" x14ac:dyDescent="0.3">
      <c r="A118" s="67" t="s">
        <v>46</v>
      </c>
      <c r="B118" s="98">
        <f>SUM(B104:B117)</f>
        <v>95262</v>
      </c>
      <c r="C118" s="98">
        <f t="shared" ref="C118:D118" si="8">SUM(C104:C117)</f>
        <v>201843</v>
      </c>
      <c r="D118" s="98">
        <f t="shared" si="8"/>
        <v>23151060</v>
      </c>
      <c r="E118" s="72">
        <f>D118/B118</f>
        <v>243.02513069219626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1658</v>
      </c>
      <c r="C121" s="135">
        <v>3501</v>
      </c>
      <c r="D121" s="135">
        <v>404871</v>
      </c>
      <c r="E121" s="119">
        <f>D121/B121</f>
        <v>244.19240048250904</v>
      </c>
    </row>
    <row r="122" spans="1:5" ht="18" x14ac:dyDescent="0.25">
      <c r="A122" s="54" t="s">
        <v>105</v>
      </c>
      <c r="B122" s="86">
        <v>11396</v>
      </c>
      <c r="C122" s="126">
        <v>22048</v>
      </c>
      <c r="D122" s="86">
        <v>2548283</v>
      </c>
      <c r="E122" s="121">
        <f>D122/B122</f>
        <v>223.61205686205687</v>
      </c>
    </row>
    <row r="123" spans="1:5" ht="18" x14ac:dyDescent="0.25">
      <c r="A123" s="54" t="s">
        <v>106</v>
      </c>
      <c r="B123" s="90"/>
      <c r="C123" s="127"/>
      <c r="D123" s="90"/>
      <c r="E123" s="121" t="e">
        <f>D123/B123</f>
        <v>#DIV/0!</v>
      </c>
    </row>
    <row r="124" spans="1:5" ht="18" x14ac:dyDescent="0.25">
      <c r="A124" s="54" t="s">
        <v>107</v>
      </c>
      <c r="B124" s="90"/>
      <c r="C124" s="127"/>
      <c r="D124" s="90"/>
      <c r="E124" s="121" t="e">
        <f>D124/B124</f>
        <v>#DIV/0!</v>
      </c>
    </row>
    <row r="125" spans="1:5" ht="18" x14ac:dyDescent="0.25">
      <c r="A125" s="54" t="s">
        <v>108</v>
      </c>
      <c r="B125" s="90">
        <v>36229</v>
      </c>
      <c r="C125" s="127">
        <v>71985</v>
      </c>
      <c r="D125" s="90">
        <v>8319708</v>
      </c>
      <c r="E125" s="121">
        <f>D125/B125</f>
        <v>229.64222032073752</v>
      </c>
    </row>
    <row r="126" spans="1:5" ht="18" x14ac:dyDescent="0.25">
      <c r="A126" s="54" t="s">
        <v>109</v>
      </c>
      <c r="B126" s="90"/>
      <c r="C126" s="127"/>
      <c r="D126" s="90"/>
      <c r="E126" s="121" t="e">
        <f>D126/B126</f>
        <v>#DIV/0!</v>
      </c>
    </row>
    <row r="127" spans="1:5" ht="18" x14ac:dyDescent="0.25">
      <c r="A127" s="54" t="s">
        <v>110</v>
      </c>
      <c r="B127" s="90"/>
      <c r="C127" s="127"/>
      <c r="D127" s="90"/>
      <c r="E127" s="121" t="e">
        <f>D127/B127</f>
        <v>#DIV/0!</v>
      </c>
    </row>
    <row r="128" spans="1:5" ht="18" x14ac:dyDescent="0.25">
      <c r="A128" s="54" t="s">
        <v>111</v>
      </c>
      <c r="B128" s="90"/>
      <c r="C128" s="127"/>
      <c r="D128" s="90"/>
      <c r="E128" s="121" t="e">
        <f>D128/B128</f>
        <v>#DIV/0!</v>
      </c>
    </row>
    <row r="129" spans="1:5" ht="16.5" customHeight="1" thickBot="1" x14ac:dyDescent="0.3">
      <c r="A129" s="130" t="s">
        <v>112</v>
      </c>
      <c r="B129" s="122">
        <v>14554</v>
      </c>
      <c r="C129" s="128">
        <v>27781</v>
      </c>
      <c r="D129" s="122">
        <v>3205074</v>
      </c>
      <c r="E129" s="121">
        <f>D129/B129</f>
        <v>220.21945856809126</v>
      </c>
    </row>
    <row r="130" spans="1:5" ht="18.75" thickBot="1" x14ac:dyDescent="0.3">
      <c r="A130" s="67" t="s">
        <v>46</v>
      </c>
      <c r="B130" s="98">
        <f>SUM(B121:B129)</f>
        <v>63837</v>
      </c>
      <c r="C130" s="98">
        <f t="shared" ref="C130:D130" si="9">SUM(C121:C129)</f>
        <v>125315</v>
      </c>
      <c r="D130" s="98">
        <f t="shared" si="9"/>
        <v>14477936</v>
      </c>
      <c r="E130" s="72">
        <f>D130/B130</f>
        <v>226.79536945658475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f>SUM(B130+B118+B101+B89+B76+B67+B57+B47+B32+B16)</f>
        <v>655886</v>
      </c>
      <c r="C132" s="100">
        <f>SUM(C130+C118+C101+C89+C76+C67+C57+C47+C32+C16)</f>
        <v>1343395</v>
      </c>
      <c r="D132" s="100">
        <f>SUM(D130+D118+D101+D89+D76+D67+D57+D47+D32+D16)</f>
        <v>154202781</v>
      </c>
      <c r="E132" s="100">
        <f>D132/B132</f>
        <v>235.10607178686541</v>
      </c>
    </row>
    <row r="135" spans="1:5" x14ac:dyDescent="0.2">
      <c r="B135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:Z1048576"/>
    </sheetView>
  </sheetViews>
  <sheetFormatPr defaultRowHeight="14.25" x14ac:dyDescent="0.2"/>
  <cols>
    <col min="1" max="1" width="18.7109375" style="31" bestFit="1" customWidth="1"/>
    <col min="2" max="2" width="11.28515625" style="31" bestFit="1" customWidth="1"/>
    <col min="3" max="3" width="13.5703125" style="31" bestFit="1" customWidth="1"/>
    <col min="4" max="4" width="16.7109375" style="31" bestFit="1" customWidth="1"/>
    <col min="5" max="5" width="12.42578125" style="31" customWidth="1"/>
    <col min="6" max="236" width="9.140625" style="31"/>
    <col min="237" max="237" width="18.7109375" style="31" bestFit="1" customWidth="1"/>
    <col min="238" max="238" width="9.140625" style="31"/>
    <col min="239" max="239" width="10.28515625" style="31" customWidth="1"/>
    <col min="240" max="240" width="12.7109375" style="31" bestFit="1" customWidth="1"/>
    <col min="241" max="241" width="10.85546875" style="31" customWidth="1"/>
    <col min="242" max="242" width="19.140625" style="31" bestFit="1" customWidth="1"/>
    <col min="243" max="243" width="9.140625" style="31"/>
    <col min="244" max="244" width="9.42578125" style="31" customWidth="1"/>
    <col min="245" max="245" width="11.140625" style="31" customWidth="1"/>
    <col min="246" max="246" width="10.42578125" style="31" bestFit="1" customWidth="1"/>
    <col min="247" max="247" width="19.140625" style="31" bestFit="1" customWidth="1"/>
    <col min="248" max="248" width="9.140625" style="31"/>
    <col min="249" max="249" width="9.5703125" style="31" customWidth="1"/>
    <col min="250" max="250" width="9.140625" style="31"/>
    <col min="251" max="251" width="10.42578125" style="31" bestFit="1" customWidth="1"/>
    <col min="252" max="492" width="9.140625" style="31"/>
    <col min="493" max="493" width="18.7109375" style="31" bestFit="1" customWidth="1"/>
    <col min="494" max="494" width="9.140625" style="31"/>
    <col min="495" max="495" width="10.28515625" style="31" customWidth="1"/>
    <col min="496" max="496" width="12.7109375" style="31" bestFit="1" customWidth="1"/>
    <col min="497" max="497" width="10.85546875" style="31" customWidth="1"/>
    <col min="498" max="498" width="19.140625" style="31" bestFit="1" customWidth="1"/>
    <col min="499" max="499" width="9.140625" style="31"/>
    <col min="500" max="500" width="9.42578125" style="31" customWidth="1"/>
    <col min="501" max="501" width="11.140625" style="31" customWidth="1"/>
    <col min="502" max="502" width="10.42578125" style="31" bestFit="1" customWidth="1"/>
    <col min="503" max="503" width="19.140625" style="31" bestFit="1" customWidth="1"/>
    <col min="504" max="504" width="9.140625" style="31"/>
    <col min="505" max="505" width="9.5703125" style="31" customWidth="1"/>
    <col min="506" max="506" width="9.140625" style="31"/>
    <col min="507" max="507" width="10.42578125" style="31" bestFit="1" customWidth="1"/>
    <col min="508" max="748" width="9.140625" style="31"/>
    <col min="749" max="749" width="18.7109375" style="31" bestFit="1" customWidth="1"/>
    <col min="750" max="750" width="9.140625" style="31"/>
    <col min="751" max="751" width="10.28515625" style="31" customWidth="1"/>
    <col min="752" max="752" width="12.7109375" style="31" bestFit="1" customWidth="1"/>
    <col min="753" max="753" width="10.85546875" style="31" customWidth="1"/>
    <col min="754" max="754" width="19.140625" style="31" bestFit="1" customWidth="1"/>
    <col min="755" max="755" width="9.140625" style="31"/>
    <col min="756" max="756" width="9.42578125" style="31" customWidth="1"/>
    <col min="757" max="757" width="11.140625" style="31" customWidth="1"/>
    <col min="758" max="758" width="10.42578125" style="31" bestFit="1" customWidth="1"/>
    <col min="759" max="759" width="19.140625" style="31" bestFit="1" customWidth="1"/>
    <col min="760" max="760" width="9.140625" style="31"/>
    <col min="761" max="761" width="9.5703125" style="31" customWidth="1"/>
    <col min="762" max="762" width="9.140625" style="31"/>
    <col min="763" max="763" width="10.42578125" style="31" bestFit="1" customWidth="1"/>
    <col min="764" max="1004" width="9.140625" style="31"/>
    <col min="1005" max="1005" width="18.7109375" style="31" bestFit="1" customWidth="1"/>
    <col min="1006" max="1006" width="9.140625" style="31"/>
    <col min="1007" max="1007" width="10.28515625" style="31" customWidth="1"/>
    <col min="1008" max="1008" width="12.7109375" style="31" bestFit="1" customWidth="1"/>
    <col min="1009" max="1009" width="10.85546875" style="31" customWidth="1"/>
    <col min="1010" max="1010" width="19.140625" style="31" bestFit="1" customWidth="1"/>
    <col min="1011" max="1011" width="9.140625" style="31"/>
    <col min="1012" max="1012" width="9.42578125" style="31" customWidth="1"/>
    <col min="1013" max="1013" width="11.140625" style="31" customWidth="1"/>
    <col min="1014" max="1014" width="10.42578125" style="31" bestFit="1" customWidth="1"/>
    <col min="1015" max="1015" width="19.140625" style="31" bestFit="1" customWidth="1"/>
    <col min="1016" max="1016" width="9.140625" style="31"/>
    <col min="1017" max="1017" width="9.5703125" style="31" customWidth="1"/>
    <col min="1018" max="1018" width="9.140625" style="31"/>
    <col min="1019" max="1019" width="10.42578125" style="31" bestFit="1" customWidth="1"/>
    <col min="1020" max="1260" width="9.140625" style="31"/>
    <col min="1261" max="1261" width="18.7109375" style="31" bestFit="1" customWidth="1"/>
    <col min="1262" max="1262" width="9.140625" style="31"/>
    <col min="1263" max="1263" width="10.28515625" style="31" customWidth="1"/>
    <col min="1264" max="1264" width="12.7109375" style="31" bestFit="1" customWidth="1"/>
    <col min="1265" max="1265" width="10.85546875" style="31" customWidth="1"/>
    <col min="1266" max="1266" width="19.140625" style="31" bestFit="1" customWidth="1"/>
    <col min="1267" max="1267" width="9.140625" style="31"/>
    <col min="1268" max="1268" width="9.42578125" style="31" customWidth="1"/>
    <col min="1269" max="1269" width="11.140625" style="31" customWidth="1"/>
    <col min="1270" max="1270" width="10.42578125" style="31" bestFit="1" customWidth="1"/>
    <col min="1271" max="1271" width="19.140625" style="31" bestFit="1" customWidth="1"/>
    <col min="1272" max="1272" width="9.140625" style="31"/>
    <col min="1273" max="1273" width="9.5703125" style="31" customWidth="1"/>
    <col min="1274" max="1274" width="9.140625" style="31"/>
    <col min="1275" max="1275" width="10.42578125" style="31" bestFit="1" customWidth="1"/>
    <col min="1276" max="1516" width="9.140625" style="31"/>
    <col min="1517" max="1517" width="18.7109375" style="31" bestFit="1" customWidth="1"/>
    <col min="1518" max="1518" width="9.140625" style="31"/>
    <col min="1519" max="1519" width="10.28515625" style="31" customWidth="1"/>
    <col min="1520" max="1520" width="12.7109375" style="31" bestFit="1" customWidth="1"/>
    <col min="1521" max="1521" width="10.85546875" style="31" customWidth="1"/>
    <col min="1522" max="1522" width="19.140625" style="31" bestFit="1" customWidth="1"/>
    <col min="1523" max="1523" width="9.140625" style="31"/>
    <col min="1524" max="1524" width="9.42578125" style="31" customWidth="1"/>
    <col min="1525" max="1525" width="11.140625" style="31" customWidth="1"/>
    <col min="1526" max="1526" width="10.42578125" style="31" bestFit="1" customWidth="1"/>
    <col min="1527" max="1527" width="19.140625" style="31" bestFit="1" customWidth="1"/>
    <col min="1528" max="1528" width="9.140625" style="31"/>
    <col min="1529" max="1529" width="9.5703125" style="31" customWidth="1"/>
    <col min="1530" max="1530" width="9.140625" style="31"/>
    <col min="1531" max="1531" width="10.42578125" style="31" bestFit="1" customWidth="1"/>
    <col min="1532" max="1772" width="9.140625" style="31"/>
    <col min="1773" max="1773" width="18.7109375" style="31" bestFit="1" customWidth="1"/>
    <col min="1774" max="1774" width="9.140625" style="31"/>
    <col min="1775" max="1775" width="10.28515625" style="31" customWidth="1"/>
    <col min="1776" max="1776" width="12.7109375" style="31" bestFit="1" customWidth="1"/>
    <col min="1777" max="1777" width="10.85546875" style="31" customWidth="1"/>
    <col min="1778" max="1778" width="19.140625" style="31" bestFit="1" customWidth="1"/>
    <col min="1779" max="1779" width="9.140625" style="31"/>
    <col min="1780" max="1780" width="9.42578125" style="31" customWidth="1"/>
    <col min="1781" max="1781" width="11.140625" style="31" customWidth="1"/>
    <col min="1782" max="1782" width="10.42578125" style="31" bestFit="1" customWidth="1"/>
    <col min="1783" max="1783" width="19.140625" style="31" bestFit="1" customWidth="1"/>
    <col min="1784" max="1784" width="9.140625" style="31"/>
    <col min="1785" max="1785" width="9.5703125" style="31" customWidth="1"/>
    <col min="1786" max="1786" width="9.140625" style="31"/>
    <col min="1787" max="1787" width="10.42578125" style="31" bestFit="1" customWidth="1"/>
    <col min="1788" max="2028" width="9.140625" style="31"/>
    <col min="2029" max="2029" width="18.7109375" style="31" bestFit="1" customWidth="1"/>
    <col min="2030" max="2030" width="9.140625" style="31"/>
    <col min="2031" max="2031" width="10.28515625" style="31" customWidth="1"/>
    <col min="2032" max="2032" width="12.7109375" style="31" bestFit="1" customWidth="1"/>
    <col min="2033" max="2033" width="10.85546875" style="31" customWidth="1"/>
    <col min="2034" max="2034" width="19.140625" style="31" bestFit="1" customWidth="1"/>
    <col min="2035" max="2035" width="9.140625" style="31"/>
    <col min="2036" max="2036" width="9.42578125" style="31" customWidth="1"/>
    <col min="2037" max="2037" width="11.140625" style="31" customWidth="1"/>
    <col min="2038" max="2038" width="10.42578125" style="31" bestFit="1" customWidth="1"/>
    <col min="2039" max="2039" width="19.140625" style="31" bestFit="1" customWidth="1"/>
    <col min="2040" max="2040" width="9.140625" style="31"/>
    <col min="2041" max="2041" width="9.5703125" style="31" customWidth="1"/>
    <col min="2042" max="2042" width="9.140625" style="31"/>
    <col min="2043" max="2043" width="10.42578125" style="31" bestFit="1" customWidth="1"/>
    <col min="2044" max="2284" width="9.140625" style="31"/>
    <col min="2285" max="2285" width="18.7109375" style="31" bestFit="1" customWidth="1"/>
    <col min="2286" max="2286" width="9.140625" style="31"/>
    <col min="2287" max="2287" width="10.28515625" style="31" customWidth="1"/>
    <col min="2288" max="2288" width="12.7109375" style="31" bestFit="1" customWidth="1"/>
    <col min="2289" max="2289" width="10.85546875" style="31" customWidth="1"/>
    <col min="2290" max="2290" width="19.140625" style="31" bestFit="1" customWidth="1"/>
    <col min="2291" max="2291" width="9.140625" style="31"/>
    <col min="2292" max="2292" width="9.42578125" style="31" customWidth="1"/>
    <col min="2293" max="2293" width="11.140625" style="31" customWidth="1"/>
    <col min="2294" max="2294" width="10.42578125" style="31" bestFit="1" customWidth="1"/>
    <col min="2295" max="2295" width="19.140625" style="31" bestFit="1" customWidth="1"/>
    <col min="2296" max="2296" width="9.140625" style="31"/>
    <col min="2297" max="2297" width="9.5703125" style="31" customWidth="1"/>
    <col min="2298" max="2298" width="9.140625" style="31"/>
    <col min="2299" max="2299" width="10.42578125" style="31" bestFit="1" customWidth="1"/>
    <col min="2300" max="2540" width="9.140625" style="31"/>
    <col min="2541" max="2541" width="18.7109375" style="31" bestFit="1" customWidth="1"/>
    <col min="2542" max="2542" width="9.140625" style="31"/>
    <col min="2543" max="2543" width="10.28515625" style="31" customWidth="1"/>
    <col min="2544" max="2544" width="12.7109375" style="31" bestFit="1" customWidth="1"/>
    <col min="2545" max="2545" width="10.85546875" style="31" customWidth="1"/>
    <col min="2546" max="2546" width="19.140625" style="31" bestFit="1" customWidth="1"/>
    <col min="2547" max="2547" width="9.140625" style="31"/>
    <col min="2548" max="2548" width="9.42578125" style="31" customWidth="1"/>
    <col min="2549" max="2549" width="11.140625" style="31" customWidth="1"/>
    <col min="2550" max="2550" width="10.42578125" style="31" bestFit="1" customWidth="1"/>
    <col min="2551" max="2551" width="19.140625" style="31" bestFit="1" customWidth="1"/>
    <col min="2552" max="2552" width="9.140625" style="31"/>
    <col min="2553" max="2553" width="9.5703125" style="31" customWidth="1"/>
    <col min="2554" max="2554" width="9.140625" style="31"/>
    <col min="2555" max="2555" width="10.42578125" style="31" bestFit="1" customWidth="1"/>
    <col min="2556" max="2796" width="9.140625" style="31"/>
    <col min="2797" max="2797" width="18.7109375" style="31" bestFit="1" customWidth="1"/>
    <col min="2798" max="2798" width="9.140625" style="31"/>
    <col min="2799" max="2799" width="10.28515625" style="31" customWidth="1"/>
    <col min="2800" max="2800" width="12.7109375" style="31" bestFit="1" customWidth="1"/>
    <col min="2801" max="2801" width="10.85546875" style="31" customWidth="1"/>
    <col min="2802" max="2802" width="19.140625" style="31" bestFit="1" customWidth="1"/>
    <col min="2803" max="2803" width="9.140625" style="31"/>
    <col min="2804" max="2804" width="9.42578125" style="31" customWidth="1"/>
    <col min="2805" max="2805" width="11.140625" style="31" customWidth="1"/>
    <col min="2806" max="2806" width="10.42578125" style="31" bestFit="1" customWidth="1"/>
    <col min="2807" max="2807" width="19.140625" style="31" bestFit="1" customWidth="1"/>
    <col min="2808" max="2808" width="9.140625" style="31"/>
    <col min="2809" max="2809" width="9.5703125" style="31" customWidth="1"/>
    <col min="2810" max="2810" width="9.140625" style="31"/>
    <col min="2811" max="2811" width="10.42578125" style="31" bestFit="1" customWidth="1"/>
    <col min="2812" max="3052" width="9.140625" style="31"/>
    <col min="3053" max="3053" width="18.7109375" style="31" bestFit="1" customWidth="1"/>
    <col min="3054" max="3054" width="9.140625" style="31"/>
    <col min="3055" max="3055" width="10.28515625" style="31" customWidth="1"/>
    <col min="3056" max="3056" width="12.7109375" style="31" bestFit="1" customWidth="1"/>
    <col min="3057" max="3057" width="10.85546875" style="31" customWidth="1"/>
    <col min="3058" max="3058" width="19.140625" style="31" bestFit="1" customWidth="1"/>
    <col min="3059" max="3059" width="9.140625" style="31"/>
    <col min="3060" max="3060" width="9.42578125" style="31" customWidth="1"/>
    <col min="3061" max="3061" width="11.140625" style="31" customWidth="1"/>
    <col min="3062" max="3062" width="10.42578125" style="31" bestFit="1" customWidth="1"/>
    <col min="3063" max="3063" width="19.140625" style="31" bestFit="1" customWidth="1"/>
    <col min="3064" max="3064" width="9.140625" style="31"/>
    <col min="3065" max="3065" width="9.5703125" style="31" customWidth="1"/>
    <col min="3066" max="3066" width="9.140625" style="31"/>
    <col min="3067" max="3067" width="10.42578125" style="31" bestFit="1" customWidth="1"/>
    <col min="3068" max="3308" width="9.140625" style="31"/>
    <col min="3309" max="3309" width="18.7109375" style="31" bestFit="1" customWidth="1"/>
    <col min="3310" max="3310" width="9.140625" style="31"/>
    <col min="3311" max="3311" width="10.28515625" style="31" customWidth="1"/>
    <col min="3312" max="3312" width="12.7109375" style="31" bestFit="1" customWidth="1"/>
    <col min="3313" max="3313" width="10.85546875" style="31" customWidth="1"/>
    <col min="3314" max="3314" width="19.140625" style="31" bestFit="1" customWidth="1"/>
    <col min="3315" max="3315" width="9.140625" style="31"/>
    <col min="3316" max="3316" width="9.42578125" style="31" customWidth="1"/>
    <col min="3317" max="3317" width="11.140625" style="31" customWidth="1"/>
    <col min="3318" max="3318" width="10.42578125" style="31" bestFit="1" customWidth="1"/>
    <col min="3319" max="3319" width="19.140625" style="31" bestFit="1" customWidth="1"/>
    <col min="3320" max="3320" width="9.140625" style="31"/>
    <col min="3321" max="3321" width="9.5703125" style="31" customWidth="1"/>
    <col min="3322" max="3322" width="9.140625" style="31"/>
    <col min="3323" max="3323" width="10.42578125" style="31" bestFit="1" customWidth="1"/>
    <col min="3324" max="3564" width="9.140625" style="31"/>
    <col min="3565" max="3565" width="18.7109375" style="31" bestFit="1" customWidth="1"/>
    <col min="3566" max="3566" width="9.140625" style="31"/>
    <col min="3567" max="3567" width="10.28515625" style="31" customWidth="1"/>
    <col min="3568" max="3568" width="12.7109375" style="31" bestFit="1" customWidth="1"/>
    <col min="3569" max="3569" width="10.85546875" style="31" customWidth="1"/>
    <col min="3570" max="3570" width="19.140625" style="31" bestFit="1" customWidth="1"/>
    <col min="3571" max="3571" width="9.140625" style="31"/>
    <col min="3572" max="3572" width="9.42578125" style="31" customWidth="1"/>
    <col min="3573" max="3573" width="11.140625" style="31" customWidth="1"/>
    <col min="3574" max="3574" width="10.42578125" style="31" bestFit="1" customWidth="1"/>
    <col min="3575" max="3575" width="19.140625" style="31" bestFit="1" customWidth="1"/>
    <col min="3576" max="3576" width="9.140625" style="31"/>
    <col min="3577" max="3577" width="9.5703125" style="31" customWidth="1"/>
    <col min="3578" max="3578" width="9.140625" style="31"/>
    <col min="3579" max="3579" width="10.42578125" style="31" bestFit="1" customWidth="1"/>
    <col min="3580" max="3820" width="9.140625" style="31"/>
    <col min="3821" max="3821" width="18.7109375" style="31" bestFit="1" customWidth="1"/>
    <col min="3822" max="3822" width="9.140625" style="31"/>
    <col min="3823" max="3823" width="10.28515625" style="31" customWidth="1"/>
    <col min="3824" max="3824" width="12.7109375" style="31" bestFit="1" customWidth="1"/>
    <col min="3825" max="3825" width="10.85546875" style="31" customWidth="1"/>
    <col min="3826" max="3826" width="19.140625" style="31" bestFit="1" customWidth="1"/>
    <col min="3827" max="3827" width="9.140625" style="31"/>
    <col min="3828" max="3828" width="9.42578125" style="31" customWidth="1"/>
    <col min="3829" max="3829" width="11.140625" style="31" customWidth="1"/>
    <col min="3830" max="3830" width="10.42578125" style="31" bestFit="1" customWidth="1"/>
    <col min="3831" max="3831" width="19.140625" style="31" bestFit="1" customWidth="1"/>
    <col min="3832" max="3832" width="9.140625" style="31"/>
    <col min="3833" max="3833" width="9.5703125" style="31" customWidth="1"/>
    <col min="3834" max="3834" width="9.140625" style="31"/>
    <col min="3835" max="3835" width="10.42578125" style="31" bestFit="1" customWidth="1"/>
    <col min="3836" max="4076" width="9.140625" style="31"/>
    <col min="4077" max="4077" width="18.7109375" style="31" bestFit="1" customWidth="1"/>
    <col min="4078" max="4078" width="9.140625" style="31"/>
    <col min="4079" max="4079" width="10.28515625" style="31" customWidth="1"/>
    <col min="4080" max="4080" width="12.7109375" style="31" bestFit="1" customWidth="1"/>
    <col min="4081" max="4081" width="10.85546875" style="31" customWidth="1"/>
    <col min="4082" max="4082" width="19.140625" style="31" bestFit="1" customWidth="1"/>
    <col min="4083" max="4083" width="9.140625" style="31"/>
    <col min="4084" max="4084" width="9.42578125" style="31" customWidth="1"/>
    <col min="4085" max="4085" width="11.140625" style="31" customWidth="1"/>
    <col min="4086" max="4086" width="10.42578125" style="31" bestFit="1" customWidth="1"/>
    <col min="4087" max="4087" width="19.140625" style="31" bestFit="1" customWidth="1"/>
    <col min="4088" max="4088" width="9.140625" style="31"/>
    <col min="4089" max="4089" width="9.5703125" style="31" customWidth="1"/>
    <col min="4090" max="4090" width="9.140625" style="31"/>
    <col min="4091" max="4091" width="10.42578125" style="31" bestFit="1" customWidth="1"/>
    <col min="4092" max="4332" width="9.140625" style="31"/>
    <col min="4333" max="4333" width="18.7109375" style="31" bestFit="1" customWidth="1"/>
    <col min="4334" max="4334" width="9.140625" style="31"/>
    <col min="4335" max="4335" width="10.28515625" style="31" customWidth="1"/>
    <col min="4336" max="4336" width="12.7109375" style="31" bestFit="1" customWidth="1"/>
    <col min="4337" max="4337" width="10.85546875" style="31" customWidth="1"/>
    <col min="4338" max="4338" width="19.140625" style="31" bestFit="1" customWidth="1"/>
    <col min="4339" max="4339" width="9.140625" style="31"/>
    <col min="4340" max="4340" width="9.42578125" style="31" customWidth="1"/>
    <col min="4341" max="4341" width="11.140625" style="31" customWidth="1"/>
    <col min="4342" max="4342" width="10.42578125" style="31" bestFit="1" customWidth="1"/>
    <col min="4343" max="4343" width="19.140625" style="31" bestFit="1" customWidth="1"/>
    <col min="4344" max="4344" width="9.140625" style="31"/>
    <col min="4345" max="4345" width="9.5703125" style="31" customWidth="1"/>
    <col min="4346" max="4346" width="9.140625" style="31"/>
    <col min="4347" max="4347" width="10.42578125" style="31" bestFit="1" customWidth="1"/>
    <col min="4348" max="4588" width="9.140625" style="31"/>
    <col min="4589" max="4589" width="18.7109375" style="31" bestFit="1" customWidth="1"/>
    <col min="4590" max="4590" width="9.140625" style="31"/>
    <col min="4591" max="4591" width="10.28515625" style="31" customWidth="1"/>
    <col min="4592" max="4592" width="12.7109375" style="31" bestFit="1" customWidth="1"/>
    <col min="4593" max="4593" width="10.85546875" style="31" customWidth="1"/>
    <col min="4594" max="4594" width="19.140625" style="31" bestFit="1" customWidth="1"/>
    <col min="4595" max="4595" width="9.140625" style="31"/>
    <col min="4596" max="4596" width="9.42578125" style="31" customWidth="1"/>
    <col min="4597" max="4597" width="11.140625" style="31" customWidth="1"/>
    <col min="4598" max="4598" width="10.42578125" style="31" bestFit="1" customWidth="1"/>
    <col min="4599" max="4599" width="19.140625" style="31" bestFit="1" customWidth="1"/>
    <col min="4600" max="4600" width="9.140625" style="31"/>
    <col min="4601" max="4601" width="9.5703125" style="31" customWidth="1"/>
    <col min="4602" max="4602" width="9.140625" style="31"/>
    <col min="4603" max="4603" width="10.42578125" style="31" bestFit="1" customWidth="1"/>
    <col min="4604" max="4844" width="9.140625" style="31"/>
    <col min="4845" max="4845" width="18.7109375" style="31" bestFit="1" customWidth="1"/>
    <col min="4846" max="4846" width="9.140625" style="31"/>
    <col min="4847" max="4847" width="10.28515625" style="31" customWidth="1"/>
    <col min="4848" max="4848" width="12.7109375" style="31" bestFit="1" customWidth="1"/>
    <col min="4849" max="4849" width="10.85546875" style="31" customWidth="1"/>
    <col min="4850" max="4850" width="19.140625" style="31" bestFit="1" customWidth="1"/>
    <col min="4851" max="4851" width="9.140625" style="31"/>
    <col min="4852" max="4852" width="9.42578125" style="31" customWidth="1"/>
    <col min="4853" max="4853" width="11.140625" style="31" customWidth="1"/>
    <col min="4854" max="4854" width="10.42578125" style="31" bestFit="1" customWidth="1"/>
    <col min="4855" max="4855" width="19.140625" style="31" bestFit="1" customWidth="1"/>
    <col min="4856" max="4856" width="9.140625" style="31"/>
    <col min="4857" max="4857" width="9.5703125" style="31" customWidth="1"/>
    <col min="4858" max="4858" width="9.140625" style="31"/>
    <col min="4859" max="4859" width="10.42578125" style="31" bestFit="1" customWidth="1"/>
    <col min="4860" max="5100" width="9.140625" style="31"/>
    <col min="5101" max="5101" width="18.7109375" style="31" bestFit="1" customWidth="1"/>
    <col min="5102" max="5102" width="9.140625" style="31"/>
    <col min="5103" max="5103" width="10.28515625" style="31" customWidth="1"/>
    <col min="5104" max="5104" width="12.7109375" style="31" bestFit="1" customWidth="1"/>
    <col min="5105" max="5105" width="10.85546875" style="31" customWidth="1"/>
    <col min="5106" max="5106" width="19.140625" style="31" bestFit="1" customWidth="1"/>
    <col min="5107" max="5107" width="9.140625" style="31"/>
    <col min="5108" max="5108" width="9.42578125" style="31" customWidth="1"/>
    <col min="5109" max="5109" width="11.140625" style="31" customWidth="1"/>
    <col min="5110" max="5110" width="10.42578125" style="31" bestFit="1" customWidth="1"/>
    <col min="5111" max="5111" width="19.140625" style="31" bestFit="1" customWidth="1"/>
    <col min="5112" max="5112" width="9.140625" style="31"/>
    <col min="5113" max="5113" width="9.5703125" style="31" customWidth="1"/>
    <col min="5114" max="5114" width="9.140625" style="31"/>
    <col min="5115" max="5115" width="10.42578125" style="31" bestFit="1" customWidth="1"/>
    <col min="5116" max="5356" width="9.140625" style="31"/>
    <col min="5357" max="5357" width="18.7109375" style="31" bestFit="1" customWidth="1"/>
    <col min="5358" max="5358" width="9.140625" style="31"/>
    <col min="5359" max="5359" width="10.28515625" style="31" customWidth="1"/>
    <col min="5360" max="5360" width="12.7109375" style="31" bestFit="1" customWidth="1"/>
    <col min="5361" max="5361" width="10.85546875" style="31" customWidth="1"/>
    <col min="5362" max="5362" width="19.140625" style="31" bestFit="1" customWidth="1"/>
    <col min="5363" max="5363" width="9.140625" style="31"/>
    <col min="5364" max="5364" width="9.42578125" style="31" customWidth="1"/>
    <col min="5365" max="5365" width="11.140625" style="31" customWidth="1"/>
    <col min="5366" max="5366" width="10.42578125" style="31" bestFit="1" customWidth="1"/>
    <col min="5367" max="5367" width="19.140625" style="31" bestFit="1" customWidth="1"/>
    <col min="5368" max="5368" width="9.140625" style="31"/>
    <col min="5369" max="5369" width="9.5703125" style="31" customWidth="1"/>
    <col min="5370" max="5370" width="9.140625" style="31"/>
    <col min="5371" max="5371" width="10.42578125" style="31" bestFit="1" customWidth="1"/>
    <col min="5372" max="5612" width="9.140625" style="31"/>
    <col min="5613" max="5613" width="18.7109375" style="31" bestFit="1" customWidth="1"/>
    <col min="5614" max="5614" width="9.140625" style="31"/>
    <col min="5615" max="5615" width="10.28515625" style="31" customWidth="1"/>
    <col min="5616" max="5616" width="12.7109375" style="31" bestFit="1" customWidth="1"/>
    <col min="5617" max="5617" width="10.85546875" style="31" customWidth="1"/>
    <col min="5618" max="5618" width="19.140625" style="31" bestFit="1" customWidth="1"/>
    <col min="5619" max="5619" width="9.140625" style="31"/>
    <col min="5620" max="5620" width="9.42578125" style="31" customWidth="1"/>
    <col min="5621" max="5621" width="11.140625" style="31" customWidth="1"/>
    <col min="5622" max="5622" width="10.42578125" style="31" bestFit="1" customWidth="1"/>
    <col min="5623" max="5623" width="19.140625" style="31" bestFit="1" customWidth="1"/>
    <col min="5624" max="5624" width="9.140625" style="31"/>
    <col min="5625" max="5625" width="9.5703125" style="31" customWidth="1"/>
    <col min="5626" max="5626" width="9.140625" style="31"/>
    <col min="5627" max="5627" width="10.42578125" style="31" bestFit="1" customWidth="1"/>
    <col min="5628" max="5868" width="9.140625" style="31"/>
    <col min="5869" max="5869" width="18.7109375" style="31" bestFit="1" customWidth="1"/>
    <col min="5870" max="5870" width="9.140625" style="31"/>
    <col min="5871" max="5871" width="10.28515625" style="31" customWidth="1"/>
    <col min="5872" max="5872" width="12.7109375" style="31" bestFit="1" customWidth="1"/>
    <col min="5873" max="5873" width="10.85546875" style="31" customWidth="1"/>
    <col min="5874" max="5874" width="19.140625" style="31" bestFit="1" customWidth="1"/>
    <col min="5875" max="5875" width="9.140625" style="31"/>
    <col min="5876" max="5876" width="9.42578125" style="31" customWidth="1"/>
    <col min="5877" max="5877" width="11.140625" style="31" customWidth="1"/>
    <col min="5878" max="5878" width="10.42578125" style="31" bestFit="1" customWidth="1"/>
    <col min="5879" max="5879" width="19.140625" style="31" bestFit="1" customWidth="1"/>
    <col min="5880" max="5880" width="9.140625" style="31"/>
    <col min="5881" max="5881" width="9.5703125" style="31" customWidth="1"/>
    <col min="5882" max="5882" width="9.140625" style="31"/>
    <col min="5883" max="5883" width="10.42578125" style="31" bestFit="1" customWidth="1"/>
    <col min="5884" max="6124" width="9.140625" style="31"/>
    <col min="6125" max="6125" width="18.7109375" style="31" bestFit="1" customWidth="1"/>
    <col min="6126" max="6126" width="9.140625" style="31"/>
    <col min="6127" max="6127" width="10.28515625" style="31" customWidth="1"/>
    <col min="6128" max="6128" width="12.7109375" style="31" bestFit="1" customWidth="1"/>
    <col min="6129" max="6129" width="10.85546875" style="31" customWidth="1"/>
    <col min="6130" max="6130" width="19.140625" style="31" bestFit="1" customWidth="1"/>
    <col min="6131" max="6131" width="9.140625" style="31"/>
    <col min="6132" max="6132" width="9.42578125" style="31" customWidth="1"/>
    <col min="6133" max="6133" width="11.140625" style="31" customWidth="1"/>
    <col min="6134" max="6134" width="10.42578125" style="31" bestFit="1" customWidth="1"/>
    <col min="6135" max="6135" width="19.140625" style="31" bestFit="1" customWidth="1"/>
    <col min="6136" max="6136" width="9.140625" style="31"/>
    <col min="6137" max="6137" width="9.5703125" style="31" customWidth="1"/>
    <col min="6138" max="6138" width="9.140625" style="31"/>
    <col min="6139" max="6139" width="10.42578125" style="31" bestFit="1" customWidth="1"/>
    <col min="6140" max="6380" width="9.140625" style="31"/>
    <col min="6381" max="6381" width="18.7109375" style="31" bestFit="1" customWidth="1"/>
    <col min="6382" max="6382" width="9.140625" style="31"/>
    <col min="6383" max="6383" width="10.28515625" style="31" customWidth="1"/>
    <col min="6384" max="6384" width="12.7109375" style="31" bestFit="1" customWidth="1"/>
    <col min="6385" max="6385" width="10.85546875" style="31" customWidth="1"/>
    <col min="6386" max="6386" width="19.140625" style="31" bestFit="1" customWidth="1"/>
    <col min="6387" max="6387" width="9.140625" style="31"/>
    <col min="6388" max="6388" width="9.42578125" style="31" customWidth="1"/>
    <col min="6389" max="6389" width="11.140625" style="31" customWidth="1"/>
    <col min="6390" max="6390" width="10.42578125" style="31" bestFit="1" customWidth="1"/>
    <col min="6391" max="6391" width="19.140625" style="31" bestFit="1" customWidth="1"/>
    <col min="6392" max="6392" width="9.140625" style="31"/>
    <col min="6393" max="6393" width="9.5703125" style="31" customWidth="1"/>
    <col min="6394" max="6394" width="9.140625" style="31"/>
    <col min="6395" max="6395" width="10.42578125" style="31" bestFit="1" customWidth="1"/>
    <col min="6396" max="6636" width="9.140625" style="31"/>
    <col min="6637" max="6637" width="18.7109375" style="31" bestFit="1" customWidth="1"/>
    <col min="6638" max="6638" width="9.140625" style="31"/>
    <col min="6639" max="6639" width="10.28515625" style="31" customWidth="1"/>
    <col min="6640" max="6640" width="12.7109375" style="31" bestFit="1" customWidth="1"/>
    <col min="6641" max="6641" width="10.85546875" style="31" customWidth="1"/>
    <col min="6642" max="6642" width="19.140625" style="31" bestFit="1" customWidth="1"/>
    <col min="6643" max="6643" width="9.140625" style="31"/>
    <col min="6644" max="6644" width="9.42578125" style="31" customWidth="1"/>
    <col min="6645" max="6645" width="11.140625" style="31" customWidth="1"/>
    <col min="6646" max="6646" width="10.42578125" style="31" bestFit="1" customWidth="1"/>
    <col min="6647" max="6647" width="19.140625" style="31" bestFit="1" customWidth="1"/>
    <col min="6648" max="6648" width="9.140625" style="31"/>
    <col min="6649" max="6649" width="9.5703125" style="31" customWidth="1"/>
    <col min="6650" max="6650" width="9.140625" style="31"/>
    <col min="6651" max="6651" width="10.42578125" style="31" bestFit="1" customWidth="1"/>
    <col min="6652" max="6892" width="9.140625" style="31"/>
    <col min="6893" max="6893" width="18.7109375" style="31" bestFit="1" customWidth="1"/>
    <col min="6894" max="6894" width="9.140625" style="31"/>
    <col min="6895" max="6895" width="10.28515625" style="31" customWidth="1"/>
    <col min="6896" max="6896" width="12.7109375" style="31" bestFit="1" customWidth="1"/>
    <col min="6897" max="6897" width="10.85546875" style="31" customWidth="1"/>
    <col min="6898" max="6898" width="19.140625" style="31" bestFit="1" customWidth="1"/>
    <col min="6899" max="6899" width="9.140625" style="31"/>
    <col min="6900" max="6900" width="9.42578125" style="31" customWidth="1"/>
    <col min="6901" max="6901" width="11.140625" style="31" customWidth="1"/>
    <col min="6902" max="6902" width="10.42578125" style="31" bestFit="1" customWidth="1"/>
    <col min="6903" max="6903" width="19.140625" style="31" bestFit="1" customWidth="1"/>
    <col min="6904" max="6904" width="9.140625" style="31"/>
    <col min="6905" max="6905" width="9.5703125" style="31" customWidth="1"/>
    <col min="6906" max="6906" width="9.140625" style="31"/>
    <col min="6907" max="6907" width="10.42578125" style="31" bestFit="1" customWidth="1"/>
    <col min="6908" max="7148" width="9.140625" style="31"/>
    <col min="7149" max="7149" width="18.7109375" style="31" bestFit="1" customWidth="1"/>
    <col min="7150" max="7150" width="9.140625" style="31"/>
    <col min="7151" max="7151" width="10.28515625" style="31" customWidth="1"/>
    <col min="7152" max="7152" width="12.7109375" style="31" bestFit="1" customWidth="1"/>
    <col min="7153" max="7153" width="10.85546875" style="31" customWidth="1"/>
    <col min="7154" max="7154" width="19.140625" style="31" bestFit="1" customWidth="1"/>
    <col min="7155" max="7155" width="9.140625" style="31"/>
    <col min="7156" max="7156" width="9.42578125" style="31" customWidth="1"/>
    <col min="7157" max="7157" width="11.140625" style="31" customWidth="1"/>
    <col min="7158" max="7158" width="10.42578125" style="31" bestFit="1" customWidth="1"/>
    <col min="7159" max="7159" width="19.140625" style="31" bestFit="1" customWidth="1"/>
    <col min="7160" max="7160" width="9.140625" style="31"/>
    <col min="7161" max="7161" width="9.5703125" style="31" customWidth="1"/>
    <col min="7162" max="7162" width="9.140625" style="31"/>
    <col min="7163" max="7163" width="10.42578125" style="31" bestFit="1" customWidth="1"/>
    <col min="7164" max="7404" width="9.140625" style="31"/>
    <col min="7405" max="7405" width="18.7109375" style="31" bestFit="1" customWidth="1"/>
    <col min="7406" max="7406" width="9.140625" style="31"/>
    <col min="7407" max="7407" width="10.28515625" style="31" customWidth="1"/>
    <col min="7408" max="7408" width="12.7109375" style="31" bestFit="1" customWidth="1"/>
    <col min="7409" max="7409" width="10.85546875" style="31" customWidth="1"/>
    <col min="7410" max="7410" width="19.140625" style="31" bestFit="1" customWidth="1"/>
    <col min="7411" max="7411" width="9.140625" style="31"/>
    <col min="7412" max="7412" width="9.42578125" style="31" customWidth="1"/>
    <col min="7413" max="7413" width="11.140625" style="31" customWidth="1"/>
    <col min="7414" max="7414" width="10.42578125" style="31" bestFit="1" customWidth="1"/>
    <col min="7415" max="7415" width="19.140625" style="31" bestFit="1" customWidth="1"/>
    <col min="7416" max="7416" width="9.140625" style="31"/>
    <col min="7417" max="7417" width="9.5703125" style="31" customWidth="1"/>
    <col min="7418" max="7418" width="9.140625" style="31"/>
    <col min="7419" max="7419" width="10.42578125" style="31" bestFit="1" customWidth="1"/>
    <col min="7420" max="7660" width="9.140625" style="31"/>
    <col min="7661" max="7661" width="18.7109375" style="31" bestFit="1" customWidth="1"/>
    <col min="7662" max="7662" width="9.140625" style="31"/>
    <col min="7663" max="7663" width="10.28515625" style="31" customWidth="1"/>
    <col min="7664" max="7664" width="12.7109375" style="31" bestFit="1" customWidth="1"/>
    <col min="7665" max="7665" width="10.85546875" style="31" customWidth="1"/>
    <col min="7666" max="7666" width="19.140625" style="31" bestFit="1" customWidth="1"/>
    <col min="7667" max="7667" width="9.140625" style="31"/>
    <col min="7668" max="7668" width="9.42578125" style="31" customWidth="1"/>
    <col min="7669" max="7669" width="11.140625" style="31" customWidth="1"/>
    <col min="7670" max="7670" width="10.42578125" style="31" bestFit="1" customWidth="1"/>
    <col min="7671" max="7671" width="19.140625" style="31" bestFit="1" customWidth="1"/>
    <col min="7672" max="7672" width="9.140625" style="31"/>
    <col min="7673" max="7673" width="9.5703125" style="31" customWidth="1"/>
    <col min="7674" max="7674" width="9.140625" style="31"/>
    <col min="7675" max="7675" width="10.42578125" style="31" bestFit="1" customWidth="1"/>
    <col min="7676" max="7916" width="9.140625" style="31"/>
    <col min="7917" max="7917" width="18.7109375" style="31" bestFit="1" customWidth="1"/>
    <col min="7918" max="7918" width="9.140625" style="31"/>
    <col min="7919" max="7919" width="10.28515625" style="31" customWidth="1"/>
    <col min="7920" max="7920" width="12.7109375" style="31" bestFit="1" customWidth="1"/>
    <col min="7921" max="7921" width="10.85546875" style="31" customWidth="1"/>
    <col min="7922" max="7922" width="19.140625" style="31" bestFit="1" customWidth="1"/>
    <col min="7923" max="7923" width="9.140625" style="31"/>
    <col min="7924" max="7924" width="9.42578125" style="31" customWidth="1"/>
    <col min="7925" max="7925" width="11.140625" style="31" customWidth="1"/>
    <col min="7926" max="7926" width="10.42578125" style="31" bestFit="1" customWidth="1"/>
    <col min="7927" max="7927" width="19.140625" style="31" bestFit="1" customWidth="1"/>
    <col min="7928" max="7928" width="9.140625" style="31"/>
    <col min="7929" max="7929" width="9.5703125" style="31" customWidth="1"/>
    <col min="7930" max="7930" width="9.140625" style="31"/>
    <col min="7931" max="7931" width="10.42578125" style="31" bestFit="1" customWidth="1"/>
    <col min="7932" max="8172" width="9.140625" style="31"/>
    <col min="8173" max="8173" width="18.7109375" style="31" bestFit="1" customWidth="1"/>
    <col min="8174" max="8174" width="9.140625" style="31"/>
    <col min="8175" max="8175" width="10.28515625" style="31" customWidth="1"/>
    <col min="8176" max="8176" width="12.7109375" style="31" bestFit="1" customWidth="1"/>
    <col min="8177" max="8177" width="10.85546875" style="31" customWidth="1"/>
    <col min="8178" max="8178" width="19.140625" style="31" bestFit="1" customWidth="1"/>
    <col min="8179" max="8179" width="9.140625" style="31"/>
    <col min="8180" max="8180" width="9.42578125" style="31" customWidth="1"/>
    <col min="8181" max="8181" width="11.140625" style="31" customWidth="1"/>
    <col min="8182" max="8182" width="10.42578125" style="31" bestFit="1" customWidth="1"/>
    <col min="8183" max="8183" width="19.140625" style="31" bestFit="1" customWidth="1"/>
    <col min="8184" max="8184" width="9.140625" style="31"/>
    <col min="8185" max="8185" width="9.5703125" style="31" customWidth="1"/>
    <col min="8186" max="8186" width="9.140625" style="31"/>
    <col min="8187" max="8187" width="10.42578125" style="31" bestFit="1" customWidth="1"/>
    <col min="8188" max="8428" width="9.140625" style="31"/>
    <col min="8429" max="8429" width="18.7109375" style="31" bestFit="1" customWidth="1"/>
    <col min="8430" max="8430" width="9.140625" style="31"/>
    <col min="8431" max="8431" width="10.28515625" style="31" customWidth="1"/>
    <col min="8432" max="8432" width="12.7109375" style="31" bestFit="1" customWidth="1"/>
    <col min="8433" max="8433" width="10.85546875" style="31" customWidth="1"/>
    <col min="8434" max="8434" width="19.140625" style="31" bestFit="1" customWidth="1"/>
    <col min="8435" max="8435" width="9.140625" style="31"/>
    <col min="8436" max="8436" width="9.42578125" style="31" customWidth="1"/>
    <col min="8437" max="8437" width="11.140625" style="31" customWidth="1"/>
    <col min="8438" max="8438" width="10.42578125" style="31" bestFit="1" customWidth="1"/>
    <col min="8439" max="8439" width="19.140625" style="31" bestFit="1" customWidth="1"/>
    <col min="8440" max="8440" width="9.140625" style="31"/>
    <col min="8441" max="8441" width="9.5703125" style="31" customWidth="1"/>
    <col min="8442" max="8442" width="9.140625" style="31"/>
    <col min="8443" max="8443" width="10.42578125" style="31" bestFit="1" customWidth="1"/>
    <col min="8444" max="8684" width="9.140625" style="31"/>
    <col min="8685" max="8685" width="18.7109375" style="31" bestFit="1" customWidth="1"/>
    <col min="8686" max="8686" width="9.140625" style="31"/>
    <col min="8687" max="8687" width="10.28515625" style="31" customWidth="1"/>
    <col min="8688" max="8688" width="12.7109375" style="31" bestFit="1" customWidth="1"/>
    <col min="8689" max="8689" width="10.85546875" style="31" customWidth="1"/>
    <col min="8690" max="8690" width="19.140625" style="31" bestFit="1" customWidth="1"/>
    <col min="8691" max="8691" width="9.140625" style="31"/>
    <col min="8692" max="8692" width="9.42578125" style="31" customWidth="1"/>
    <col min="8693" max="8693" width="11.140625" style="31" customWidth="1"/>
    <col min="8694" max="8694" width="10.42578125" style="31" bestFit="1" customWidth="1"/>
    <col min="8695" max="8695" width="19.140625" style="31" bestFit="1" customWidth="1"/>
    <col min="8696" max="8696" width="9.140625" style="31"/>
    <col min="8697" max="8697" width="9.5703125" style="31" customWidth="1"/>
    <col min="8698" max="8698" width="9.140625" style="31"/>
    <col min="8699" max="8699" width="10.42578125" style="31" bestFit="1" customWidth="1"/>
    <col min="8700" max="8940" width="9.140625" style="31"/>
    <col min="8941" max="8941" width="18.7109375" style="31" bestFit="1" customWidth="1"/>
    <col min="8942" max="8942" width="9.140625" style="31"/>
    <col min="8943" max="8943" width="10.28515625" style="31" customWidth="1"/>
    <col min="8944" max="8944" width="12.7109375" style="31" bestFit="1" customWidth="1"/>
    <col min="8945" max="8945" width="10.85546875" style="31" customWidth="1"/>
    <col min="8946" max="8946" width="19.140625" style="31" bestFit="1" customWidth="1"/>
    <col min="8947" max="8947" width="9.140625" style="31"/>
    <col min="8948" max="8948" width="9.42578125" style="31" customWidth="1"/>
    <col min="8949" max="8949" width="11.140625" style="31" customWidth="1"/>
    <col min="8950" max="8950" width="10.42578125" style="31" bestFit="1" customWidth="1"/>
    <col min="8951" max="8951" width="19.140625" style="31" bestFit="1" customWidth="1"/>
    <col min="8952" max="8952" width="9.140625" style="31"/>
    <col min="8953" max="8953" width="9.5703125" style="31" customWidth="1"/>
    <col min="8954" max="8954" width="9.140625" style="31"/>
    <col min="8955" max="8955" width="10.42578125" style="31" bestFit="1" customWidth="1"/>
    <col min="8956" max="9196" width="9.140625" style="31"/>
    <col min="9197" max="9197" width="18.7109375" style="31" bestFit="1" customWidth="1"/>
    <col min="9198" max="9198" width="9.140625" style="31"/>
    <col min="9199" max="9199" width="10.28515625" style="31" customWidth="1"/>
    <col min="9200" max="9200" width="12.7109375" style="31" bestFit="1" customWidth="1"/>
    <col min="9201" max="9201" width="10.85546875" style="31" customWidth="1"/>
    <col min="9202" max="9202" width="19.140625" style="31" bestFit="1" customWidth="1"/>
    <col min="9203" max="9203" width="9.140625" style="31"/>
    <col min="9204" max="9204" width="9.42578125" style="31" customWidth="1"/>
    <col min="9205" max="9205" width="11.140625" style="31" customWidth="1"/>
    <col min="9206" max="9206" width="10.42578125" style="31" bestFit="1" customWidth="1"/>
    <col min="9207" max="9207" width="19.140625" style="31" bestFit="1" customWidth="1"/>
    <col min="9208" max="9208" width="9.140625" style="31"/>
    <col min="9209" max="9209" width="9.5703125" style="31" customWidth="1"/>
    <col min="9210" max="9210" width="9.140625" style="31"/>
    <col min="9211" max="9211" width="10.42578125" style="31" bestFit="1" customWidth="1"/>
    <col min="9212" max="9452" width="9.140625" style="31"/>
    <col min="9453" max="9453" width="18.7109375" style="31" bestFit="1" customWidth="1"/>
    <col min="9454" max="9454" width="9.140625" style="31"/>
    <col min="9455" max="9455" width="10.28515625" style="31" customWidth="1"/>
    <col min="9456" max="9456" width="12.7109375" style="31" bestFit="1" customWidth="1"/>
    <col min="9457" max="9457" width="10.85546875" style="31" customWidth="1"/>
    <col min="9458" max="9458" width="19.140625" style="31" bestFit="1" customWidth="1"/>
    <col min="9459" max="9459" width="9.140625" style="31"/>
    <col min="9460" max="9460" width="9.42578125" style="31" customWidth="1"/>
    <col min="9461" max="9461" width="11.140625" style="31" customWidth="1"/>
    <col min="9462" max="9462" width="10.42578125" style="31" bestFit="1" customWidth="1"/>
    <col min="9463" max="9463" width="19.140625" style="31" bestFit="1" customWidth="1"/>
    <col min="9464" max="9464" width="9.140625" style="31"/>
    <col min="9465" max="9465" width="9.5703125" style="31" customWidth="1"/>
    <col min="9466" max="9466" width="9.140625" style="31"/>
    <col min="9467" max="9467" width="10.42578125" style="31" bestFit="1" customWidth="1"/>
    <col min="9468" max="9708" width="9.140625" style="31"/>
    <col min="9709" max="9709" width="18.7109375" style="31" bestFit="1" customWidth="1"/>
    <col min="9710" max="9710" width="9.140625" style="31"/>
    <col min="9711" max="9711" width="10.28515625" style="31" customWidth="1"/>
    <col min="9712" max="9712" width="12.7109375" style="31" bestFit="1" customWidth="1"/>
    <col min="9713" max="9713" width="10.85546875" style="31" customWidth="1"/>
    <col min="9714" max="9714" width="19.140625" style="31" bestFit="1" customWidth="1"/>
    <col min="9715" max="9715" width="9.140625" style="31"/>
    <col min="9716" max="9716" width="9.42578125" style="31" customWidth="1"/>
    <col min="9717" max="9717" width="11.140625" style="31" customWidth="1"/>
    <col min="9718" max="9718" width="10.42578125" style="31" bestFit="1" customWidth="1"/>
    <col min="9719" max="9719" width="19.140625" style="31" bestFit="1" customWidth="1"/>
    <col min="9720" max="9720" width="9.140625" style="31"/>
    <col min="9721" max="9721" width="9.5703125" style="31" customWidth="1"/>
    <col min="9722" max="9722" width="9.140625" style="31"/>
    <col min="9723" max="9723" width="10.42578125" style="31" bestFit="1" customWidth="1"/>
    <col min="9724" max="9964" width="9.140625" style="31"/>
    <col min="9965" max="9965" width="18.7109375" style="31" bestFit="1" customWidth="1"/>
    <col min="9966" max="9966" width="9.140625" style="31"/>
    <col min="9967" max="9967" width="10.28515625" style="31" customWidth="1"/>
    <col min="9968" max="9968" width="12.7109375" style="31" bestFit="1" customWidth="1"/>
    <col min="9969" max="9969" width="10.85546875" style="31" customWidth="1"/>
    <col min="9970" max="9970" width="19.140625" style="31" bestFit="1" customWidth="1"/>
    <col min="9971" max="9971" width="9.140625" style="31"/>
    <col min="9972" max="9972" width="9.42578125" style="31" customWidth="1"/>
    <col min="9973" max="9973" width="11.140625" style="31" customWidth="1"/>
    <col min="9974" max="9974" width="10.42578125" style="31" bestFit="1" customWidth="1"/>
    <col min="9975" max="9975" width="19.140625" style="31" bestFit="1" customWidth="1"/>
    <col min="9976" max="9976" width="9.140625" style="31"/>
    <col min="9977" max="9977" width="9.5703125" style="31" customWidth="1"/>
    <col min="9978" max="9978" width="9.140625" style="31"/>
    <col min="9979" max="9979" width="10.42578125" style="31" bestFit="1" customWidth="1"/>
    <col min="9980" max="10220" width="9.140625" style="31"/>
    <col min="10221" max="10221" width="18.7109375" style="31" bestFit="1" customWidth="1"/>
    <col min="10222" max="10222" width="9.140625" style="31"/>
    <col min="10223" max="10223" width="10.28515625" style="31" customWidth="1"/>
    <col min="10224" max="10224" width="12.7109375" style="31" bestFit="1" customWidth="1"/>
    <col min="10225" max="10225" width="10.85546875" style="31" customWidth="1"/>
    <col min="10226" max="10226" width="19.140625" style="31" bestFit="1" customWidth="1"/>
    <col min="10227" max="10227" width="9.140625" style="31"/>
    <col min="10228" max="10228" width="9.42578125" style="31" customWidth="1"/>
    <col min="10229" max="10229" width="11.140625" style="31" customWidth="1"/>
    <col min="10230" max="10230" width="10.42578125" style="31" bestFit="1" customWidth="1"/>
    <col min="10231" max="10231" width="19.140625" style="31" bestFit="1" customWidth="1"/>
    <col min="10232" max="10232" width="9.140625" style="31"/>
    <col min="10233" max="10233" width="9.5703125" style="31" customWidth="1"/>
    <col min="10234" max="10234" width="9.140625" style="31"/>
    <col min="10235" max="10235" width="10.42578125" style="31" bestFit="1" customWidth="1"/>
    <col min="10236" max="10476" width="9.140625" style="31"/>
    <col min="10477" max="10477" width="18.7109375" style="31" bestFit="1" customWidth="1"/>
    <col min="10478" max="10478" width="9.140625" style="31"/>
    <col min="10479" max="10479" width="10.28515625" style="31" customWidth="1"/>
    <col min="10480" max="10480" width="12.7109375" style="31" bestFit="1" customWidth="1"/>
    <col min="10481" max="10481" width="10.85546875" style="31" customWidth="1"/>
    <col min="10482" max="10482" width="19.140625" style="31" bestFit="1" customWidth="1"/>
    <col min="10483" max="10483" width="9.140625" style="31"/>
    <col min="10484" max="10484" width="9.42578125" style="31" customWidth="1"/>
    <col min="10485" max="10485" width="11.140625" style="31" customWidth="1"/>
    <col min="10486" max="10486" width="10.42578125" style="31" bestFit="1" customWidth="1"/>
    <col min="10487" max="10487" width="19.140625" style="31" bestFit="1" customWidth="1"/>
    <col min="10488" max="10488" width="9.140625" style="31"/>
    <col min="10489" max="10489" width="9.5703125" style="31" customWidth="1"/>
    <col min="10490" max="10490" width="9.140625" style="31"/>
    <col min="10491" max="10491" width="10.42578125" style="31" bestFit="1" customWidth="1"/>
    <col min="10492" max="10732" width="9.140625" style="31"/>
    <col min="10733" max="10733" width="18.7109375" style="31" bestFit="1" customWidth="1"/>
    <col min="10734" max="10734" width="9.140625" style="31"/>
    <col min="10735" max="10735" width="10.28515625" style="31" customWidth="1"/>
    <col min="10736" max="10736" width="12.7109375" style="31" bestFit="1" customWidth="1"/>
    <col min="10737" max="10737" width="10.85546875" style="31" customWidth="1"/>
    <col min="10738" max="10738" width="19.140625" style="31" bestFit="1" customWidth="1"/>
    <col min="10739" max="10739" width="9.140625" style="31"/>
    <col min="10740" max="10740" width="9.42578125" style="31" customWidth="1"/>
    <col min="10741" max="10741" width="11.140625" style="31" customWidth="1"/>
    <col min="10742" max="10742" width="10.42578125" style="31" bestFit="1" customWidth="1"/>
    <col min="10743" max="10743" width="19.140625" style="31" bestFit="1" customWidth="1"/>
    <col min="10744" max="10744" width="9.140625" style="31"/>
    <col min="10745" max="10745" width="9.5703125" style="31" customWidth="1"/>
    <col min="10746" max="10746" width="9.140625" style="31"/>
    <col min="10747" max="10747" width="10.42578125" style="31" bestFit="1" customWidth="1"/>
    <col min="10748" max="10988" width="9.140625" style="31"/>
    <col min="10989" max="10989" width="18.7109375" style="31" bestFit="1" customWidth="1"/>
    <col min="10990" max="10990" width="9.140625" style="31"/>
    <col min="10991" max="10991" width="10.28515625" style="31" customWidth="1"/>
    <col min="10992" max="10992" width="12.7109375" style="31" bestFit="1" customWidth="1"/>
    <col min="10993" max="10993" width="10.85546875" style="31" customWidth="1"/>
    <col min="10994" max="10994" width="19.140625" style="31" bestFit="1" customWidth="1"/>
    <col min="10995" max="10995" width="9.140625" style="31"/>
    <col min="10996" max="10996" width="9.42578125" style="31" customWidth="1"/>
    <col min="10997" max="10997" width="11.140625" style="31" customWidth="1"/>
    <col min="10998" max="10998" width="10.42578125" style="31" bestFit="1" customWidth="1"/>
    <col min="10999" max="10999" width="19.140625" style="31" bestFit="1" customWidth="1"/>
    <col min="11000" max="11000" width="9.140625" style="31"/>
    <col min="11001" max="11001" width="9.5703125" style="31" customWidth="1"/>
    <col min="11002" max="11002" width="9.140625" style="31"/>
    <col min="11003" max="11003" width="10.42578125" style="31" bestFit="1" customWidth="1"/>
    <col min="11004" max="11244" width="9.140625" style="31"/>
    <col min="11245" max="11245" width="18.7109375" style="31" bestFit="1" customWidth="1"/>
    <col min="11246" max="11246" width="9.140625" style="31"/>
    <col min="11247" max="11247" width="10.28515625" style="31" customWidth="1"/>
    <col min="11248" max="11248" width="12.7109375" style="31" bestFit="1" customWidth="1"/>
    <col min="11249" max="11249" width="10.85546875" style="31" customWidth="1"/>
    <col min="11250" max="11250" width="19.140625" style="31" bestFit="1" customWidth="1"/>
    <col min="11251" max="11251" width="9.140625" style="31"/>
    <col min="11252" max="11252" width="9.42578125" style="31" customWidth="1"/>
    <col min="11253" max="11253" width="11.140625" style="31" customWidth="1"/>
    <col min="11254" max="11254" width="10.42578125" style="31" bestFit="1" customWidth="1"/>
    <col min="11255" max="11255" width="19.140625" style="31" bestFit="1" customWidth="1"/>
    <col min="11256" max="11256" width="9.140625" style="31"/>
    <col min="11257" max="11257" width="9.5703125" style="31" customWidth="1"/>
    <col min="11258" max="11258" width="9.140625" style="31"/>
    <col min="11259" max="11259" width="10.42578125" style="31" bestFit="1" customWidth="1"/>
    <col min="11260" max="11500" width="9.140625" style="31"/>
    <col min="11501" max="11501" width="18.7109375" style="31" bestFit="1" customWidth="1"/>
    <col min="11502" max="11502" width="9.140625" style="31"/>
    <col min="11503" max="11503" width="10.28515625" style="31" customWidth="1"/>
    <col min="11504" max="11504" width="12.7109375" style="31" bestFit="1" customWidth="1"/>
    <col min="11505" max="11505" width="10.85546875" style="31" customWidth="1"/>
    <col min="11506" max="11506" width="19.140625" style="31" bestFit="1" customWidth="1"/>
    <col min="11507" max="11507" width="9.140625" style="31"/>
    <col min="11508" max="11508" width="9.42578125" style="31" customWidth="1"/>
    <col min="11509" max="11509" width="11.140625" style="31" customWidth="1"/>
    <col min="11510" max="11510" width="10.42578125" style="31" bestFit="1" customWidth="1"/>
    <col min="11511" max="11511" width="19.140625" style="31" bestFit="1" customWidth="1"/>
    <col min="11512" max="11512" width="9.140625" style="31"/>
    <col min="11513" max="11513" width="9.5703125" style="31" customWidth="1"/>
    <col min="11514" max="11514" width="9.140625" style="31"/>
    <col min="11515" max="11515" width="10.42578125" style="31" bestFit="1" customWidth="1"/>
    <col min="11516" max="11756" width="9.140625" style="31"/>
    <col min="11757" max="11757" width="18.7109375" style="31" bestFit="1" customWidth="1"/>
    <col min="11758" max="11758" width="9.140625" style="31"/>
    <col min="11759" max="11759" width="10.28515625" style="31" customWidth="1"/>
    <col min="11760" max="11760" width="12.7109375" style="31" bestFit="1" customWidth="1"/>
    <col min="11761" max="11761" width="10.85546875" style="31" customWidth="1"/>
    <col min="11762" max="11762" width="19.140625" style="31" bestFit="1" customWidth="1"/>
    <col min="11763" max="11763" width="9.140625" style="31"/>
    <col min="11764" max="11764" width="9.42578125" style="31" customWidth="1"/>
    <col min="11765" max="11765" width="11.140625" style="31" customWidth="1"/>
    <col min="11766" max="11766" width="10.42578125" style="31" bestFit="1" customWidth="1"/>
    <col min="11767" max="11767" width="19.140625" style="31" bestFit="1" customWidth="1"/>
    <col min="11768" max="11768" width="9.140625" style="31"/>
    <col min="11769" max="11769" width="9.5703125" style="31" customWidth="1"/>
    <col min="11770" max="11770" width="9.140625" style="31"/>
    <col min="11771" max="11771" width="10.42578125" style="31" bestFit="1" customWidth="1"/>
    <col min="11772" max="12012" width="9.140625" style="31"/>
    <col min="12013" max="12013" width="18.7109375" style="31" bestFit="1" customWidth="1"/>
    <col min="12014" max="12014" width="9.140625" style="31"/>
    <col min="12015" max="12015" width="10.28515625" style="31" customWidth="1"/>
    <col min="12016" max="12016" width="12.7109375" style="31" bestFit="1" customWidth="1"/>
    <col min="12017" max="12017" width="10.85546875" style="31" customWidth="1"/>
    <col min="12018" max="12018" width="19.140625" style="31" bestFit="1" customWidth="1"/>
    <col min="12019" max="12019" width="9.140625" style="31"/>
    <col min="12020" max="12020" width="9.42578125" style="31" customWidth="1"/>
    <col min="12021" max="12021" width="11.140625" style="31" customWidth="1"/>
    <col min="12022" max="12022" width="10.42578125" style="31" bestFit="1" customWidth="1"/>
    <col min="12023" max="12023" width="19.140625" style="31" bestFit="1" customWidth="1"/>
    <col min="12024" max="12024" width="9.140625" style="31"/>
    <col min="12025" max="12025" width="9.5703125" style="31" customWidth="1"/>
    <col min="12026" max="12026" width="9.140625" style="31"/>
    <col min="12027" max="12027" width="10.42578125" style="31" bestFit="1" customWidth="1"/>
    <col min="12028" max="12268" width="9.140625" style="31"/>
    <col min="12269" max="12269" width="18.7109375" style="31" bestFit="1" customWidth="1"/>
    <col min="12270" max="12270" width="9.140625" style="31"/>
    <col min="12271" max="12271" width="10.28515625" style="31" customWidth="1"/>
    <col min="12272" max="12272" width="12.7109375" style="31" bestFit="1" customWidth="1"/>
    <col min="12273" max="12273" width="10.85546875" style="31" customWidth="1"/>
    <col min="12274" max="12274" width="19.140625" style="31" bestFit="1" customWidth="1"/>
    <col min="12275" max="12275" width="9.140625" style="31"/>
    <col min="12276" max="12276" width="9.42578125" style="31" customWidth="1"/>
    <col min="12277" max="12277" width="11.140625" style="31" customWidth="1"/>
    <col min="12278" max="12278" width="10.42578125" style="31" bestFit="1" customWidth="1"/>
    <col min="12279" max="12279" width="19.140625" style="31" bestFit="1" customWidth="1"/>
    <col min="12280" max="12280" width="9.140625" style="31"/>
    <col min="12281" max="12281" width="9.5703125" style="31" customWidth="1"/>
    <col min="12282" max="12282" width="9.140625" style="31"/>
    <col min="12283" max="12283" width="10.42578125" style="31" bestFit="1" customWidth="1"/>
    <col min="12284" max="12524" width="9.140625" style="31"/>
    <col min="12525" max="12525" width="18.7109375" style="31" bestFit="1" customWidth="1"/>
    <col min="12526" max="12526" width="9.140625" style="31"/>
    <col min="12527" max="12527" width="10.28515625" style="31" customWidth="1"/>
    <col min="12528" max="12528" width="12.7109375" style="31" bestFit="1" customWidth="1"/>
    <col min="12529" max="12529" width="10.85546875" style="31" customWidth="1"/>
    <col min="12530" max="12530" width="19.140625" style="31" bestFit="1" customWidth="1"/>
    <col min="12531" max="12531" width="9.140625" style="31"/>
    <col min="12532" max="12532" width="9.42578125" style="31" customWidth="1"/>
    <col min="12533" max="12533" width="11.140625" style="31" customWidth="1"/>
    <col min="12534" max="12534" width="10.42578125" style="31" bestFit="1" customWidth="1"/>
    <col min="12535" max="12535" width="19.140625" style="31" bestFit="1" customWidth="1"/>
    <col min="12536" max="12536" width="9.140625" style="31"/>
    <col min="12537" max="12537" width="9.5703125" style="31" customWidth="1"/>
    <col min="12538" max="12538" width="9.140625" style="31"/>
    <col min="12539" max="12539" width="10.42578125" style="31" bestFit="1" customWidth="1"/>
    <col min="12540" max="12780" width="9.140625" style="31"/>
    <col min="12781" max="12781" width="18.7109375" style="31" bestFit="1" customWidth="1"/>
    <col min="12782" max="12782" width="9.140625" style="31"/>
    <col min="12783" max="12783" width="10.28515625" style="31" customWidth="1"/>
    <col min="12784" max="12784" width="12.7109375" style="31" bestFit="1" customWidth="1"/>
    <col min="12785" max="12785" width="10.85546875" style="31" customWidth="1"/>
    <col min="12786" max="12786" width="19.140625" style="31" bestFit="1" customWidth="1"/>
    <col min="12787" max="12787" width="9.140625" style="31"/>
    <col min="12788" max="12788" width="9.42578125" style="31" customWidth="1"/>
    <col min="12789" max="12789" width="11.140625" style="31" customWidth="1"/>
    <col min="12790" max="12790" width="10.42578125" style="31" bestFit="1" customWidth="1"/>
    <col min="12791" max="12791" width="19.140625" style="31" bestFit="1" customWidth="1"/>
    <col min="12792" max="12792" width="9.140625" style="31"/>
    <col min="12793" max="12793" width="9.5703125" style="31" customWidth="1"/>
    <col min="12794" max="12794" width="9.140625" style="31"/>
    <col min="12795" max="12795" width="10.42578125" style="31" bestFit="1" customWidth="1"/>
    <col min="12796" max="13036" width="9.140625" style="31"/>
    <col min="13037" max="13037" width="18.7109375" style="31" bestFit="1" customWidth="1"/>
    <col min="13038" max="13038" width="9.140625" style="31"/>
    <col min="13039" max="13039" width="10.28515625" style="31" customWidth="1"/>
    <col min="13040" max="13040" width="12.7109375" style="31" bestFit="1" customWidth="1"/>
    <col min="13041" max="13041" width="10.85546875" style="31" customWidth="1"/>
    <col min="13042" max="13042" width="19.140625" style="31" bestFit="1" customWidth="1"/>
    <col min="13043" max="13043" width="9.140625" style="31"/>
    <col min="13044" max="13044" width="9.42578125" style="31" customWidth="1"/>
    <col min="13045" max="13045" width="11.140625" style="31" customWidth="1"/>
    <col min="13046" max="13046" width="10.42578125" style="31" bestFit="1" customWidth="1"/>
    <col min="13047" max="13047" width="19.140625" style="31" bestFit="1" customWidth="1"/>
    <col min="13048" max="13048" width="9.140625" style="31"/>
    <col min="13049" max="13049" width="9.5703125" style="31" customWidth="1"/>
    <col min="13050" max="13050" width="9.140625" style="31"/>
    <col min="13051" max="13051" width="10.42578125" style="31" bestFit="1" customWidth="1"/>
    <col min="13052" max="13292" width="9.140625" style="31"/>
    <col min="13293" max="13293" width="18.7109375" style="31" bestFit="1" customWidth="1"/>
    <col min="13294" max="13294" width="9.140625" style="31"/>
    <col min="13295" max="13295" width="10.28515625" style="31" customWidth="1"/>
    <col min="13296" max="13296" width="12.7109375" style="31" bestFit="1" customWidth="1"/>
    <col min="13297" max="13297" width="10.85546875" style="31" customWidth="1"/>
    <col min="13298" max="13298" width="19.140625" style="31" bestFit="1" customWidth="1"/>
    <col min="13299" max="13299" width="9.140625" style="31"/>
    <col min="13300" max="13300" width="9.42578125" style="31" customWidth="1"/>
    <col min="13301" max="13301" width="11.140625" style="31" customWidth="1"/>
    <col min="13302" max="13302" width="10.42578125" style="31" bestFit="1" customWidth="1"/>
    <col min="13303" max="13303" width="19.140625" style="31" bestFit="1" customWidth="1"/>
    <col min="13304" max="13304" width="9.140625" style="31"/>
    <col min="13305" max="13305" width="9.5703125" style="31" customWidth="1"/>
    <col min="13306" max="13306" width="9.140625" style="31"/>
    <col min="13307" max="13307" width="10.42578125" style="31" bestFit="1" customWidth="1"/>
    <col min="13308" max="13548" width="9.140625" style="31"/>
    <col min="13549" max="13549" width="18.7109375" style="31" bestFit="1" customWidth="1"/>
    <col min="13550" max="13550" width="9.140625" style="31"/>
    <col min="13551" max="13551" width="10.28515625" style="31" customWidth="1"/>
    <col min="13552" max="13552" width="12.7109375" style="31" bestFit="1" customWidth="1"/>
    <col min="13553" max="13553" width="10.85546875" style="31" customWidth="1"/>
    <col min="13554" max="13554" width="19.140625" style="31" bestFit="1" customWidth="1"/>
    <col min="13555" max="13555" width="9.140625" style="31"/>
    <col min="13556" max="13556" width="9.42578125" style="31" customWidth="1"/>
    <col min="13557" max="13557" width="11.140625" style="31" customWidth="1"/>
    <col min="13558" max="13558" width="10.42578125" style="31" bestFit="1" customWidth="1"/>
    <col min="13559" max="13559" width="19.140625" style="31" bestFit="1" customWidth="1"/>
    <col min="13560" max="13560" width="9.140625" style="31"/>
    <col min="13561" max="13561" width="9.5703125" style="31" customWidth="1"/>
    <col min="13562" max="13562" width="9.140625" style="31"/>
    <col min="13563" max="13563" width="10.42578125" style="31" bestFit="1" customWidth="1"/>
    <col min="13564" max="13804" width="9.140625" style="31"/>
    <col min="13805" max="13805" width="18.7109375" style="31" bestFit="1" customWidth="1"/>
    <col min="13806" max="13806" width="9.140625" style="31"/>
    <col min="13807" max="13807" width="10.28515625" style="31" customWidth="1"/>
    <col min="13808" max="13808" width="12.7109375" style="31" bestFit="1" customWidth="1"/>
    <col min="13809" max="13809" width="10.85546875" style="31" customWidth="1"/>
    <col min="13810" max="13810" width="19.140625" style="31" bestFit="1" customWidth="1"/>
    <col min="13811" max="13811" width="9.140625" style="31"/>
    <col min="13812" max="13812" width="9.42578125" style="31" customWidth="1"/>
    <col min="13813" max="13813" width="11.140625" style="31" customWidth="1"/>
    <col min="13814" max="13814" width="10.42578125" style="31" bestFit="1" customWidth="1"/>
    <col min="13815" max="13815" width="19.140625" style="31" bestFit="1" customWidth="1"/>
    <col min="13816" max="13816" width="9.140625" style="31"/>
    <col min="13817" max="13817" width="9.5703125" style="31" customWidth="1"/>
    <col min="13818" max="13818" width="9.140625" style="31"/>
    <col min="13819" max="13819" width="10.42578125" style="31" bestFit="1" customWidth="1"/>
    <col min="13820" max="14060" width="9.140625" style="31"/>
    <col min="14061" max="14061" width="18.7109375" style="31" bestFit="1" customWidth="1"/>
    <col min="14062" max="14062" width="9.140625" style="31"/>
    <col min="14063" max="14063" width="10.28515625" style="31" customWidth="1"/>
    <col min="14064" max="14064" width="12.7109375" style="31" bestFit="1" customWidth="1"/>
    <col min="14065" max="14065" width="10.85546875" style="31" customWidth="1"/>
    <col min="14066" max="14066" width="19.140625" style="31" bestFit="1" customWidth="1"/>
    <col min="14067" max="14067" width="9.140625" style="31"/>
    <col min="14068" max="14068" width="9.42578125" style="31" customWidth="1"/>
    <col min="14069" max="14069" width="11.140625" style="31" customWidth="1"/>
    <col min="14070" max="14070" width="10.42578125" style="31" bestFit="1" customWidth="1"/>
    <col min="14071" max="14071" width="19.140625" style="31" bestFit="1" customWidth="1"/>
    <col min="14072" max="14072" width="9.140625" style="31"/>
    <col min="14073" max="14073" width="9.5703125" style="31" customWidth="1"/>
    <col min="14074" max="14074" width="9.140625" style="31"/>
    <col min="14075" max="14075" width="10.42578125" style="31" bestFit="1" customWidth="1"/>
    <col min="14076" max="14316" width="9.140625" style="31"/>
    <col min="14317" max="14317" width="18.7109375" style="31" bestFit="1" customWidth="1"/>
    <col min="14318" max="14318" width="9.140625" style="31"/>
    <col min="14319" max="14319" width="10.28515625" style="31" customWidth="1"/>
    <col min="14320" max="14320" width="12.7109375" style="31" bestFit="1" customWidth="1"/>
    <col min="14321" max="14321" width="10.85546875" style="31" customWidth="1"/>
    <col min="14322" max="14322" width="19.140625" style="31" bestFit="1" customWidth="1"/>
    <col min="14323" max="14323" width="9.140625" style="31"/>
    <col min="14324" max="14324" width="9.42578125" style="31" customWidth="1"/>
    <col min="14325" max="14325" width="11.140625" style="31" customWidth="1"/>
    <col min="14326" max="14326" width="10.42578125" style="31" bestFit="1" customWidth="1"/>
    <col min="14327" max="14327" width="19.140625" style="31" bestFit="1" customWidth="1"/>
    <col min="14328" max="14328" width="9.140625" style="31"/>
    <col min="14329" max="14329" width="9.5703125" style="31" customWidth="1"/>
    <col min="14330" max="14330" width="9.140625" style="31"/>
    <col min="14331" max="14331" width="10.42578125" style="31" bestFit="1" customWidth="1"/>
    <col min="14332" max="14572" width="9.140625" style="31"/>
    <col min="14573" max="14573" width="18.7109375" style="31" bestFit="1" customWidth="1"/>
    <col min="14574" max="14574" width="9.140625" style="31"/>
    <col min="14575" max="14575" width="10.28515625" style="31" customWidth="1"/>
    <col min="14576" max="14576" width="12.7109375" style="31" bestFit="1" customWidth="1"/>
    <col min="14577" max="14577" width="10.85546875" style="31" customWidth="1"/>
    <col min="14578" max="14578" width="19.140625" style="31" bestFit="1" customWidth="1"/>
    <col min="14579" max="14579" width="9.140625" style="31"/>
    <col min="14580" max="14580" width="9.42578125" style="31" customWidth="1"/>
    <col min="14581" max="14581" width="11.140625" style="31" customWidth="1"/>
    <col min="14582" max="14582" width="10.42578125" style="31" bestFit="1" customWidth="1"/>
    <col min="14583" max="14583" width="19.140625" style="31" bestFit="1" customWidth="1"/>
    <col min="14584" max="14584" width="9.140625" style="31"/>
    <col min="14585" max="14585" width="9.5703125" style="31" customWidth="1"/>
    <col min="14586" max="14586" width="9.140625" style="31"/>
    <col min="14587" max="14587" width="10.42578125" style="31" bestFit="1" customWidth="1"/>
    <col min="14588" max="14828" width="9.140625" style="31"/>
    <col min="14829" max="14829" width="18.7109375" style="31" bestFit="1" customWidth="1"/>
    <col min="14830" max="14830" width="9.140625" style="31"/>
    <col min="14831" max="14831" width="10.28515625" style="31" customWidth="1"/>
    <col min="14832" max="14832" width="12.7109375" style="31" bestFit="1" customWidth="1"/>
    <col min="14833" max="14833" width="10.85546875" style="31" customWidth="1"/>
    <col min="14834" max="14834" width="19.140625" style="31" bestFit="1" customWidth="1"/>
    <col min="14835" max="14835" width="9.140625" style="31"/>
    <col min="14836" max="14836" width="9.42578125" style="31" customWidth="1"/>
    <col min="14837" max="14837" width="11.140625" style="31" customWidth="1"/>
    <col min="14838" max="14838" width="10.42578125" style="31" bestFit="1" customWidth="1"/>
    <col min="14839" max="14839" width="19.140625" style="31" bestFit="1" customWidth="1"/>
    <col min="14840" max="14840" width="9.140625" style="31"/>
    <col min="14841" max="14841" width="9.5703125" style="31" customWidth="1"/>
    <col min="14842" max="14842" width="9.140625" style="31"/>
    <col min="14843" max="14843" width="10.42578125" style="31" bestFit="1" customWidth="1"/>
    <col min="14844" max="15084" width="9.140625" style="31"/>
    <col min="15085" max="15085" width="18.7109375" style="31" bestFit="1" customWidth="1"/>
    <col min="15086" max="15086" width="9.140625" style="31"/>
    <col min="15087" max="15087" width="10.28515625" style="31" customWidth="1"/>
    <col min="15088" max="15088" width="12.7109375" style="31" bestFit="1" customWidth="1"/>
    <col min="15089" max="15089" width="10.85546875" style="31" customWidth="1"/>
    <col min="15090" max="15090" width="19.140625" style="31" bestFit="1" customWidth="1"/>
    <col min="15091" max="15091" width="9.140625" style="31"/>
    <col min="15092" max="15092" width="9.42578125" style="31" customWidth="1"/>
    <col min="15093" max="15093" width="11.140625" style="31" customWidth="1"/>
    <col min="15094" max="15094" width="10.42578125" style="31" bestFit="1" customWidth="1"/>
    <col min="15095" max="15095" width="19.140625" style="31" bestFit="1" customWidth="1"/>
    <col min="15096" max="15096" width="9.140625" style="31"/>
    <col min="15097" max="15097" width="9.5703125" style="31" customWidth="1"/>
    <col min="15098" max="15098" width="9.140625" style="31"/>
    <col min="15099" max="15099" width="10.42578125" style="31" bestFit="1" customWidth="1"/>
    <col min="15100" max="15340" width="9.140625" style="31"/>
    <col min="15341" max="15341" width="18.7109375" style="31" bestFit="1" customWidth="1"/>
    <col min="15342" max="15342" width="9.140625" style="31"/>
    <col min="15343" max="15343" width="10.28515625" style="31" customWidth="1"/>
    <col min="15344" max="15344" width="12.7109375" style="31" bestFit="1" customWidth="1"/>
    <col min="15345" max="15345" width="10.85546875" style="31" customWidth="1"/>
    <col min="15346" max="15346" width="19.140625" style="31" bestFit="1" customWidth="1"/>
    <col min="15347" max="15347" width="9.140625" style="31"/>
    <col min="15348" max="15348" width="9.42578125" style="31" customWidth="1"/>
    <col min="15349" max="15349" width="11.140625" style="31" customWidth="1"/>
    <col min="15350" max="15350" width="10.42578125" style="31" bestFit="1" customWidth="1"/>
    <col min="15351" max="15351" width="19.140625" style="31" bestFit="1" customWidth="1"/>
    <col min="15352" max="15352" width="9.140625" style="31"/>
    <col min="15353" max="15353" width="9.5703125" style="31" customWidth="1"/>
    <col min="15354" max="15354" width="9.140625" style="31"/>
    <col min="15355" max="15355" width="10.42578125" style="31" bestFit="1" customWidth="1"/>
    <col min="15356" max="15596" width="9.140625" style="31"/>
    <col min="15597" max="15597" width="18.7109375" style="31" bestFit="1" customWidth="1"/>
    <col min="15598" max="15598" width="9.140625" style="31"/>
    <col min="15599" max="15599" width="10.28515625" style="31" customWidth="1"/>
    <col min="15600" max="15600" width="12.7109375" style="31" bestFit="1" customWidth="1"/>
    <col min="15601" max="15601" width="10.85546875" style="31" customWidth="1"/>
    <col min="15602" max="15602" width="19.140625" style="31" bestFit="1" customWidth="1"/>
    <col min="15603" max="15603" width="9.140625" style="31"/>
    <col min="15604" max="15604" width="9.42578125" style="31" customWidth="1"/>
    <col min="15605" max="15605" width="11.140625" style="31" customWidth="1"/>
    <col min="15606" max="15606" width="10.42578125" style="31" bestFit="1" customWidth="1"/>
    <col min="15607" max="15607" width="19.140625" style="31" bestFit="1" customWidth="1"/>
    <col min="15608" max="15608" width="9.140625" style="31"/>
    <col min="15609" max="15609" width="9.5703125" style="31" customWidth="1"/>
    <col min="15610" max="15610" width="9.140625" style="31"/>
    <col min="15611" max="15611" width="10.42578125" style="31" bestFit="1" customWidth="1"/>
    <col min="15612" max="15852" width="9.140625" style="31"/>
    <col min="15853" max="15853" width="18.7109375" style="31" bestFit="1" customWidth="1"/>
    <col min="15854" max="15854" width="9.140625" style="31"/>
    <col min="15855" max="15855" width="10.28515625" style="31" customWidth="1"/>
    <col min="15856" max="15856" width="12.7109375" style="31" bestFit="1" customWidth="1"/>
    <col min="15857" max="15857" width="10.85546875" style="31" customWidth="1"/>
    <col min="15858" max="15858" width="19.140625" style="31" bestFit="1" customWidth="1"/>
    <col min="15859" max="15859" width="9.140625" style="31"/>
    <col min="15860" max="15860" width="9.42578125" style="31" customWidth="1"/>
    <col min="15861" max="15861" width="11.140625" style="31" customWidth="1"/>
    <col min="15862" max="15862" width="10.42578125" style="31" bestFit="1" customWidth="1"/>
    <col min="15863" max="15863" width="19.140625" style="31" bestFit="1" customWidth="1"/>
    <col min="15864" max="15864" width="9.140625" style="31"/>
    <col min="15865" max="15865" width="9.5703125" style="31" customWidth="1"/>
    <col min="15866" max="15866" width="9.140625" style="31"/>
    <col min="15867" max="15867" width="10.42578125" style="31" bestFit="1" customWidth="1"/>
    <col min="15868" max="16108" width="9.140625" style="31"/>
    <col min="16109" max="16109" width="18.7109375" style="31" bestFit="1" customWidth="1"/>
    <col min="16110" max="16110" width="9.140625" style="31"/>
    <col min="16111" max="16111" width="10.28515625" style="31" customWidth="1"/>
    <col min="16112" max="16112" width="12.7109375" style="31" bestFit="1" customWidth="1"/>
    <col min="16113" max="16113" width="10.85546875" style="31" customWidth="1"/>
    <col min="16114" max="16114" width="19.140625" style="31" bestFit="1" customWidth="1"/>
    <col min="16115" max="16115" width="9.140625" style="31"/>
    <col min="16116" max="16116" width="9.42578125" style="31" customWidth="1"/>
    <col min="16117" max="16117" width="11.140625" style="31" customWidth="1"/>
    <col min="16118" max="16118" width="10.42578125" style="31" bestFit="1" customWidth="1"/>
    <col min="16119" max="16119" width="19.140625" style="31" bestFit="1" customWidth="1"/>
    <col min="16120" max="16120" width="9.140625" style="31"/>
    <col min="16121" max="16121" width="9.5703125" style="31" customWidth="1"/>
    <col min="16122" max="16122" width="9.140625" style="31"/>
    <col min="16123" max="16123" width="10.42578125" style="31" bestFit="1" customWidth="1"/>
    <col min="16124" max="16384" width="9.140625" style="31"/>
  </cols>
  <sheetData>
    <row r="1" spans="1:5" ht="18" x14ac:dyDescent="0.25">
      <c r="D1" s="228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124</v>
      </c>
      <c r="D3" s="231"/>
      <c r="E3" s="33"/>
    </row>
    <row r="4" spans="1:5" ht="18" x14ac:dyDescent="0.25">
      <c r="C4" s="229" t="s">
        <v>130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63.75" thickBot="1" x14ac:dyDescent="0.25">
      <c r="A6" s="36"/>
      <c r="B6" s="37" t="s">
        <v>2</v>
      </c>
      <c r="C6" s="38" t="s">
        <v>3</v>
      </c>
      <c r="D6" s="39" t="s">
        <v>4</v>
      </c>
      <c r="E6" s="40" t="s">
        <v>5</v>
      </c>
    </row>
    <row r="7" spans="1:5" ht="18.75" thickBot="1" x14ac:dyDescent="0.3">
      <c r="A7" s="42" t="s">
        <v>7</v>
      </c>
      <c r="B7" s="43"/>
      <c r="C7" s="43"/>
      <c r="D7" s="43"/>
      <c r="E7" s="45"/>
    </row>
    <row r="8" spans="1:5" ht="18" x14ac:dyDescent="0.25">
      <c r="A8" s="46" t="s">
        <v>8</v>
      </c>
      <c r="B8" s="47">
        <v>8016</v>
      </c>
      <c r="C8" s="48">
        <v>17060</v>
      </c>
      <c r="D8" s="49">
        <v>1955903</v>
      </c>
      <c r="E8" s="50">
        <f>D8/B8</f>
        <v>243.999875249501</v>
      </c>
    </row>
    <row r="9" spans="1:5" ht="18" x14ac:dyDescent="0.25">
      <c r="A9" s="54" t="s">
        <v>9</v>
      </c>
      <c r="B9" s="55">
        <v>5800</v>
      </c>
      <c r="C9" s="56">
        <v>11630</v>
      </c>
      <c r="D9" s="57">
        <v>1373788</v>
      </c>
      <c r="E9" s="58">
        <f>D9/B9</f>
        <v>236.86</v>
      </c>
    </row>
    <row r="10" spans="1:5" ht="18" x14ac:dyDescent="0.25">
      <c r="A10" s="54" t="s">
        <v>10</v>
      </c>
      <c r="B10" s="55">
        <v>6544</v>
      </c>
      <c r="C10" s="56">
        <v>12644</v>
      </c>
      <c r="D10" s="57">
        <v>1498184</v>
      </c>
      <c r="E10" s="58">
        <f>D10/B10</f>
        <v>228.94009779951099</v>
      </c>
    </row>
    <row r="11" spans="1:5" ht="18" x14ac:dyDescent="0.25">
      <c r="A11" s="54" t="s">
        <v>11</v>
      </c>
      <c r="B11" s="55">
        <v>8485</v>
      </c>
      <c r="C11" s="56">
        <v>17259</v>
      </c>
      <c r="D11" s="57">
        <v>1989466</v>
      </c>
      <c r="E11" s="58">
        <f>D11/B11</f>
        <v>234.46859163229229</v>
      </c>
    </row>
    <row r="12" spans="1:5" ht="18" x14ac:dyDescent="0.25">
      <c r="A12" s="54" t="s">
        <v>12</v>
      </c>
      <c r="B12" s="55">
        <v>2146</v>
      </c>
      <c r="C12" s="56">
        <v>4605</v>
      </c>
      <c r="D12" s="57">
        <v>534630</v>
      </c>
      <c r="E12" s="58">
        <f>D12/B12</f>
        <v>249.12861136999069</v>
      </c>
    </row>
    <row r="13" spans="1:5" ht="18" x14ac:dyDescent="0.25">
      <c r="A13" s="54" t="s">
        <v>13</v>
      </c>
      <c r="B13" s="55">
        <v>8481</v>
      </c>
      <c r="C13" s="56">
        <v>17830</v>
      </c>
      <c r="D13" s="57">
        <v>2068453</v>
      </c>
      <c r="E13" s="58">
        <f>D13/B13</f>
        <v>243.89258342176629</v>
      </c>
    </row>
    <row r="14" spans="1:5" ht="18" x14ac:dyDescent="0.25">
      <c r="A14" s="54" t="s">
        <v>14</v>
      </c>
      <c r="B14" s="55">
        <v>3053</v>
      </c>
      <c r="C14" s="56">
        <v>5893</v>
      </c>
      <c r="D14" s="57">
        <v>682635</v>
      </c>
      <c r="E14" s="58">
        <f>D14/B14</f>
        <v>223.59482476252867</v>
      </c>
    </row>
    <row r="15" spans="1:5" ht="18.75" thickBot="1" x14ac:dyDescent="0.3">
      <c r="A15" s="59" t="s">
        <v>15</v>
      </c>
      <c r="B15" s="60">
        <v>10148</v>
      </c>
      <c r="C15" s="61">
        <v>20166</v>
      </c>
      <c r="D15" s="62">
        <v>2372840</v>
      </c>
      <c r="E15" s="63">
        <f>D15/B15</f>
        <v>233.82341348048877</v>
      </c>
    </row>
    <row r="16" spans="1:5" ht="18.75" thickBot="1" x14ac:dyDescent="0.3">
      <c r="A16" s="67" t="s">
        <v>16</v>
      </c>
      <c r="B16" s="68">
        <f>SUM(B8:B15)</f>
        <v>52673</v>
      </c>
      <c r="C16" s="68">
        <f>SUM(C8:C15)</f>
        <v>107087</v>
      </c>
      <c r="D16" s="69">
        <f>SUM(D8:D15)</f>
        <v>12475899</v>
      </c>
      <c r="E16" s="70">
        <f>D16/B16</f>
        <v>236.85567558331593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7"/>
    </row>
    <row r="19" spans="1:5" ht="18" x14ac:dyDescent="0.25">
      <c r="A19" s="79" t="s">
        <v>18</v>
      </c>
      <c r="B19" s="47">
        <v>14846</v>
      </c>
      <c r="C19" s="48">
        <v>27942</v>
      </c>
      <c r="D19" s="49">
        <v>3319760</v>
      </c>
      <c r="E19" s="51">
        <f>D19/B19</f>
        <v>223.61309443621178</v>
      </c>
    </row>
    <row r="20" spans="1:5" ht="18" x14ac:dyDescent="0.25">
      <c r="A20" s="79" t="s">
        <v>19</v>
      </c>
      <c r="B20" s="53">
        <v>7298</v>
      </c>
      <c r="C20" s="48">
        <v>13223</v>
      </c>
      <c r="D20" s="49">
        <v>1582031</v>
      </c>
      <c r="E20" s="81">
        <f>D20/B20</f>
        <v>216.77596601808716</v>
      </c>
    </row>
    <row r="21" spans="1:5" ht="18" x14ac:dyDescent="0.25">
      <c r="A21" s="46" t="s">
        <v>20</v>
      </c>
      <c r="B21" s="83">
        <v>6007</v>
      </c>
      <c r="C21" s="84">
        <v>11627</v>
      </c>
      <c r="D21" s="85">
        <v>1362095</v>
      </c>
      <c r="E21" s="81">
        <f>D21/B21</f>
        <v>226.75129016147827</v>
      </c>
    </row>
    <row r="22" spans="1:5" ht="18" x14ac:dyDescent="0.25">
      <c r="A22" s="54" t="s">
        <v>21</v>
      </c>
      <c r="B22" s="87">
        <v>7650</v>
      </c>
      <c r="C22" s="88">
        <v>15243</v>
      </c>
      <c r="D22" s="89">
        <v>1754145</v>
      </c>
      <c r="E22" s="81">
        <f>D22/B22</f>
        <v>229.3</v>
      </c>
    </row>
    <row r="23" spans="1:5" ht="18" x14ac:dyDescent="0.25">
      <c r="A23" s="54" t="s">
        <v>22</v>
      </c>
      <c r="B23" s="87">
        <v>4964</v>
      </c>
      <c r="C23" s="88">
        <v>10161</v>
      </c>
      <c r="D23" s="89">
        <v>1175642</v>
      </c>
      <c r="E23" s="81">
        <f>D23/B23</f>
        <v>236.83360193392426</v>
      </c>
    </row>
    <row r="24" spans="1:5" ht="18" x14ac:dyDescent="0.25">
      <c r="A24" s="54" t="s">
        <v>23</v>
      </c>
      <c r="B24" s="87">
        <v>3290</v>
      </c>
      <c r="C24" s="88">
        <v>6801</v>
      </c>
      <c r="D24" s="89">
        <v>792479</v>
      </c>
      <c r="E24" s="81">
        <f>D24/B24</f>
        <v>240.87507598784194</v>
      </c>
    </row>
    <row r="25" spans="1:5" ht="18" x14ac:dyDescent="0.25">
      <c r="A25" s="54" t="s">
        <v>24</v>
      </c>
      <c r="B25" s="87">
        <v>8507</v>
      </c>
      <c r="C25" s="88">
        <v>16726</v>
      </c>
      <c r="D25" s="89">
        <v>1960402</v>
      </c>
      <c r="E25" s="81">
        <f>D25/B25</f>
        <v>230.4457505583637</v>
      </c>
    </row>
    <row r="26" spans="1:5" ht="18" x14ac:dyDescent="0.25">
      <c r="A26" s="54" t="s">
        <v>25</v>
      </c>
      <c r="B26" s="87">
        <v>7751</v>
      </c>
      <c r="C26" s="88">
        <v>16158</v>
      </c>
      <c r="D26" s="89">
        <v>1886466</v>
      </c>
      <c r="E26" s="81">
        <f>D26/B26</f>
        <v>243.38356341117276</v>
      </c>
    </row>
    <row r="27" spans="1:5" ht="18" x14ac:dyDescent="0.25">
      <c r="A27" s="54" t="s">
        <v>26</v>
      </c>
      <c r="B27" s="87">
        <v>9688</v>
      </c>
      <c r="C27" s="88">
        <v>18689</v>
      </c>
      <c r="D27" s="89">
        <v>2182927</v>
      </c>
      <c r="E27" s="81">
        <f>D27/B27</f>
        <v>225.32277043765484</v>
      </c>
    </row>
    <row r="28" spans="1:5" ht="18" x14ac:dyDescent="0.25">
      <c r="A28" s="54" t="s">
        <v>27</v>
      </c>
      <c r="B28" s="87">
        <v>6766</v>
      </c>
      <c r="C28" s="88">
        <v>14615</v>
      </c>
      <c r="D28" s="89">
        <v>1686336</v>
      </c>
      <c r="E28" s="81">
        <f>D28/B28</f>
        <v>249.23677209577298</v>
      </c>
    </row>
    <row r="29" spans="1:5" ht="18" x14ac:dyDescent="0.25">
      <c r="A29" s="54" t="s">
        <v>28</v>
      </c>
      <c r="B29" s="87">
        <v>5743</v>
      </c>
      <c r="C29" s="88">
        <v>11734</v>
      </c>
      <c r="D29" s="89">
        <v>1352674</v>
      </c>
      <c r="E29" s="81">
        <f>D29/B29</f>
        <v>235.53438969179871</v>
      </c>
    </row>
    <row r="30" spans="1:5" ht="18" x14ac:dyDescent="0.25">
      <c r="A30" s="66" t="s">
        <v>29</v>
      </c>
      <c r="B30" s="87">
        <v>5548</v>
      </c>
      <c r="C30" s="92">
        <v>11520</v>
      </c>
      <c r="D30" s="93">
        <v>1356719</v>
      </c>
      <c r="E30" s="81">
        <f>D30/B30</f>
        <v>244.54199711607788</v>
      </c>
    </row>
    <row r="31" spans="1:5" ht="18.75" thickBot="1" x14ac:dyDescent="0.3">
      <c r="A31" s="66" t="s">
        <v>30</v>
      </c>
      <c r="B31" s="95">
        <v>1993</v>
      </c>
      <c r="C31" s="92">
        <v>4069</v>
      </c>
      <c r="D31" s="93">
        <v>479810</v>
      </c>
      <c r="E31" s="96">
        <f>D31/B31</f>
        <v>240.74761665830405</v>
      </c>
    </row>
    <row r="32" spans="1:5" ht="18.75" thickBot="1" x14ac:dyDescent="0.3">
      <c r="A32" s="67" t="s">
        <v>31</v>
      </c>
      <c r="B32" s="98">
        <f>SUM(B19:B31)</f>
        <v>90051</v>
      </c>
      <c r="C32" s="98">
        <f>SUM(C19:C31)</f>
        <v>178508</v>
      </c>
      <c r="D32" s="99">
        <f>SUM(D19:D31)</f>
        <v>20891486</v>
      </c>
      <c r="E32" s="101">
        <f>D32/B32</f>
        <v>231.99615773284029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11844</v>
      </c>
      <c r="C35" s="88">
        <v>23050</v>
      </c>
      <c r="D35" s="91">
        <v>2690503</v>
      </c>
      <c r="E35" s="58">
        <f>D35/B35</f>
        <v>227.16168524147247</v>
      </c>
    </row>
    <row r="36" spans="1:5" ht="18" x14ac:dyDescent="0.25">
      <c r="A36" s="54" t="s">
        <v>35</v>
      </c>
      <c r="B36" s="90">
        <v>16114</v>
      </c>
      <c r="C36" s="88">
        <v>32860</v>
      </c>
      <c r="D36" s="91">
        <v>3762675</v>
      </c>
      <c r="E36" s="107">
        <f>D36/B36</f>
        <v>233.50347523892268</v>
      </c>
    </row>
    <row r="37" spans="1:5" ht="18" x14ac:dyDescent="0.25">
      <c r="A37" s="54" t="s">
        <v>36</v>
      </c>
      <c r="B37" s="90">
        <v>5489</v>
      </c>
      <c r="C37" s="88">
        <v>11286</v>
      </c>
      <c r="D37" s="91">
        <v>1322478</v>
      </c>
      <c r="E37" s="107">
        <f>D37/B37</f>
        <v>240.93241027509563</v>
      </c>
    </row>
    <row r="38" spans="1:5" ht="18" x14ac:dyDescent="0.25">
      <c r="A38" s="54" t="s">
        <v>37</v>
      </c>
      <c r="B38" s="90">
        <v>8363</v>
      </c>
      <c r="C38" s="88">
        <v>17469</v>
      </c>
      <c r="D38" s="91">
        <v>2025889</v>
      </c>
      <c r="E38" s="107">
        <f>D38/B38</f>
        <v>242.24429032643789</v>
      </c>
    </row>
    <row r="39" spans="1:5" ht="18" x14ac:dyDescent="0.25">
      <c r="A39" s="54" t="s">
        <v>38</v>
      </c>
      <c r="B39" s="90">
        <v>5707</v>
      </c>
      <c r="C39" s="88">
        <v>11296</v>
      </c>
      <c r="D39" s="91">
        <v>1302099</v>
      </c>
      <c r="E39" s="107">
        <f>D39/B39</f>
        <v>228.15822673909236</v>
      </c>
    </row>
    <row r="40" spans="1:5" ht="18" x14ac:dyDescent="0.25">
      <c r="A40" s="54" t="s">
        <v>39</v>
      </c>
      <c r="B40" s="90">
        <v>7377</v>
      </c>
      <c r="C40" s="88">
        <v>15522</v>
      </c>
      <c r="D40" s="91">
        <v>1784593</v>
      </c>
      <c r="E40" s="107">
        <f>D40/B40</f>
        <v>241.91310830961095</v>
      </c>
    </row>
    <row r="41" spans="1:5" ht="18" x14ac:dyDescent="0.25">
      <c r="A41" s="54" t="s">
        <v>40</v>
      </c>
      <c r="B41" s="90">
        <v>10079</v>
      </c>
      <c r="C41" s="88">
        <v>21221</v>
      </c>
      <c r="D41" s="91">
        <v>2445398</v>
      </c>
      <c r="E41" s="107">
        <f>D41/B41</f>
        <v>242.62307768627841</v>
      </c>
    </row>
    <row r="42" spans="1:5" ht="18" x14ac:dyDescent="0.25">
      <c r="A42" s="54" t="s">
        <v>41</v>
      </c>
      <c r="B42" s="90">
        <v>6975</v>
      </c>
      <c r="C42" s="88">
        <v>13960</v>
      </c>
      <c r="D42" s="91">
        <v>1604630</v>
      </c>
      <c r="E42" s="107">
        <f>D42/B42</f>
        <v>230.05448028673834</v>
      </c>
    </row>
    <row r="43" spans="1:5" ht="18" x14ac:dyDescent="0.25">
      <c r="A43" s="54" t="s">
        <v>42</v>
      </c>
      <c r="B43" s="90">
        <v>5385</v>
      </c>
      <c r="C43" s="88">
        <v>10697</v>
      </c>
      <c r="D43" s="91">
        <v>1224565</v>
      </c>
      <c r="E43" s="107">
        <f>D43/B43</f>
        <v>227.40297121634168</v>
      </c>
    </row>
    <row r="44" spans="1:5" ht="18" x14ac:dyDescent="0.25">
      <c r="A44" s="54" t="s">
        <v>43</v>
      </c>
      <c r="B44" s="90">
        <v>7769</v>
      </c>
      <c r="C44" s="88">
        <v>16066</v>
      </c>
      <c r="D44" s="91">
        <v>1862165</v>
      </c>
      <c r="E44" s="107">
        <f>D44/B44</f>
        <v>239.69172351654009</v>
      </c>
    </row>
    <row r="45" spans="1:5" ht="18" x14ac:dyDescent="0.25">
      <c r="A45" s="66" t="s">
        <v>44</v>
      </c>
      <c r="B45" s="90">
        <v>6806</v>
      </c>
      <c r="C45" s="88">
        <v>13647</v>
      </c>
      <c r="D45" s="91">
        <v>1587188</v>
      </c>
      <c r="E45" s="107">
        <f>D45/B45</f>
        <v>233.20423156038788</v>
      </c>
    </row>
    <row r="46" spans="1:5" ht="18.75" thickBot="1" x14ac:dyDescent="0.3">
      <c r="A46" s="66" t="s">
        <v>45</v>
      </c>
      <c r="B46" s="108">
        <v>4625</v>
      </c>
      <c r="C46" s="109">
        <v>9164</v>
      </c>
      <c r="D46" s="110">
        <v>1050225</v>
      </c>
      <c r="E46" s="111">
        <f>D46/B46</f>
        <v>227.07567567567568</v>
      </c>
    </row>
    <row r="47" spans="1:5" ht="18.75" thickBot="1" x14ac:dyDescent="0.3">
      <c r="A47" s="67" t="s">
        <v>46</v>
      </c>
      <c r="B47" s="98">
        <f>SUM(B35:B46)</f>
        <v>96533</v>
      </c>
      <c r="C47" s="98">
        <f>SUM(C35:C46)</f>
        <v>196238</v>
      </c>
      <c r="D47" s="99">
        <f>SUM(D35:D46)</f>
        <v>22662408</v>
      </c>
      <c r="E47" s="101">
        <f>D47/B47</f>
        <v>234.76332445899331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5464</v>
      </c>
      <c r="C50" s="118">
        <v>10819</v>
      </c>
      <c r="D50" s="117">
        <v>1255459</v>
      </c>
      <c r="E50" s="119">
        <f>D50/B50</f>
        <v>229.76921669106881</v>
      </c>
    </row>
    <row r="51" spans="1:5" ht="18" x14ac:dyDescent="0.25">
      <c r="A51" s="54" t="s">
        <v>49</v>
      </c>
      <c r="B51" s="90">
        <v>8071</v>
      </c>
      <c r="C51" s="120">
        <v>17198</v>
      </c>
      <c r="D51" s="90">
        <v>2003683</v>
      </c>
      <c r="E51" s="121">
        <f>D51/B51</f>
        <v>248.25709329698921</v>
      </c>
    </row>
    <row r="52" spans="1:5" ht="18" x14ac:dyDescent="0.25">
      <c r="A52" s="54" t="s">
        <v>120</v>
      </c>
      <c r="B52" s="90">
        <v>22690</v>
      </c>
      <c r="C52" s="120">
        <v>44105</v>
      </c>
      <c r="D52" s="90">
        <v>5094798</v>
      </c>
      <c r="E52" s="121">
        <f>D52/B52</f>
        <v>224.53935654473335</v>
      </c>
    </row>
    <row r="53" spans="1:5" ht="18" x14ac:dyDescent="0.25">
      <c r="A53" s="54" t="s">
        <v>51</v>
      </c>
      <c r="B53" s="90">
        <v>7750</v>
      </c>
      <c r="C53" s="120">
        <v>15799</v>
      </c>
      <c r="D53" s="90">
        <v>1808249</v>
      </c>
      <c r="E53" s="121">
        <f>D53/B53</f>
        <v>233.32245161290322</v>
      </c>
    </row>
    <row r="54" spans="1:5" ht="18" x14ac:dyDescent="0.25">
      <c r="A54" s="54" t="s">
        <v>52</v>
      </c>
      <c r="B54" s="90">
        <v>5794</v>
      </c>
      <c r="C54" s="120">
        <v>11286</v>
      </c>
      <c r="D54" s="90">
        <v>1340170</v>
      </c>
      <c r="E54" s="121">
        <f>D54/B54</f>
        <v>231.30307214359684</v>
      </c>
    </row>
    <row r="55" spans="1:5" ht="18" x14ac:dyDescent="0.25">
      <c r="A55" s="54" t="s">
        <v>53</v>
      </c>
      <c r="B55" s="90">
        <v>5792</v>
      </c>
      <c r="C55" s="120">
        <v>11544</v>
      </c>
      <c r="D55" s="90">
        <v>1333495</v>
      </c>
      <c r="E55" s="121">
        <f>D55/B55</f>
        <v>230.23049033149172</v>
      </c>
    </row>
    <row r="56" spans="1:5" ht="18.75" thickBot="1" x14ac:dyDescent="0.3">
      <c r="A56" s="54" t="s">
        <v>54</v>
      </c>
      <c r="B56" s="122">
        <v>8166</v>
      </c>
      <c r="C56" s="123">
        <v>15895</v>
      </c>
      <c r="D56" s="122">
        <v>1833738</v>
      </c>
      <c r="E56" s="121">
        <f>D56/B56</f>
        <v>224.55767817781043</v>
      </c>
    </row>
    <row r="57" spans="1:5" ht="18.75" thickBot="1" x14ac:dyDescent="0.3">
      <c r="A57" s="67" t="s">
        <v>46</v>
      </c>
      <c r="B57" s="98">
        <f>SUM(B50:B56)</f>
        <v>63727</v>
      </c>
      <c r="C57" s="98">
        <f>SUM(C50:C56)</f>
        <v>126646</v>
      </c>
      <c r="D57" s="124">
        <f>SUM(D50:D56)</f>
        <v>14669592</v>
      </c>
      <c r="E57" s="72">
        <f>D57/B57</f>
        <v>230.19429755048881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9029</v>
      </c>
      <c r="C60" s="125">
        <v>18746</v>
      </c>
      <c r="D60" s="117">
        <v>2161672</v>
      </c>
      <c r="E60" s="58">
        <f>D60/B60</f>
        <v>239.41433159818362</v>
      </c>
    </row>
    <row r="61" spans="1:5" ht="18" x14ac:dyDescent="0.25">
      <c r="A61" s="54" t="s">
        <v>57</v>
      </c>
      <c r="B61" s="90">
        <v>9825</v>
      </c>
      <c r="C61" s="127">
        <v>19762</v>
      </c>
      <c r="D61" s="90">
        <v>2287023</v>
      </c>
      <c r="E61" s="107">
        <f>D61/B61</f>
        <v>232.77587786259542</v>
      </c>
    </row>
    <row r="62" spans="1:5" ht="18" x14ac:dyDescent="0.25">
      <c r="A62" s="54" t="s">
        <v>58</v>
      </c>
      <c r="B62" s="90">
        <v>11964</v>
      </c>
      <c r="C62" s="127">
        <v>23499</v>
      </c>
      <c r="D62" s="90">
        <v>2707880</v>
      </c>
      <c r="E62" s="107">
        <f>D62/B62</f>
        <v>226.33567368772987</v>
      </c>
    </row>
    <row r="63" spans="1:5" ht="18" x14ac:dyDescent="0.25">
      <c r="A63" s="54" t="s">
        <v>59</v>
      </c>
      <c r="B63" s="90">
        <v>5366</v>
      </c>
      <c r="C63" s="127">
        <v>11406</v>
      </c>
      <c r="D63" s="90">
        <v>1339879</v>
      </c>
      <c r="E63" s="107">
        <f>D63/B63</f>
        <v>249.6979127841968</v>
      </c>
    </row>
    <row r="64" spans="1:5" ht="18" x14ac:dyDescent="0.25">
      <c r="A64" s="54" t="s">
        <v>60</v>
      </c>
      <c r="B64" s="90">
        <v>3965</v>
      </c>
      <c r="C64" s="127">
        <v>7779</v>
      </c>
      <c r="D64" s="90">
        <v>902574</v>
      </c>
      <c r="E64" s="107">
        <f>D64/B64</f>
        <v>227.63530895334173</v>
      </c>
    </row>
    <row r="65" spans="1:5" ht="18" x14ac:dyDescent="0.25">
      <c r="A65" s="54" t="s">
        <v>61</v>
      </c>
      <c r="B65" s="90">
        <v>9782</v>
      </c>
      <c r="C65" s="127">
        <v>19733</v>
      </c>
      <c r="D65" s="90">
        <v>2270103</v>
      </c>
      <c r="E65" s="107">
        <f>D65/B65</f>
        <v>232.06941320793294</v>
      </c>
    </row>
    <row r="66" spans="1:5" ht="18.75" thickBot="1" x14ac:dyDescent="0.3">
      <c r="A66" s="54" t="s">
        <v>62</v>
      </c>
      <c r="B66" s="122">
        <v>8956</v>
      </c>
      <c r="C66" s="128">
        <v>17619</v>
      </c>
      <c r="D66" s="122">
        <v>2055722</v>
      </c>
      <c r="E66" s="111">
        <f>D66/B66</f>
        <v>229.53573023671282</v>
      </c>
    </row>
    <row r="67" spans="1:5" ht="18.75" thickBot="1" x14ac:dyDescent="0.3">
      <c r="A67" s="67" t="s">
        <v>46</v>
      </c>
      <c r="B67" s="98">
        <f>SUM(B60:B66)</f>
        <v>58887</v>
      </c>
      <c r="C67" s="98">
        <f>SUM(C60:C66)</f>
        <v>118544</v>
      </c>
      <c r="D67" s="98">
        <f>SUM(D60:D66)</f>
        <v>13724853</v>
      </c>
      <c r="E67" s="70">
        <f>D67/B67</f>
        <v>233.07101737225534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4049</v>
      </c>
      <c r="C70" s="125">
        <v>8356</v>
      </c>
      <c r="D70" s="117">
        <v>959554</v>
      </c>
      <c r="E70" s="119">
        <f>D70/B70</f>
        <v>236.9854285008644</v>
      </c>
    </row>
    <row r="71" spans="1:5" ht="18" x14ac:dyDescent="0.25">
      <c r="A71" s="54" t="s">
        <v>65</v>
      </c>
      <c r="B71" s="90">
        <v>7455</v>
      </c>
      <c r="C71" s="127">
        <v>14151</v>
      </c>
      <c r="D71" s="90">
        <v>1622747</v>
      </c>
      <c r="E71" s="121">
        <f>D71/B71</f>
        <v>217.67230046948356</v>
      </c>
    </row>
    <row r="72" spans="1:5" ht="18" x14ac:dyDescent="0.25">
      <c r="A72" s="54" t="s">
        <v>63</v>
      </c>
      <c r="B72" s="90">
        <v>8190</v>
      </c>
      <c r="C72" s="127">
        <v>16559</v>
      </c>
      <c r="D72" s="90">
        <v>1906964</v>
      </c>
      <c r="E72" s="121">
        <f>D72/B72</f>
        <v>232.84053724053723</v>
      </c>
    </row>
    <row r="73" spans="1:5" ht="18" x14ac:dyDescent="0.25">
      <c r="A73" s="54" t="s">
        <v>66</v>
      </c>
      <c r="B73" s="90">
        <v>4332</v>
      </c>
      <c r="C73" s="127">
        <v>8494</v>
      </c>
      <c r="D73" s="90">
        <v>981109</v>
      </c>
      <c r="E73" s="121">
        <f>D73/B73</f>
        <v>226.47945521698983</v>
      </c>
    </row>
    <row r="74" spans="1:5" ht="18" x14ac:dyDescent="0.25">
      <c r="A74" s="54" t="s">
        <v>67</v>
      </c>
      <c r="B74" s="90">
        <v>6520</v>
      </c>
      <c r="C74" s="127">
        <v>13022</v>
      </c>
      <c r="D74" s="90">
        <v>1495386</v>
      </c>
      <c r="E74" s="121">
        <f>D74/B74</f>
        <v>229.35368098159509</v>
      </c>
    </row>
    <row r="75" spans="1:5" ht="18.75" thickBot="1" x14ac:dyDescent="0.3">
      <c r="A75" s="59" t="s">
        <v>68</v>
      </c>
      <c r="B75" s="122">
        <v>4305</v>
      </c>
      <c r="C75" s="128">
        <v>8855</v>
      </c>
      <c r="D75" s="122">
        <v>1009563</v>
      </c>
      <c r="E75" s="121">
        <f>D75/B75</f>
        <v>234.50940766550522</v>
      </c>
    </row>
    <row r="76" spans="1:5" ht="18.75" thickBot="1" x14ac:dyDescent="0.3">
      <c r="A76" s="67" t="s">
        <v>46</v>
      </c>
      <c r="B76" s="98">
        <f>SUM(B70:B75)</f>
        <v>34851</v>
      </c>
      <c r="C76" s="98">
        <f>SUM(C70:C75)</f>
        <v>69437</v>
      </c>
      <c r="D76" s="98">
        <f>SUM(D70:D75)</f>
        <v>7975323</v>
      </c>
      <c r="E76" s="72">
        <f>D76/B76</f>
        <v>228.8405784625979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2569</v>
      </c>
      <c r="C79" s="125">
        <v>5158</v>
      </c>
      <c r="D79" s="117">
        <v>590818</v>
      </c>
      <c r="E79" s="119">
        <f>D79/B79</f>
        <v>229.97975866095757</v>
      </c>
    </row>
    <row r="80" spans="1:5" ht="18" x14ac:dyDescent="0.25">
      <c r="A80" s="54" t="s">
        <v>116</v>
      </c>
      <c r="B80" s="90">
        <v>245</v>
      </c>
      <c r="C80" s="127">
        <v>513</v>
      </c>
      <c r="D80" s="90">
        <v>58593</v>
      </c>
      <c r="E80" s="121">
        <f>D80/B80</f>
        <v>239.15510204081633</v>
      </c>
    </row>
    <row r="81" spans="1:5" ht="18" x14ac:dyDescent="0.25">
      <c r="A81" s="54" t="s">
        <v>71</v>
      </c>
      <c r="B81" s="90">
        <v>6719</v>
      </c>
      <c r="C81" s="127">
        <v>13348</v>
      </c>
      <c r="D81" s="90">
        <v>1552946</v>
      </c>
      <c r="E81" s="121">
        <f>D81/B81</f>
        <v>231.12754874237237</v>
      </c>
    </row>
    <row r="82" spans="1:5" ht="18" x14ac:dyDescent="0.25">
      <c r="A82" s="54" t="s">
        <v>69</v>
      </c>
      <c r="B82" s="90">
        <v>11101</v>
      </c>
      <c r="C82" s="127">
        <v>21219</v>
      </c>
      <c r="D82" s="90">
        <v>2468431</v>
      </c>
      <c r="E82" s="121">
        <f>D82/B82</f>
        <v>222.3611386361589</v>
      </c>
    </row>
    <row r="83" spans="1:5" ht="18" x14ac:dyDescent="0.25">
      <c r="A83" s="54" t="s">
        <v>72</v>
      </c>
      <c r="B83" s="90">
        <v>8318</v>
      </c>
      <c r="C83" s="127">
        <v>16915</v>
      </c>
      <c r="D83" s="90">
        <v>1971024</v>
      </c>
      <c r="E83" s="121">
        <f>D83/B83</f>
        <v>236.95888434719885</v>
      </c>
    </row>
    <row r="84" spans="1:5" ht="18" x14ac:dyDescent="0.25">
      <c r="A84" s="54" t="s">
        <v>73</v>
      </c>
      <c r="B84" s="90">
        <v>7792</v>
      </c>
      <c r="C84" s="127">
        <v>15013</v>
      </c>
      <c r="D84" s="90">
        <v>1746108</v>
      </c>
      <c r="E84" s="121">
        <f>D84/B84</f>
        <v>224.08983572895278</v>
      </c>
    </row>
    <row r="85" spans="1:5" ht="18" x14ac:dyDescent="0.25">
      <c r="A85" s="54" t="s">
        <v>74</v>
      </c>
      <c r="B85" s="90">
        <v>2818</v>
      </c>
      <c r="C85" s="127">
        <v>5526</v>
      </c>
      <c r="D85" s="90">
        <v>635757</v>
      </c>
      <c r="E85" s="121">
        <f>D85/B85</f>
        <v>225.60574875798437</v>
      </c>
    </row>
    <row r="86" spans="1:5" ht="18" x14ac:dyDescent="0.25">
      <c r="A86" s="54" t="s">
        <v>75</v>
      </c>
      <c r="B86" s="90">
        <v>5744</v>
      </c>
      <c r="C86" s="127">
        <v>11592</v>
      </c>
      <c r="D86" s="90">
        <v>1349644</v>
      </c>
      <c r="E86" s="121">
        <f>D86/B86</f>
        <v>234.9658774373259</v>
      </c>
    </row>
    <row r="87" spans="1:5" ht="18" x14ac:dyDescent="0.25">
      <c r="A87" s="54" t="s">
        <v>76</v>
      </c>
      <c r="B87" s="90">
        <v>2046</v>
      </c>
      <c r="C87" s="127">
        <v>4019</v>
      </c>
      <c r="D87" s="90">
        <v>475517</v>
      </c>
      <c r="E87" s="121">
        <f>D87/B87</f>
        <v>232.4130009775171</v>
      </c>
    </row>
    <row r="88" spans="1:5" ht="18.75" thickBot="1" x14ac:dyDescent="0.3">
      <c r="A88" s="59" t="s">
        <v>77</v>
      </c>
      <c r="B88" s="122">
        <v>9337</v>
      </c>
      <c r="C88" s="128">
        <v>17717</v>
      </c>
      <c r="D88" s="122">
        <v>2045407</v>
      </c>
      <c r="E88" s="129">
        <f>D88/B88</f>
        <v>219.06468887222877</v>
      </c>
    </row>
    <row r="89" spans="1:5" ht="18.75" thickBot="1" x14ac:dyDescent="0.3">
      <c r="A89" s="67" t="s">
        <v>46</v>
      </c>
      <c r="B89" s="98">
        <f>SUM(B79:B88)</f>
        <v>56689</v>
      </c>
      <c r="C89" s="98">
        <f>SUM(C79:C88)</f>
        <v>111020</v>
      </c>
      <c r="D89" s="98">
        <f>SUM(D79:D88)</f>
        <v>12894245</v>
      </c>
      <c r="E89" s="71">
        <f>D89/B89</f>
        <v>227.45585563336803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5654</v>
      </c>
      <c r="C92" s="125">
        <v>11203</v>
      </c>
      <c r="D92" s="117">
        <v>1288775</v>
      </c>
      <c r="E92" s="119">
        <f>D92/B92</f>
        <v>227.9403961796958</v>
      </c>
    </row>
    <row r="93" spans="1:5" ht="18" x14ac:dyDescent="0.25">
      <c r="A93" s="54" t="s">
        <v>80</v>
      </c>
      <c r="B93" s="90">
        <v>7863</v>
      </c>
      <c r="C93" s="127">
        <v>16055</v>
      </c>
      <c r="D93" s="90">
        <v>1865497</v>
      </c>
      <c r="E93" s="121">
        <f>D93/B93</f>
        <v>237.25003179448049</v>
      </c>
    </row>
    <row r="94" spans="1:5" ht="18" x14ac:dyDescent="0.25">
      <c r="A94" s="54" t="s">
        <v>81</v>
      </c>
      <c r="B94" s="90">
        <v>4225</v>
      </c>
      <c r="C94" s="127">
        <v>8678</v>
      </c>
      <c r="D94" s="90">
        <v>1011251</v>
      </c>
      <c r="E94" s="121">
        <f>D94/B94</f>
        <v>239.34934911242604</v>
      </c>
    </row>
    <row r="95" spans="1:5" ht="18" x14ac:dyDescent="0.25">
      <c r="A95" s="54" t="s">
        <v>82</v>
      </c>
      <c r="B95" s="90">
        <v>2760</v>
      </c>
      <c r="C95" s="127">
        <v>5224</v>
      </c>
      <c r="D95" s="90">
        <v>605688</v>
      </c>
      <c r="E95" s="121">
        <f>D95/B95</f>
        <v>219.45217391304348</v>
      </c>
    </row>
    <row r="96" spans="1:5" ht="18" x14ac:dyDescent="0.25">
      <c r="A96" s="54" t="s">
        <v>83</v>
      </c>
      <c r="B96" s="90">
        <v>5439</v>
      </c>
      <c r="C96" s="127">
        <v>11224</v>
      </c>
      <c r="D96" s="90">
        <v>1305561</v>
      </c>
      <c r="E96" s="121">
        <f>D96/B96</f>
        <v>240.0369553226696</v>
      </c>
    </row>
    <row r="97" spans="1:5" ht="18" x14ac:dyDescent="0.25">
      <c r="A97" s="54" t="s">
        <v>84</v>
      </c>
      <c r="B97" s="90">
        <v>1178</v>
      </c>
      <c r="C97" s="127">
        <v>2702</v>
      </c>
      <c r="D97" s="90">
        <v>312667</v>
      </c>
      <c r="E97" s="121">
        <f>D97/B97</f>
        <v>265.42190152801356</v>
      </c>
    </row>
    <row r="98" spans="1:5" ht="18" x14ac:dyDescent="0.25">
      <c r="A98" s="54" t="s">
        <v>85</v>
      </c>
      <c r="B98" s="90">
        <v>16146</v>
      </c>
      <c r="C98" s="127">
        <v>31165</v>
      </c>
      <c r="D98" s="90">
        <v>3672034</v>
      </c>
      <c r="E98" s="121">
        <f>D98/B98</f>
        <v>227.42685494859407</v>
      </c>
    </row>
    <row r="99" spans="1:5" ht="16.5" customHeight="1" x14ac:dyDescent="0.25">
      <c r="A99" s="130" t="s">
        <v>86</v>
      </c>
      <c r="B99" s="90">
        <v>4636</v>
      </c>
      <c r="C99" s="127">
        <v>9689</v>
      </c>
      <c r="D99" s="90">
        <v>1110569</v>
      </c>
      <c r="E99" s="121">
        <f>D99/B99</f>
        <v>239.55327868852459</v>
      </c>
    </row>
    <row r="100" spans="1:5" ht="18.75" thickBot="1" x14ac:dyDescent="0.3">
      <c r="A100" s="54" t="s">
        <v>87</v>
      </c>
      <c r="B100" s="122">
        <v>6857</v>
      </c>
      <c r="C100" s="128">
        <v>13932</v>
      </c>
      <c r="D100" s="122">
        <v>1611228</v>
      </c>
      <c r="E100" s="121">
        <f>D100/B100</f>
        <v>234.9756453259443</v>
      </c>
    </row>
    <row r="101" spans="1:5" ht="18.75" thickBot="1" x14ac:dyDescent="0.3">
      <c r="A101" s="67" t="s">
        <v>46</v>
      </c>
      <c r="B101" s="98">
        <f>SUM(B92:B100)</f>
        <v>54758</v>
      </c>
      <c r="C101" s="98">
        <f>SUM(C92:C100)</f>
        <v>109872</v>
      </c>
      <c r="D101" s="98">
        <f>SUM(D92:D100)</f>
        <v>12783270</v>
      </c>
      <c r="E101" s="72">
        <f>D101/B101</f>
        <v>233.45027210635888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4021</v>
      </c>
      <c r="C104" s="133">
        <v>9217</v>
      </c>
      <c r="D104" s="132">
        <v>1070056</v>
      </c>
      <c r="E104" s="119">
        <f>D104/B104</f>
        <v>266.11688634667991</v>
      </c>
    </row>
    <row r="105" spans="1:5" ht="18" x14ac:dyDescent="0.25">
      <c r="A105" s="134" t="s">
        <v>90</v>
      </c>
      <c r="B105" s="90">
        <v>5667</v>
      </c>
      <c r="C105" s="91">
        <v>11091</v>
      </c>
      <c r="D105" s="90">
        <v>1283953</v>
      </c>
      <c r="E105" s="121">
        <f>D105/B105</f>
        <v>226.56661372860421</v>
      </c>
    </row>
    <row r="106" spans="1:5" ht="18" x14ac:dyDescent="0.25">
      <c r="A106" s="134" t="s">
        <v>91</v>
      </c>
      <c r="B106" s="86">
        <v>883</v>
      </c>
      <c r="C106" s="126">
        <v>1913</v>
      </c>
      <c r="D106" s="86">
        <v>229207</v>
      </c>
      <c r="E106" s="121">
        <f>D106/B106</f>
        <v>259.5775764439411</v>
      </c>
    </row>
    <row r="107" spans="1:5" ht="18" x14ac:dyDescent="0.25">
      <c r="A107" s="134" t="s">
        <v>92</v>
      </c>
      <c r="B107" s="90">
        <v>7781</v>
      </c>
      <c r="C107" s="127">
        <v>16125</v>
      </c>
      <c r="D107" s="90">
        <v>1858847</v>
      </c>
      <c r="E107" s="121">
        <f>D107/B107</f>
        <v>238.89564323351755</v>
      </c>
    </row>
    <row r="108" spans="1:5" ht="18" x14ac:dyDescent="0.25">
      <c r="A108" s="54" t="s">
        <v>93</v>
      </c>
      <c r="B108" s="90">
        <v>4936</v>
      </c>
      <c r="C108" s="127">
        <v>10358</v>
      </c>
      <c r="D108" s="90">
        <v>1207789</v>
      </c>
      <c r="E108" s="121">
        <f>D108/B108</f>
        <v>244.68982982171798</v>
      </c>
    </row>
    <row r="109" spans="1:5" ht="18" x14ac:dyDescent="0.25">
      <c r="A109" s="54" t="s">
        <v>94</v>
      </c>
      <c r="B109" s="90">
        <v>3788</v>
      </c>
      <c r="C109" s="127">
        <v>8431</v>
      </c>
      <c r="D109" s="90">
        <v>983623</v>
      </c>
      <c r="E109" s="121">
        <f>D109/B109</f>
        <v>259.6681626187962</v>
      </c>
    </row>
    <row r="110" spans="1:5" ht="18" x14ac:dyDescent="0.25">
      <c r="A110" s="54" t="s">
        <v>95</v>
      </c>
      <c r="B110" s="90">
        <v>8901</v>
      </c>
      <c r="C110" s="127">
        <v>19216</v>
      </c>
      <c r="D110" s="90">
        <v>2201469</v>
      </c>
      <c r="E110" s="121">
        <f>D110/B110</f>
        <v>247.32827772160431</v>
      </c>
    </row>
    <row r="111" spans="1:5" ht="18" x14ac:dyDescent="0.25">
      <c r="A111" s="54" t="s">
        <v>96</v>
      </c>
      <c r="B111" s="90">
        <v>5890</v>
      </c>
      <c r="C111" s="127">
        <v>12787</v>
      </c>
      <c r="D111" s="90">
        <v>1466557</v>
      </c>
      <c r="E111" s="121">
        <f>D111/B111</f>
        <v>248.99100169779288</v>
      </c>
    </row>
    <row r="112" spans="1:5" ht="18" x14ac:dyDescent="0.25">
      <c r="A112" s="54" t="s">
        <v>97</v>
      </c>
      <c r="B112" s="90">
        <v>5419</v>
      </c>
      <c r="C112" s="127">
        <v>11945</v>
      </c>
      <c r="D112" s="90">
        <v>1374396</v>
      </c>
      <c r="E112" s="121">
        <f>D112/B112</f>
        <v>253.62539213877099</v>
      </c>
    </row>
    <row r="113" spans="1:5" ht="18" x14ac:dyDescent="0.25">
      <c r="A113" s="54" t="s">
        <v>98</v>
      </c>
      <c r="B113" s="90">
        <v>7864</v>
      </c>
      <c r="C113" s="127">
        <v>15412</v>
      </c>
      <c r="D113" s="90">
        <v>1802259</v>
      </c>
      <c r="E113" s="121">
        <f>D113/B113</f>
        <v>229.17840793489319</v>
      </c>
    </row>
    <row r="114" spans="1:5" ht="18" x14ac:dyDescent="0.25">
      <c r="A114" s="54" t="s">
        <v>99</v>
      </c>
      <c r="B114" s="90">
        <v>8874</v>
      </c>
      <c r="C114" s="127">
        <v>19445</v>
      </c>
      <c r="D114" s="90">
        <v>2247636</v>
      </c>
      <c r="E114" s="121">
        <f>D114/B114</f>
        <v>253.28329952670722</v>
      </c>
    </row>
    <row r="115" spans="1:5" ht="18" x14ac:dyDescent="0.25">
      <c r="A115" s="54" t="s">
        <v>100</v>
      </c>
      <c r="B115" s="90">
        <v>16938</v>
      </c>
      <c r="C115" s="127">
        <v>35281</v>
      </c>
      <c r="D115" s="90">
        <v>4149563</v>
      </c>
      <c r="E115" s="121">
        <f>D115/B115</f>
        <v>244.98541740465225</v>
      </c>
    </row>
    <row r="116" spans="1:5" ht="18" x14ac:dyDescent="0.25">
      <c r="A116" s="54" t="s">
        <v>101</v>
      </c>
      <c r="B116" s="90">
        <v>5764</v>
      </c>
      <c r="C116" s="127">
        <v>12644</v>
      </c>
      <c r="D116" s="90">
        <v>1466988</v>
      </c>
      <c r="E116" s="121">
        <f>D116/B116</f>
        <v>254.50867453157528</v>
      </c>
    </row>
    <row r="117" spans="1:5" ht="18.75" thickBot="1" x14ac:dyDescent="0.3">
      <c r="A117" s="54" t="s">
        <v>102</v>
      </c>
      <c r="B117" s="122">
        <v>8682</v>
      </c>
      <c r="C117" s="128">
        <v>17844</v>
      </c>
      <c r="D117" s="122">
        <v>2070654</v>
      </c>
      <c r="E117" s="121">
        <f>D117/B117</f>
        <v>238.49965445749828</v>
      </c>
    </row>
    <row r="118" spans="1:5" ht="18.75" thickBot="1" x14ac:dyDescent="0.3">
      <c r="A118" s="67" t="s">
        <v>46</v>
      </c>
      <c r="B118" s="98">
        <f>SUM(B104:B117)</f>
        <v>95408</v>
      </c>
      <c r="C118" s="98">
        <f>SUM(C104:C117)</f>
        <v>201709</v>
      </c>
      <c r="D118" s="98">
        <f>SUM(D104:D117)</f>
        <v>23412997</v>
      </c>
      <c r="E118" s="72">
        <f>D118/B118</f>
        <v>245.39867725976856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1665</v>
      </c>
      <c r="C121" s="135">
        <v>3531</v>
      </c>
      <c r="D121" s="135">
        <v>412398</v>
      </c>
      <c r="E121" s="119">
        <f>D121/B121</f>
        <v>247.68648648648647</v>
      </c>
    </row>
    <row r="122" spans="1:5" ht="18" x14ac:dyDescent="0.25">
      <c r="A122" s="54" t="s">
        <v>105</v>
      </c>
      <c r="B122" s="86">
        <v>4916</v>
      </c>
      <c r="C122" s="126">
        <v>9652</v>
      </c>
      <c r="D122" s="86">
        <v>1122140</v>
      </c>
      <c r="E122" s="121">
        <f>D122/B122</f>
        <v>228.26281529698943</v>
      </c>
    </row>
    <row r="123" spans="1:5" ht="18" x14ac:dyDescent="0.25">
      <c r="A123" s="54" t="s">
        <v>106</v>
      </c>
      <c r="B123" s="90">
        <v>1624</v>
      </c>
      <c r="C123" s="127">
        <v>3210</v>
      </c>
      <c r="D123" s="90">
        <v>372184</v>
      </c>
      <c r="E123" s="121">
        <f>D123/B123</f>
        <v>229.17733990147784</v>
      </c>
    </row>
    <row r="124" spans="1:5" ht="18" x14ac:dyDescent="0.25">
      <c r="A124" s="54" t="s">
        <v>107</v>
      </c>
      <c r="B124" s="90">
        <v>4822</v>
      </c>
      <c r="C124" s="127">
        <v>9151</v>
      </c>
      <c r="D124" s="90">
        <v>1076343</v>
      </c>
      <c r="E124" s="121">
        <f>D124/B124</f>
        <v>223.21505599336376</v>
      </c>
    </row>
    <row r="125" spans="1:5" ht="18" x14ac:dyDescent="0.25">
      <c r="A125" s="54" t="s">
        <v>108</v>
      </c>
      <c r="B125" s="90">
        <v>8081</v>
      </c>
      <c r="C125" s="127">
        <v>13920</v>
      </c>
      <c r="D125" s="90">
        <v>1646810</v>
      </c>
      <c r="E125" s="121">
        <f>D125/B125</f>
        <v>203.78789753743348</v>
      </c>
    </row>
    <row r="126" spans="1:5" ht="18" x14ac:dyDescent="0.25">
      <c r="A126" s="54" t="s">
        <v>109</v>
      </c>
      <c r="B126" s="90">
        <v>11103</v>
      </c>
      <c r="C126" s="127">
        <v>22990</v>
      </c>
      <c r="D126" s="90">
        <v>2685135</v>
      </c>
      <c r="E126" s="121">
        <f>D126/B126</f>
        <v>241.8386922453391</v>
      </c>
    </row>
    <row r="127" spans="1:5" ht="18" x14ac:dyDescent="0.25">
      <c r="A127" s="54" t="s">
        <v>110</v>
      </c>
      <c r="B127" s="90">
        <v>9689</v>
      </c>
      <c r="C127" s="127">
        <v>19445</v>
      </c>
      <c r="D127" s="90">
        <v>2253702</v>
      </c>
      <c r="E127" s="121">
        <f>D127/B127</f>
        <v>232.60419031891837</v>
      </c>
    </row>
    <row r="128" spans="1:5" ht="18" x14ac:dyDescent="0.25">
      <c r="A128" s="54" t="s">
        <v>111</v>
      </c>
      <c r="B128" s="90">
        <v>7435</v>
      </c>
      <c r="C128" s="127">
        <v>15589</v>
      </c>
      <c r="D128" s="90">
        <v>1828587</v>
      </c>
      <c r="E128" s="121">
        <f>D128/B128</f>
        <v>245.94310692669805</v>
      </c>
    </row>
    <row r="129" spans="1:5" ht="18.75" customHeight="1" thickBot="1" x14ac:dyDescent="0.3">
      <c r="A129" s="130" t="s">
        <v>112</v>
      </c>
      <c r="B129" s="122">
        <v>14596</v>
      </c>
      <c r="C129" s="128">
        <v>27878</v>
      </c>
      <c r="D129" s="122">
        <v>3256471</v>
      </c>
      <c r="E129" s="121">
        <f>D129/B129</f>
        <v>223.10708413263907</v>
      </c>
    </row>
    <row r="130" spans="1:5" ht="18.75" thickBot="1" x14ac:dyDescent="0.3">
      <c r="A130" s="67" t="s">
        <v>46</v>
      </c>
      <c r="B130" s="98">
        <f>SUM(B121:B129)</f>
        <v>63931</v>
      </c>
      <c r="C130" s="98">
        <f>SUM(C121:C129)</f>
        <v>125366</v>
      </c>
      <c r="D130" s="98">
        <f>SUM(D121:D129)</f>
        <v>14653770</v>
      </c>
      <c r="E130" s="72">
        <f>D130/B130</f>
        <v>229.21227573477657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f t="shared" ref="B132:E132" si="0">SUM(B130+B118+B101+B89+B76+B67+B57+B47+B32+B16)</f>
        <v>667508</v>
      </c>
      <c r="C132" s="100">
        <f t="shared" si="0"/>
        <v>1344427</v>
      </c>
      <c r="D132" s="100">
        <f t="shared" si="0"/>
        <v>156143843</v>
      </c>
      <c r="E132" s="100">
        <f t="shared" si="0"/>
        <v>2331.2381318947637</v>
      </c>
    </row>
    <row r="135" spans="1:5" x14ac:dyDescent="0.2">
      <c r="B135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" sqref="F1:AA1048576"/>
    </sheetView>
  </sheetViews>
  <sheetFormatPr defaultRowHeight="14.25" x14ac:dyDescent="0.2"/>
  <cols>
    <col min="1" max="1" width="18.7109375" style="31" bestFit="1" customWidth="1"/>
    <col min="2" max="2" width="11.28515625" style="31" bestFit="1" customWidth="1"/>
    <col min="3" max="3" width="13.5703125" style="31" bestFit="1" customWidth="1"/>
    <col min="4" max="4" width="16.7109375" style="31" bestFit="1" customWidth="1"/>
    <col min="5" max="5" width="11.5703125" style="31" bestFit="1" customWidth="1"/>
    <col min="6" max="234" width="9.140625" style="31"/>
    <col min="235" max="235" width="18.7109375" style="31" bestFit="1" customWidth="1"/>
    <col min="236" max="236" width="9.140625" style="31"/>
    <col min="237" max="237" width="10.28515625" style="31" customWidth="1"/>
    <col min="238" max="238" width="12.7109375" style="31" bestFit="1" customWidth="1"/>
    <col min="239" max="239" width="10.85546875" style="31" customWidth="1"/>
    <col min="240" max="240" width="19.140625" style="31" bestFit="1" customWidth="1"/>
    <col min="241" max="241" width="9.140625" style="31"/>
    <col min="242" max="242" width="9.42578125" style="31" customWidth="1"/>
    <col min="243" max="243" width="11.140625" style="31" customWidth="1"/>
    <col min="244" max="244" width="10.42578125" style="31" bestFit="1" customWidth="1"/>
    <col min="245" max="245" width="19.140625" style="31" bestFit="1" customWidth="1"/>
    <col min="246" max="246" width="9.140625" style="31"/>
    <col min="247" max="247" width="9.5703125" style="31" customWidth="1"/>
    <col min="248" max="248" width="9.140625" style="31"/>
    <col min="249" max="249" width="10.42578125" style="31" bestFit="1" customWidth="1"/>
    <col min="250" max="490" width="9.140625" style="31"/>
    <col min="491" max="491" width="18.7109375" style="31" bestFit="1" customWidth="1"/>
    <col min="492" max="492" width="9.140625" style="31"/>
    <col min="493" max="493" width="10.28515625" style="31" customWidth="1"/>
    <col min="494" max="494" width="12.7109375" style="31" bestFit="1" customWidth="1"/>
    <col min="495" max="495" width="10.85546875" style="31" customWidth="1"/>
    <col min="496" max="496" width="19.140625" style="31" bestFit="1" customWidth="1"/>
    <col min="497" max="497" width="9.140625" style="31"/>
    <col min="498" max="498" width="9.42578125" style="31" customWidth="1"/>
    <col min="499" max="499" width="11.140625" style="31" customWidth="1"/>
    <col min="500" max="500" width="10.42578125" style="31" bestFit="1" customWidth="1"/>
    <col min="501" max="501" width="19.140625" style="31" bestFit="1" customWidth="1"/>
    <col min="502" max="502" width="9.140625" style="31"/>
    <col min="503" max="503" width="9.5703125" style="31" customWidth="1"/>
    <col min="504" max="504" width="9.140625" style="31"/>
    <col min="505" max="505" width="10.42578125" style="31" bestFit="1" customWidth="1"/>
    <col min="506" max="746" width="9.140625" style="31"/>
    <col min="747" max="747" width="18.7109375" style="31" bestFit="1" customWidth="1"/>
    <col min="748" max="748" width="9.140625" style="31"/>
    <col min="749" max="749" width="10.28515625" style="31" customWidth="1"/>
    <col min="750" max="750" width="12.7109375" style="31" bestFit="1" customWidth="1"/>
    <col min="751" max="751" width="10.85546875" style="31" customWidth="1"/>
    <col min="752" max="752" width="19.140625" style="31" bestFit="1" customWidth="1"/>
    <col min="753" max="753" width="9.140625" style="31"/>
    <col min="754" max="754" width="9.42578125" style="31" customWidth="1"/>
    <col min="755" max="755" width="11.140625" style="31" customWidth="1"/>
    <col min="756" max="756" width="10.42578125" style="31" bestFit="1" customWidth="1"/>
    <col min="757" max="757" width="19.140625" style="31" bestFit="1" customWidth="1"/>
    <col min="758" max="758" width="9.140625" style="31"/>
    <col min="759" max="759" width="9.5703125" style="31" customWidth="1"/>
    <col min="760" max="760" width="9.140625" style="31"/>
    <col min="761" max="761" width="10.42578125" style="31" bestFit="1" customWidth="1"/>
    <col min="762" max="1002" width="9.140625" style="31"/>
    <col min="1003" max="1003" width="18.7109375" style="31" bestFit="1" customWidth="1"/>
    <col min="1004" max="1004" width="9.140625" style="31"/>
    <col min="1005" max="1005" width="10.28515625" style="31" customWidth="1"/>
    <col min="1006" max="1006" width="12.7109375" style="31" bestFit="1" customWidth="1"/>
    <col min="1007" max="1007" width="10.85546875" style="31" customWidth="1"/>
    <col min="1008" max="1008" width="19.140625" style="31" bestFit="1" customWidth="1"/>
    <col min="1009" max="1009" width="9.140625" style="31"/>
    <col min="1010" max="1010" width="9.42578125" style="31" customWidth="1"/>
    <col min="1011" max="1011" width="11.140625" style="31" customWidth="1"/>
    <col min="1012" max="1012" width="10.42578125" style="31" bestFit="1" customWidth="1"/>
    <col min="1013" max="1013" width="19.140625" style="31" bestFit="1" customWidth="1"/>
    <col min="1014" max="1014" width="9.140625" style="31"/>
    <col min="1015" max="1015" width="9.5703125" style="31" customWidth="1"/>
    <col min="1016" max="1016" width="9.140625" style="31"/>
    <col min="1017" max="1017" width="10.42578125" style="31" bestFit="1" customWidth="1"/>
    <col min="1018" max="1258" width="9.140625" style="31"/>
    <col min="1259" max="1259" width="18.7109375" style="31" bestFit="1" customWidth="1"/>
    <col min="1260" max="1260" width="9.140625" style="31"/>
    <col min="1261" max="1261" width="10.28515625" style="31" customWidth="1"/>
    <col min="1262" max="1262" width="12.7109375" style="31" bestFit="1" customWidth="1"/>
    <col min="1263" max="1263" width="10.85546875" style="31" customWidth="1"/>
    <col min="1264" max="1264" width="19.140625" style="31" bestFit="1" customWidth="1"/>
    <col min="1265" max="1265" width="9.140625" style="31"/>
    <col min="1266" max="1266" width="9.42578125" style="31" customWidth="1"/>
    <col min="1267" max="1267" width="11.140625" style="31" customWidth="1"/>
    <col min="1268" max="1268" width="10.42578125" style="31" bestFit="1" customWidth="1"/>
    <col min="1269" max="1269" width="19.140625" style="31" bestFit="1" customWidth="1"/>
    <col min="1270" max="1270" width="9.140625" style="31"/>
    <col min="1271" max="1271" width="9.5703125" style="31" customWidth="1"/>
    <col min="1272" max="1272" width="9.140625" style="31"/>
    <col min="1273" max="1273" width="10.42578125" style="31" bestFit="1" customWidth="1"/>
    <col min="1274" max="1514" width="9.140625" style="31"/>
    <col min="1515" max="1515" width="18.7109375" style="31" bestFit="1" customWidth="1"/>
    <col min="1516" max="1516" width="9.140625" style="31"/>
    <col min="1517" max="1517" width="10.28515625" style="31" customWidth="1"/>
    <col min="1518" max="1518" width="12.7109375" style="31" bestFit="1" customWidth="1"/>
    <col min="1519" max="1519" width="10.85546875" style="31" customWidth="1"/>
    <col min="1520" max="1520" width="19.140625" style="31" bestFit="1" customWidth="1"/>
    <col min="1521" max="1521" width="9.140625" style="31"/>
    <col min="1522" max="1522" width="9.42578125" style="31" customWidth="1"/>
    <col min="1523" max="1523" width="11.140625" style="31" customWidth="1"/>
    <col min="1524" max="1524" width="10.42578125" style="31" bestFit="1" customWidth="1"/>
    <col min="1525" max="1525" width="19.140625" style="31" bestFit="1" customWidth="1"/>
    <col min="1526" max="1526" width="9.140625" style="31"/>
    <col min="1527" max="1527" width="9.5703125" style="31" customWidth="1"/>
    <col min="1528" max="1528" width="9.140625" style="31"/>
    <col min="1529" max="1529" width="10.42578125" style="31" bestFit="1" customWidth="1"/>
    <col min="1530" max="1770" width="9.140625" style="31"/>
    <col min="1771" max="1771" width="18.7109375" style="31" bestFit="1" customWidth="1"/>
    <col min="1772" max="1772" width="9.140625" style="31"/>
    <col min="1773" max="1773" width="10.28515625" style="31" customWidth="1"/>
    <col min="1774" max="1774" width="12.7109375" style="31" bestFit="1" customWidth="1"/>
    <col min="1775" max="1775" width="10.85546875" style="31" customWidth="1"/>
    <col min="1776" max="1776" width="19.140625" style="31" bestFit="1" customWidth="1"/>
    <col min="1777" max="1777" width="9.140625" style="31"/>
    <col min="1778" max="1778" width="9.42578125" style="31" customWidth="1"/>
    <col min="1779" max="1779" width="11.140625" style="31" customWidth="1"/>
    <col min="1780" max="1780" width="10.42578125" style="31" bestFit="1" customWidth="1"/>
    <col min="1781" max="1781" width="19.140625" style="31" bestFit="1" customWidth="1"/>
    <col min="1782" max="1782" width="9.140625" style="31"/>
    <col min="1783" max="1783" width="9.5703125" style="31" customWidth="1"/>
    <col min="1784" max="1784" width="9.140625" style="31"/>
    <col min="1785" max="1785" width="10.42578125" style="31" bestFit="1" customWidth="1"/>
    <col min="1786" max="2026" width="9.140625" style="31"/>
    <col min="2027" max="2027" width="18.7109375" style="31" bestFit="1" customWidth="1"/>
    <col min="2028" max="2028" width="9.140625" style="31"/>
    <col min="2029" max="2029" width="10.28515625" style="31" customWidth="1"/>
    <col min="2030" max="2030" width="12.7109375" style="31" bestFit="1" customWidth="1"/>
    <col min="2031" max="2031" width="10.85546875" style="31" customWidth="1"/>
    <col min="2032" max="2032" width="19.140625" style="31" bestFit="1" customWidth="1"/>
    <col min="2033" max="2033" width="9.140625" style="31"/>
    <col min="2034" max="2034" width="9.42578125" style="31" customWidth="1"/>
    <col min="2035" max="2035" width="11.140625" style="31" customWidth="1"/>
    <col min="2036" max="2036" width="10.42578125" style="31" bestFit="1" customWidth="1"/>
    <col min="2037" max="2037" width="19.140625" style="31" bestFit="1" customWidth="1"/>
    <col min="2038" max="2038" width="9.140625" style="31"/>
    <col min="2039" max="2039" width="9.5703125" style="31" customWidth="1"/>
    <col min="2040" max="2040" width="9.140625" style="31"/>
    <col min="2041" max="2041" width="10.42578125" style="31" bestFit="1" customWidth="1"/>
    <col min="2042" max="2282" width="9.140625" style="31"/>
    <col min="2283" max="2283" width="18.7109375" style="31" bestFit="1" customWidth="1"/>
    <col min="2284" max="2284" width="9.140625" style="31"/>
    <col min="2285" max="2285" width="10.28515625" style="31" customWidth="1"/>
    <col min="2286" max="2286" width="12.7109375" style="31" bestFit="1" customWidth="1"/>
    <col min="2287" max="2287" width="10.85546875" style="31" customWidth="1"/>
    <col min="2288" max="2288" width="19.140625" style="31" bestFit="1" customWidth="1"/>
    <col min="2289" max="2289" width="9.140625" style="31"/>
    <col min="2290" max="2290" width="9.42578125" style="31" customWidth="1"/>
    <col min="2291" max="2291" width="11.140625" style="31" customWidth="1"/>
    <col min="2292" max="2292" width="10.42578125" style="31" bestFit="1" customWidth="1"/>
    <col min="2293" max="2293" width="19.140625" style="31" bestFit="1" customWidth="1"/>
    <col min="2294" max="2294" width="9.140625" style="31"/>
    <col min="2295" max="2295" width="9.5703125" style="31" customWidth="1"/>
    <col min="2296" max="2296" width="9.140625" style="31"/>
    <col min="2297" max="2297" width="10.42578125" style="31" bestFit="1" customWidth="1"/>
    <col min="2298" max="2538" width="9.140625" style="31"/>
    <col min="2539" max="2539" width="18.7109375" style="31" bestFit="1" customWidth="1"/>
    <col min="2540" max="2540" width="9.140625" style="31"/>
    <col min="2541" max="2541" width="10.28515625" style="31" customWidth="1"/>
    <col min="2542" max="2542" width="12.7109375" style="31" bestFit="1" customWidth="1"/>
    <col min="2543" max="2543" width="10.85546875" style="31" customWidth="1"/>
    <col min="2544" max="2544" width="19.140625" style="31" bestFit="1" customWidth="1"/>
    <col min="2545" max="2545" width="9.140625" style="31"/>
    <col min="2546" max="2546" width="9.42578125" style="31" customWidth="1"/>
    <col min="2547" max="2547" width="11.140625" style="31" customWidth="1"/>
    <col min="2548" max="2548" width="10.42578125" style="31" bestFit="1" customWidth="1"/>
    <col min="2549" max="2549" width="19.140625" style="31" bestFit="1" customWidth="1"/>
    <col min="2550" max="2550" width="9.140625" style="31"/>
    <col min="2551" max="2551" width="9.5703125" style="31" customWidth="1"/>
    <col min="2552" max="2552" width="9.140625" style="31"/>
    <col min="2553" max="2553" width="10.42578125" style="31" bestFit="1" customWidth="1"/>
    <col min="2554" max="2794" width="9.140625" style="31"/>
    <col min="2795" max="2795" width="18.7109375" style="31" bestFit="1" customWidth="1"/>
    <col min="2796" max="2796" width="9.140625" style="31"/>
    <col min="2797" max="2797" width="10.28515625" style="31" customWidth="1"/>
    <col min="2798" max="2798" width="12.7109375" style="31" bestFit="1" customWidth="1"/>
    <col min="2799" max="2799" width="10.85546875" style="31" customWidth="1"/>
    <col min="2800" max="2800" width="19.140625" style="31" bestFit="1" customWidth="1"/>
    <col min="2801" max="2801" width="9.140625" style="31"/>
    <col min="2802" max="2802" width="9.42578125" style="31" customWidth="1"/>
    <col min="2803" max="2803" width="11.140625" style="31" customWidth="1"/>
    <col min="2804" max="2804" width="10.42578125" style="31" bestFit="1" customWidth="1"/>
    <col min="2805" max="2805" width="19.140625" style="31" bestFit="1" customWidth="1"/>
    <col min="2806" max="2806" width="9.140625" style="31"/>
    <col min="2807" max="2807" width="9.5703125" style="31" customWidth="1"/>
    <col min="2808" max="2808" width="9.140625" style="31"/>
    <col min="2809" max="2809" width="10.42578125" style="31" bestFit="1" customWidth="1"/>
    <col min="2810" max="3050" width="9.140625" style="31"/>
    <col min="3051" max="3051" width="18.7109375" style="31" bestFit="1" customWidth="1"/>
    <col min="3052" max="3052" width="9.140625" style="31"/>
    <col min="3053" max="3053" width="10.28515625" style="31" customWidth="1"/>
    <col min="3054" max="3054" width="12.7109375" style="31" bestFit="1" customWidth="1"/>
    <col min="3055" max="3055" width="10.85546875" style="31" customWidth="1"/>
    <col min="3056" max="3056" width="19.140625" style="31" bestFit="1" customWidth="1"/>
    <col min="3057" max="3057" width="9.140625" style="31"/>
    <col min="3058" max="3058" width="9.42578125" style="31" customWidth="1"/>
    <col min="3059" max="3059" width="11.140625" style="31" customWidth="1"/>
    <col min="3060" max="3060" width="10.42578125" style="31" bestFit="1" customWidth="1"/>
    <col min="3061" max="3061" width="19.140625" style="31" bestFit="1" customWidth="1"/>
    <col min="3062" max="3062" width="9.140625" style="31"/>
    <col min="3063" max="3063" width="9.5703125" style="31" customWidth="1"/>
    <col min="3064" max="3064" width="9.140625" style="31"/>
    <col min="3065" max="3065" width="10.42578125" style="31" bestFit="1" customWidth="1"/>
    <col min="3066" max="3306" width="9.140625" style="31"/>
    <col min="3307" max="3307" width="18.7109375" style="31" bestFit="1" customWidth="1"/>
    <col min="3308" max="3308" width="9.140625" style="31"/>
    <col min="3309" max="3309" width="10.28515625" style="31" customWidth="1"/>
    <col min="3310" max="3310" width="12.7109375" style="31" bestFit="1" customWidth="1"/>
    <col min="3311" max="3311" width="10.85546875" style="31" customWidth="1"/>
    <col min="3312" max="3312" width="19.140625" style="31" bestFit="1" customWidth="1"/>
    <col min="3313" max="3313" width="9.140625" style="31"/>
    <col min="3314" max="3314" width="9.42578125" style="31" customWidth="1"/>
    <col min="3315" max="3315" width="11.140625" style="31" customWidth="1"/>
    <col min="3316" max="3316" width="10.42578125" style="31" bestFit="1" customWidth="1"/>
    <col min="3317" max="3317" width="19.140625" style="31" bestFit="1" customWidth="1"/>
    <col min="3318" max="3318" width="9.140625" style="31"/>
    <col min="3319" max="3319" width="9.5703125" style="31" customWidth="1"/>
    <col min="3320" max="3320" width="9.140625" style="31"/>
    <col min="3321" max="3321" width="10.42578125" style="31" bestFit="1" customWidth="1"/>
    <col min="3322" max="3562" width="9.140625" style="31"/>
    <col min="3563" max="3563" width="18.7109375" style="31" bestFit="1" customWidth="1"/>
    <col min="3564" max="3564" width="9.140625" style="31"/>
    <col min="3565" max="3565" width="10.28515625" style="31" customWidth="1"/>
    <col min="3566" max="3566" width="12.7109375" style="31" bestFit="1" customWidth="1"/>
    <col min="3567" max="3567" width="10.85546875" style="31" customWidth="1"/>
    <col min="3568" max="3568" width="19.140625" style="31" bestFit="1" customWidth="1"/>
    <col min="3569" max="3569" width="9.140625" style="31"/>
    <col min="3570" max="3570" width="9.42578125" style="31" customWidth="1"/>
    <col min="3571" max="3571" width="11.140625" style="31" customWidth="1"/>
    <col min="3572" max="3572" width="10.42578125" style="31" bestFit="1" customWidth="1"/>
    <col min="3573" max="3573" width="19.140625" style="31" bestFit="1" customWidth="1"/>
    <col min="3574" max="3574" width="9.140625" style="31"/>
    <col min="3575" max="3575" width="9.5703125" style="31" customWidth="1"/>
    <col min="3576" max="3576" width="9.140625" style="31"/>
    <col min="3577" max="3577" width="10.42578125" style="31" bestFit="1" customWidth="1"/>
    <col min="3578" max="3818" width="9.140625" style="31"/>
    <col min="3819" max="3819" width="18.7109375" style="31" bestFit="1" customWidth="1"/>
    <col min="3820" max="3820" width="9.140625" style="31"/>
    <col min="3821" max="3821" width="10.28515625" style="31" customWidth="1"/>
    <col min="3822" max="3822" width="12.7109375" style="31" bestFit="1" customWidth="1"/>
    <col min="3823" max="3823" width="10.85546875" style="31" customWidth="1"/>
    <col min="3824" max="3824" width="19.140625" style="31" bestFit="1" customWidth="1"/>
    <col min="3825" max="3825" width="9.140625" style="31"/>
    <col min="3826" max="3826" width="9.42578125" style="31" customWidth="1"/>
    <col min="3827" max="3827" width="11.140625" style="31" customWidth="1"/>
    <col min="3828" max="3828" width="10.42578125" style="31" bestFit="1" customWidth="1"/>
    <col min="3829" max="3829" width="19.140625" style="31" bestFit="1" customWidth="1"/>
    <col min="3830" max="3830" width="9.140625" style="31"/>
    <col min="3831" max="3831" width="9.5703125" style="31" customWidth="1"/>
    <col min="3832" max="3832" width="9.140625" style="31"/>
    <col min="3833" max="3833" width="10.42578125" style="31" bestFit="1" customWidth="1"/>
    <col min="3834" max="4074" width="9.140625" style="31"/>
    <col min="4075" max="4075" width="18.7109375" style="31" bestFit="1" customWidth="1"/>
    <col min="4076" max="4076" width="9.140625" style="31"/>
    <col min="4077" max="4077" width="10.28515625" style="31" customWidth="1"/>
    <col min="4078" max="4078" width="12.7109375" style="31" bestFit="1" customWidth="1"/>
    <col min="4079" max="4079" width="10.85546875" style="31" customWidth="1"/>
    <col min="4080" max="4080" width="19.140625" style="31" bestFit="1" customWidth="1"/>
    <col min="4081" max="4081" width="9.140625" style="31"/>
    <col min="4082" max="4082" width="9.42578125" style="31" customWidth="1"/>
    <col min="4083" max="4083" width="11.140625" style="31" customWidth="1"/>
    <col min="4084" max="4084" width="10.42578125" style="31" bestFit="1" customWidth="1"/>
    <col min="4085" max="4085" width="19.140625" style="31" bestFit="1" customWidth="1"/>
    <col min="4086" max="4086" width="9.140625" style="31"/>
    <col min="4087" max="4087" width="9.5703125" style="31" customWidth="1"/>
    <col min="4088" max="4088" width="9.140625" style="31"/>
    <col min="4089" max="4089" width="10.42578125" style="31" bestFit="1" customWidth="1"/>
    <col min="4090" max="4330" width="9.140625" style="31"/>
    <col min="4331" max="4331" width="18.7109375" style="31" bestFit="1" customWidth="1"/>
    <col min="4332" max="4332" width="9.140625" style="31"/>
    <col min="4333" max="4333" width="10.28515625" style="31" customWidth="1"/>
    <col min="4334" max="4334" width="12.7109375" style="31" bestFit="1" customWidth="1"/>
    <col min="4335" max="4335" width="10.85546875" style="31" customWidth="1"/>
    <col min="4336" max="4336" width="19.140625" style="31" bestFit="1" customWidth="1"/>
    <col min="4337" max="4337" width="9.140625" style="31"/>
    <col min="4338" max="4338" width="9.42578125" style="31" customWidth="1"/>
    <col min="4339" max="4339" width="11.140625" style="31" customWidth="1"/>
    <col min="4340" max="4340" width="10.42578125" style="31" bestFit="1" customWidth="1"/>
    <col min="4341" max="4341" width="19.140625" style="31" bestFit="1" customWidth="1"/>
    <col min="4342" max="4342" width="9.140625" style="31"/>
    <col min="4343" max="4343" width="9.5703125" style="31" customWidth="1"/>
    <col min="4344" max="4344" width="9.140625" style="31"/>
    <col min="4345" max="4345" width="10.42578125" style="31" bestFit="1" customWidth="1"/>
    <col min="4346" max="4586" width="9.140625" style="31"/>
    <col min="4587" max="4587" width="18.7109375" style="31" bestFit="1" customWidth="1"/>
    <col min="4588" max="4588" width="9.140625" style="31"/>
    <col min="4589" max="4589" width="10.28515625" style="31" customWidth="1"/>
    <col min="4590" max="4590" width="12.7109375" style="31" bestFit="1" customWidth="1"/>
    <col min="4591" max="4591" width="10.85546875" style="31" customWidth="1"/>
    <col min="4592" max="4592" width="19.140625" style="31" bestFit="1" customWidth="1"/>
    <col min="4593" max="4593" width="9.140625" style="31"/>
    <col min="4594" max="4594" width="9.42578125" style="31" customWidth="1"/>
    <col min="4595" max="4595" width="11.140625" style="31" customWidth="1"/>
    <col min="4596" max="4596" width="10.42578125" style="31" bestFit="1" customWidth="1"/>
    <col min="4597" max="4597" width="19.140625" style="31" bestFit="1" customWidth="1"/>
    <col min="4598" max="4598" width="9.140625" style="31"/>
    <col min="4599" max="4599" width="9.5703125" style="31" customWidth="1"/>
    <col min="4600" max="4600" width="9.140625" style="31"/>
    <col min="4601" max="4601" width="10.42578125" style="31" bestFit="1" customWidth="1"/>
    <col min="4602" max="4842" width="9.140625" style="31"/>
    <col min="4843" max="4843" width="18.7109375" style="31" bestFit="1" customWidth="1"/>
    <col min="4844" max="4844" width="9.140625" style="31"/>
    <col min="4845" max="4845" width="10.28515625" style="31" customWidth="1"/>
    <col min="4846" max="4846" width="12.7109375" style="31" bestFit="1" customWidth="1"/>
    <col min="4847" max="4847" width="10.85546875" style="31" customWidth="1"/>
    <col min="4848" max="4848" width="19.140625" style="31" bestFit="1" customWidth="1"/>
    <col min="4849" max="4849" width="9.140625" style="31"/>
    <col min="4850" max="4850" width="9.42578125" style="31" customWidth="1"/>
    <col min="4851" max="4851" width="11.140625" style="31" customWidth="1"/>
    <col min="4852" max="4852" width="10.42578125" style="31" bestFit="1" customWidth="1"/>
    <col min="4853" max="4853" width="19.140625" style="31" bestFit="1" customWidth="1"/>
    <col min="4854" max="4854" width="9.140625" style="31"/>
    <col min="4855" max="4855" width="9.5703125" style="31" customWidth="1"/>
    <col min="4856" max="4856" width="9.140625" style="31"/>
    <col min="4857" max="4857" width="10.42578125" style="31" bestFit="1" customWidth="1"/>
    <col min="4858" max="5098" width="9.140625" style="31"/>
    <col min="5099" max="5099" width="18.7109375" style="31" bestFit="1" customWidth="1"/>
    <col min="5100" max="5100" width="9.140625" style="31"/>
    <col min="5101" max="5101" width="10.28515625" style="31" customWidth="1"/>
    <col min="5102" max="5102" width="12.7109375" style="31" bestFit="1" customWidth="1"/>
    <col min="5103" max="5103" width="10.85546875" style="31" customWidth="1"/>
    <col min="5104" max="5104" width="19.140625" style="31" bestFit="1" customWidth="1"/>
    <col min="5105" max="5105" width="9.140625" style="31"/>
    <col min="5106" max="5106" width="9.42578125" style="31" customWidth="1"/>
    <col min="5107" max="5107" width="11.140625" style="31" customWidth="1"/>
    <col min="5108" max="5108" width="10.42578125" style="31" bestFit="1" customWidth="1"/>
    <col min="5109" max="5109" width="19.140625" style="31" bestFit="1" customWidth="1"/>
    <col min="5110" max="5110" width="9.140625" style="31"/>
    <col min="5111" max="5111" width="9.5703125" style="31" customWidth="1"/>
    <col min="5112" max="5112" width="9.140625" style="31"/>
    <col min="5113" max="5113" width="10.42578125" style="31" bestFit="1" customWidth="1"/>
    <col min="5114" max="5354" width="9.140625" style="31"/>
    <col min="5355" max="5355" width="18.7109375" style="31" bestFit="1" customWidth="1"/>
    <col min="5356" max="5356" width="9.140625" style="31"/>
    <col min="5357" max="5357" width="10.28515625" style="31" customWidth="1"/>
    <col min="5358" max="5358" width="12.7109375" style="31" bestFit="1" customWidth="1"/>
    <col min="5359" max="5359" width="10.85546875" style="31" customWidth="1"/>
    <col min="5360" max="5360" width="19.140625" style="31" bestFit="1" customWidth="1"/>
    <col min="5361" max="5361" width="9.140625" style="31"/>
    <col min="5362" max="5362" width="9.42578125" style="31" customWidth="1"/>
    <col min="5363" max="5363" width="11.140625" style="31" customWidth="1"/>
    <col min="5364" max="5364" width="10.42578125" style="31" bestFit="1" customWidth="1"/>
    <col min="5365" max="5365" width="19.140625" style="31" bestFit="1" customWidth="1"/>
    <col min="5366" max="5366" width="9.140625" style="31"/>
    <col min="5367" max="5367" width="9.5703125" style="31" customWidth="1"/>
    <col min="5368" max="5368" width="9.140625" style="31"/>
    <col min="5369" max="5369" width="10.42578125" style="31" bestFit="1" customWidth="1"/>
    <col min="5370" max="5610" width="9.140625" style="31"/>
    <col min="5611" max="5611" width="18.7109375" style="31" bestFit="1" customWidth="1"/>
    <col min="5612" max="5612" width="9.140625" style="31"/>
    <col min="5613" max="5613" width="10.28515625" style="31" customWidth="1"/>
    <col min="5614" max="5614" width="12.7109375" style="31" bestFit="1" customWidth="1"/>
    <col min="5615" max="5615" width="10.85546875" style="31" customWidth="1"/>
    <col min="5616" max="5616" width="19.140625" style="31" bestFit="1" customWidth="1"/>
    <col min="5617" max="5617" width="9.140625" style="31"/>
    <col min="5618" max="5618" width="9.42578125" style="31" customWidth="1"/>
    <col min="5619" max="5619" width="11.140625" style="31" customWidth="1"/>
    <col min="5620" max="5620" width="10.42578125" style="31" bestFit="1" customWidth="1"/>
    <col min="5621" max="5621" width="19.140625" style="31" bestFit="1" customWidth="1"/>
    <col min="5622" max="5622" width="9.140625" style="31"/>
    <col min="5623" max="5623" width="9.5703125" style="31" customWidth="1"/>
    <col min="5624" max="5624" width="9.140625" style="31"/>
    <col min="5625" max="5625" width="10.42578125" style="31" bestFit="1" customWidth="1"/>
    <col min="5626" max="5866" width="9.140625" style="31"/>
    <col min="5867" max="5867" width="18.7109375" style="31" bestFit="1" customWidth="1"/>
    <col min="5868" max="5868" width="9.140625" style="31"/>
    <col min="5869" max="5869" width="10.28515625" style="31" customWidth="1"/>
    <col min="5870" max="5870" width="12.7109375" style="31" bestFit="1" customWidth="1"/>
    <col min="5871" max="5871" width="10.85546875" style="31" customWidth="1"/>
    <col min="5872" max="5872" width="19.140625" style="31" bestFit="1" customWidth="1"/>
    <col min="5873" max="5873" width="9.140625" style="31"/>
    <col min="5874" max="5874" width="9.42578125" style="31" customWidth="1"/>
    <col min="5875" max="5875" width="11.140625" style="31" customWidth="1"/>
    <col min="5876" max="5876" width="10.42578125" style="31" bestFit="1" customWidth="1"/>
    <col min="5877" max="5877" width="19.140625" style="31" bestFit="1" customWidth="1"/>
    <col min="5878" max="5878" width="9.140625" style="31"/>
    <col min="5879" max="5879" width="9.5703125" style="31" customWidth="1"/>
    <col min="5880" max="5880" width="9.140625" style="31"/>
    <col min="5881" max="5881" width="10.42578125" style="31" bestFit="1" customWidth="1"/>
    <col min="5882" max="6122" width="9.140625" style="31"/>
    <col min="6123" max="6123" width="18.7109375" style="31" bestFit="1" customWidth="1"/>
    <col min="6124" max="6124" width="9.140625" style="31"/>
    <col min="6125" max="6125" width="10.28515625" style="31" customWidth="1"/>
    <col min="6126" max="6126" width="12.7109375" style="31" bestFit="1" customWidth="1"/>
    <col min="6127" max="6127" width="10.85546875" style="31" customWidth="1"/>
    <col min="6128" max="6128" width="19.140625" style="31" bestFit="1" customWidth="1"/>
    <col min="6129" max="6129" width="9.140625" style="31"/>
    <col min="6130" max="6130" width="9.42578125" style="31" customWidth="1"/>
    <col min="6131" max="6131" width="11.140625" style="31" customWidth="1"/>
    <col min="6132" max="6132" width="10.42578125" style="31" bestFit="1" customWidth="1"/>
    <col min="6133" max="6133" width="19.140625" style="31" bestFit="1" customWidth="1"/>
    <col min="6134" max="6134" width="9.140625" style="31"/>
    <col min="6135" max="6135" width="9.5703125" style="31" customWidth="1"/>
    <col min="6136" max="6136" width="9.140625" style="31"/>
    <col min="6137" max="6137" width="10.42578125" style="31" bestFit="1" customWidth="1"/>
    <col min="6138" max="6378" width="9.140625" style="31"/>
    <col min="6379" max="6379" width="18.7109375" style="31" bestFit="1" customWidth="1"/>
    <col min="6380" max="6380" width="9.140625" style="31"/>
    <col min="6381" max="6381" width="10.28515625" style="31" customWidth="1"/>
    <col min="6382" max="6382" width="12.7109375" style="31" bestFit="1" customWidth="1"/>
    <col min="6383" max="6383" width="10.85546875" style="31" customWidth="1"/>
    <col min="6384" max="6384" width="19.140625" style="31" bestFit="1" customWidth="1"/>
    <col min="6385" max="6385" width="9.140625" style="31"/>
    <col min="6386" max="6386" width="9.42578125" style="31" customWidth="1"/>
    <col min="6387" max="6387" width="11.140625" style="31" customWidth="1"/>
    <col min="6388" max="6388" width="10.42578125" style="31" bestFit="1" customWidth="1"/>
    <col min="6389" max="6389" width="19.140625" style="31" bestFit="1" customWidth="1"/>
    <col min="6390" max="6390" width="9.140625" style="31"/>
    <col min="6391" max="6391" width="9.5703125" style="31" customWidth="1"/>
    <col min="6392" max="6392" width="9.140625" style="31"/>
    <col min="6393" max="6393" width="10.42578125" style="31" bestFit="1" customWidth="1"/>
    <col min="6394" max="6634" width="9.140625" style="31"/>
    <col min="6635" max="6635" width="18.7109375" style="31" bestFit="1" customWidth="1"/>
    <col min="6636" max="6636" width="9.140625" style="31"/>
    <col min="6637" max="6637" width="10.28515625" style="31" customWidth="1"/>
    <col min="6638" max="6638" width="12.7109375" style="31" bestFit="1" customWidth="1"/>
    <col min="6639" max="6639" width="10.85546875" style="31" customWidth="1"/>
    <col min="6640" max="6640" width="19.140625" style="31" bestFit="1" customWidth="1"/>
    <col min="6641" max="6641" width="9.140625" style="31"/>
    <col min="6642" max="6642" width="9.42578125" style="31" customWidth="1"/>
    <col min="6643" max="6643" width="11.140625" style="31" customWidth="1"/>
    <col min="6644" max="6644" width="10.42578125" style="31" bestFit="1" customWidth="1"/>
    <col min="6645" max="6645" width="19.140625" style="31" bestFit="1" customWidth="1"/>
    <col min="6646" max="6646" width="9.140625" style="31"/>
    <col min="6647" max="6647" width="9.5703125" style="31" customWidth="1"/>
    <col min="6648" max="6648" width="9.140625" style="31"/>
    <col min="6649" max="6649" width="10.42578125" style="31" bestFit="1" customWidth="1"/>
    <col min="6650" max="6890" width="9.140625" style="31"/>
    <col min="6891" max="6891" width="18.7109375" style="31" bestFit="1" customWidth="1"/>
    <col min="6892" max="6892" width="9.140625" style="31"/>
    <col min="6893" max="6893" width="10.28515625" style="31" customWidth="1"/>
    <col min="6894" max="6894" width="12.7109375" style="31" bestFit="1" customWidth="1"/>
    <col min="6895" max="6895" width="10.85546875" style="31" customWidth="1"/>
    <col min="6896" max="6896" width="19.140625" style="31" bestFit="1" customWidth="1"/>
    <col min="6897" max="6897" width="9.140625" style="31"/>
    <col min="6898" max="6898" width="9.42578125" style="31" customWidth="1"/>
    <col min="6899" max="6899" width="11.140625" style="31" customWidth="1"/>
    <col min="6900" max="6900" width="10.42578125" style="31" bestFit="1" customWidth="1"/>
    <col min="6901" max="6901" width="19.140625" style="31" bestFit="1" customWidth="1"/>
    <col min="6902" max="6902" width="9.140625" style="31"/>
    <col min="6903" max="6903" width="9.5703125" style="31" customWidth="1"/>
    <col min="6904" max="6904" width="9.140625" style="31"/>
    <col min="6905" max="6905" width="10.42578125" style="31" bestFit="1" customWidth="1"/>
    <col min="6906" max="7146" width="9.140625" style="31"/>
    <col min="7147" max="7147" width="18.7109375" style="31" bestFit="1" customWidth="1"/>
    <col min="7148" max="7148" width="9.140625" style="31"/>
    <col min="7149" max="7149" width="10.28515625" style="31" customWidth="1"/>
    <col min="7150" max="7150" width="12.7109375" style="31" bestFit="1" customWidth="1"/>
    <col min="7151" max="7151" width="10.85546875" style="31" customWidth="1"/>
    <col min="7152" max="7152" width="19.140625" style="31" bestFit="1" customWidth="1"/>
    <col min="7153" max="7153" width="9.140625" style="31"/>
    <col min="7154" max="7154" width="9.42578125" style="31" customWidth="1"/>
    <col min="7155" max="7155" width="11.140625" style="31" customWidth="1"/>
    <col min="7156" max="7156" width="10.42578125" style="31" bestFit="1" customWidth="1"/>
    <col min="7157" max="7157" width="19.140625" style="31" bestFit="1" customWidth="1"/>
    <col min="7158" max="7158" width="9.140625" style="31"/>
    <col min="7159" max="7159" width="9.5703125" style="31" customWidth="1"/>
    <col min="7160" max="7160" width="9.140625" style="31"/>
    <col min="7161" max="7161" width="10.42578125" style="31" bestFit="1" customWidth="1"/>
    <col min="7162" max="7402" width="9.140625" style="31"/>
    <col min="7403" max="7403" width="18.7109375" style="31" bestFit="1" customWidth="1"/>
    <col min="7404" max="7404" width="9.140625" style="31"/>
    <col min="7405" max="7405" width="10.28515625" style="31" customWidth="1"/>
    <col min="7406" max="7406" width="12.7109375" style="31" bestFit="1" customWidth="1"/>
    <col min="7407" max="7407" width="10.85546875" style="31" customWidth="1"/>
    <col min="7408" max="7408" width="19.140625" style="31" bestFit="1" customWidth="1"/>
    <col min="7409" max="7409" width="9.140625" style="31"/>
    <col min="7410" max="7410" width="9.42578125" style="31" customWidth="1"/>
    <col min="7411" max="7411" width="11.140625" style="31" customWidth="1"/>
    <col min="7412" max="7412" width="10.42578125" style="31" bestFit="1" customWidth="1"/>
    <col min="7413" max="7413" width="19.140625" style="31" bestFit="1" customWidth="1"/>
    <col min="7414" max="7414" width="9.140625" style="31"/>
    <col min="7415" max="7415" width="9.5703125" style="31" customWidth="1"/>
    <col min="7416" max="7416" width="9.140625" style="31"/>
    <col min="7417" max="7417" width="10.42578125" style="31" bestFit="1" customWidth="1"/>
    <col min="7418" max="7658" width="9.140625" style="31"/>
    <col min="7659" max="7659" width="18.7109375" style="31" bestFit="1" customWidth="1"/>
    <col min="7660" max="7660" width="9.140625" style="31"/>
    <col min="7661" max="7661" width="10.28515625" style="31" customWidth="1"/>
    <col min="7662" max="7662" width="12.7109375" style="31" bestFit="1" customWidth="1"/>
    <col min="7663" max="7663" width="10.85546875" style="31" customWidth="1"/>
    <col min="7664" max="7664" width="19.140625" style="31" bestFit="1" customWidth="1"/>
    <col min="7665" max="7665" width="9.140625" style="31"/>
    <col min="7666" max="7666" width="9.42578125" style="31" customWidth="1"/>
    <col min="7667" max="7667" width="11.140625" style="31" customWidth="1"/>
    <col min="7668" max="7668" width="10.42578125" style="31" bestFit="1" customWidth="1"/>
    <col min="7669" max="7669" width="19.140625" style="31" bestFit="1" customWidth="1"/>
    <col min="7670" max="7670" width="9.140625" style="31"/>
    <col min="7671" max="7671" width="9.5703125" style="31" customWidth="1"/>
    <col min="7672" max="7672" width="9.140625" style="31"/>
    <col min="7673" max="7673" width="10.42578125" style="31" bestFit="1" customWidth="1"/>
    <col min="7674" max="7914" width="9.140625" style="31"/>
    <col min="7915" max="7915" width="18.7109375" style="31" bestFit="1" customWidth="1"/>
    <col min="7916" max="7916" width="9.140625" style="31"/>
    <col min="7917" max="7917" width="10.28515625" style="31" customWidth="1"/>
    <col min="7918" max="7918" width="12.7109375" style="31" bestFit="1" customWidth="1"/>
    <col min="7919" max="7919" width="10.85546875" style="31" customWidth="1"/>
    <col min="7920" max="7920" width="19.140625" style="31" bestFit="1" customWidth="1"/>
    <col min="7921" max="7921" width="9.140625" style="31"/>
    <col min="7922" max="7922" width="9.42578125" style="31" customWidth="1"/>
    <col min="7923" max="7923" width="11.140625" style="31" customWidth="1"/>
    <col min="7924" max="7924" width="10.42578125" style="31" bestFit="1" customWidth="1"/>
    <col min="7925" max="7925" width="19.140625" style="31" bestFit="1" customWidth="1"/>
    <col min="7926" max="7926" width="9.140625" style="31"/>
    <col min="7927" max="7927" width="9.5703125" style="31" customWidth="1"/>
    <col min="7928" max="7928" width="9.140625" style="31"/>
    <col min="7929" max="7929" width="10.42578125" style="31" bestFit="1" customWidth="1"/>
    <col min="7930" max="8170" width="9.140625" style="31"/>
    <col min="8171" max="8171" width="18.7109375" style="31" bestFit="1" customWidth="1"/>
    <col min="8172" max="8172" width="9.140625" style="31"/>
    <col min="8173" max="8173" width="10.28515625" style="31" customWidth="1"/>
    <col min="8174" max="8174" width="12.7109375" style="31" bestFit="1" customWidth="1"/>
    <col min="8175" max="8175" width="10.85546875" style="31" customWidth="1"/>
    <col min="8176" max="8176" width="19.140625" style="31" bestFit="1" customWidth="1"/>
    <col min="8177" max="8177" width="9.140625" style="31"/>
    <col min="8178" max="8178" width="9.42578125" style="31" customWidth="1"/>
    <col min="8179" max="8179" width="11.140625" style="31" customWidth="1"/>
    <col min="8180" max="8180" width="10.42578125" style="31" bestFit="1" customWidth="1"/>
    <col min="8181" max="8181" width="19.140625" style="31" bestFit="1" customWidth="1"/>
    <col min="8182" max="8182" width="9.140625" style="31"/>
    <col min="8183" max="8183" width="9.5703125" style="31" customWidth="1"/>
    <col min="8184" max="8184" width="9.140625" style="31"/>
    <col min="8185" max="8185" width="10.42578125" style="31" bestFit="1" customWidth="1"/>
    <col min="8186" max="8426" width="9.140625" style="31"/>
    <col min="8427" max="8427" width="18.7109375" style="31" bestFit="1" customWidth="1"/>
    <col min="8428" max="8428" width="9.140625" style="31"/>
    <col min="8429" max="8429" width="10.28515625" style="31" customWidth="1"/>
    <col min="8430" max="8430" width="12.7109375" style="31" bestFit="1" customWidth="1"/>
    <col min="8431" max="8431" width="10.85546875" style="31" customWidth="1"/>
    <col min="8432" max="8432" width="19.140625" style="31" bestFit="1" customWidth="1"/>
    <col min="8433" max="8433" width="9.140625" style="31"/>
    <col min="8434" max="8434" width="9.42578125" style="31" customWidth="1"/>
    <col min="8435" max="8435" width="11.140625" style="31" customWidth="1"/>
    <col min="8436" max="8436" width="10.42578125" style="31" bestFit="1" customWidth="1"/>
    <col min="8437" max="8437" width="19.140625" style="31" bestFit="1" customWidth="1"/>
    <col min="8438" max="8438" width="9.140625" style="31"/>
    <col min="8439" max="8439" width="9.5703125" style="31" customWidth="1"/>
    <col min="8440" max="8440" width="9.140625" style="31"/>
    <col min="8441" max="8441" width="10.42578125" style="31" bestFit="1" customWidth="1"/>
    <col min="8442" max="8682" width="9.140625" style="31"/>
    <col min="8683" max="8683" width="18.7109375" style="31" bestFit="1" customWidth="1"/>
    <col min="8684" max="8684" width="9.140625" style="31"/>
    <col min="8685" max="8685" width="10.28515625" style="31" customWidth="1"/>
    <col min="8686" max="8686" width="12.7109375" style="31" bestFit="1" customWidth="1"/>
    <col min="8687" max="8687" width="10.85546875" style="31" customWidth="1"/>
    <col min="8688" max="8688" width="19.140625" style="31" bestFit="1" customWidth="1"/>
    <col min="8689" max="8689" width="9.140625" style="31"/>
    <col min="8690" max="8690" width="9.42578125" style="31" customWidth="1"/>
    <col min="8691" max="8691" width="11.140625" style="31" customWidth="1"/>
    <col min="8692" max="8692" width="10.42578125" style="31" bestFit="1" customWidth="1"/>
    <col min="8693" max="8693" width="19.140625" style="31" bestFit="1" customWidth="1"/>
    <col min="8694" max="8694" width="9.140625" style="31"/>
    <col min="8695" max="8695" width="9.5703125" style="31" customWidth="1"/>
    <col min="8696" max="8696" width="9.140625" style="31"/>
    <col min="8697" max="8697" width="10.42578125" style="31" bestFit="1" customWidth="1"/>
    <col min="8698" max="8938" width="9.140625" style="31"/>
    <col min="8939" max="8939" width="18.7109375" style="31" bestFit="1" customWidth="1"/>
    <col min="8940" max="8940" width="9.140625" style="31"/>
    <col min="8941" max="8941" width="10.28515625" style="31" customWidth="1"/>
    <col min="8942" max="8942" width="12.7109375" style="31" bestFit="1" customWidth="1"/>
    <col min="8943" max="8943" width="10.85546875" style="31" customWidth="1"/>
    <col min="8944" max="8944" width="19.140625" style="31" bestFit="1" customWidth="1"/>
    <col min="8945" max="8945" width="9.140625" style="31"/>
    <col min="8946" max="8946" width="9.42578125" style="31" customWidth="1"/>
    <col min="8947" max="8947" width="11.140625" style="31" customWidth="1"/>
    <col min="8948" max="8948" width="10.42578125" style="31" bestFit="1" customWidth="1"/>
    <col min="8949" max="8949" width="19.140625" style="31" bestFit="1" customWidth="1"/>
    <col min="8950" max="8950" width="9.140625" style="31"/>
    <col min="8951" max="8951" width="9.5703125" style="31" customWidth="1"/>
    <col min="8952" max="8952" width="9.140625" style="31"/>
    <col min="8953" max="8953" width="10.42578125" style="31" bestFit="1" customWidth="1"/>
    <col min="8954" max="9194" width="9.140625" style="31"/>
    <col min="9195" max="9195" width="18.7109375" style="31" bestFit="1" customWidth="1"/>
    <col min="9196" max="9196" width="9.140625" style="31"/>
    <col min="9197" max="9197" width="10.28515625" style="31" customWidth="1"/>
    <col min="9198" max="9198" width="12.7109375" style="31" bestFit="1" customWidth="1"/>
    <col min="9199" max="9199" width="10.85546875" style="31" customWidth="1"/>
    <col min="9200" max="9200" width="19.140625" style="31" bestFit="1" customWidth="1"/>
    <col min="9201" max="9201" width="9.140625" style="31"/>
    <col min="9202" max="9202" width="9.42578125" style="31" customWidth="1"/>
    <col min="9203" max="9203" width="11.140625" style="31" customWidth="1"/>
    <col min="9204" max="9204" width="10.42578125" style="31" bestFit="1" customWidth="1"/>
    <col min="9205" max="9205" width="19.140625" style="31" bestFit="1" customWidth="1"/>
    <col min="9206" max="9206" width="9.140625" style="31"/>
    <col min="9207" max="9207" width="9.5703125" style="31" customWidth="1"/>
    <col min="9208" max="9208" width="9.140625" style="31"/>
    <col min="9209" max="9209" width="10.42578125" style="31" bestFit="1" customWidth="1"/>
    <col min="9210" max="9450" width="9.140625" style="31"/>
    <col min="9451" max="9451" width="18.7109375" style="31" bestFit="1" customWidth="1"/>
    <col min="9452" max="9452" width="9.140625" style="31"/>
    <col min="9453" max="9453" width="10.28515625" style="31" customWidth="1"/>
    <col min="9454" max="9454" width="12.7109375" style="31" bestFit="1" customWidth="1"/>
    <col min="9455" max="9455" width="10.85546875" style="31" customWidth="1"/>
    <col min="9456" max="9456" width="19.140625" style="31" bestFit="1" customWidth="1"/>
    <col min="9457" max="9457" width="9.140625" style="31"/>
    <col min="9458" max="9458" width="9.42578125" style="31" customWidth="1"/>
    <col min="9459" max="9459" width="11.140625" style="31" customWidth="1"/>
    <col min="9460" max="9460" width="10.42578125" style="31" bestFit="1" customWidth="1"/>
    <col min="9461" max="9461" width="19.140625" style="31" bestFit="1" customWidth="1"/>
    <col min="9462" max="9462" width="9.140625" style="31"/>
    <col min="9463" max="9463" width="9.5703125" style="31" customWidth="1"/>
    <col min="9464" max="9464" width="9.140625" style="31"/>
    <col min="9465" max="9465" width="10.42578125" style="31" bestFit="1" customWidth="1"/>
    <col min="9466" max="9706" width="9.140625" style="31"/>
    <col min="9707" max="9707" width="18.7109375" style="31" bestFit="1" customWidth="1"/>
    <col min="9708" max="9708" width="9.140625" style="31"/>
    <col min="9709" max="9709" width="10.28515625" style="31" customWidth="1"/>
    <col min="9710" max="9710" width="12.7109375" style="31" bestFit="1" customWidth="1"/>
    <col min="9711" max="9711" width="10.85546875" style="31" customWidth="1"/>
    <col min="9712" max="9712" width="19.140625" style="31" bestFit="1" customWidth="1"/>
    <col min="9713" max="9713" width="9.140625" style="31"/>
    <col min="9714" max="9714" width="9.42578125" style="31" customWidth="1"/>
    <col min="9715" max="9715" width="11.140625" style="31" customWidth="1"/>
    <col min="9716" max="9716" width="10.42578125" style="31" bestFit="1" customWidth="1"/>
    <col min="9717" max="9717" width="19.140625" style="31" bestFit="1" customWidth="1"/>
    <col min="9718" max="9718" width="9.140625" style="31"/>
    <col min="9719" max="9719" width="9.5703125" style="31" customWidth="1"/>
    <col min="9720" max="9720" width="9.140625" style="31"/>
    <col min="9721" max="9721" width="10.42578125" style="31" bestFit="1" customWidth="1"/>
    <col min="9722" max="9962" width="9.140625" style="31"/>
    <col min="9963" max="9963" width="18.7109375" style="31" bestFit="1" customWidth="1"/>
    <col min="9964" max="9964" width="9.140625" style="31"/>
    <col min="9965" max="9965" width="10.28515625" style="31" customWidth="1"/>
    <col min="9966" max="9966" width="12.7109375" style="31" bestFit="1" customWidth="1"/>
    <col min="9967" max="9967" width="10.85546875" style="31" customWidth="1"/>
    <col min="9968" max="9968" width="19.140625" style="31" bestFit="1" customWidth="1"/>
    <col min="9969" max="9969" width="9.140625" style="31"/>
    <col min="9970" max="9970" width="9.42578125" style="31" customWidth="1"/>
    <col min="9971" max="9971" width="11.140625" style="31" customWidth="1"/>
    <col min="9972" max="9972" width="10.42578125" style="31" bestFit="1" customWidth="1"/>
    <col min="9973" max="9973" width="19.140625" style="31" bestFit="1" customWidth="1"/>
    <col min="9974" max="9974" width="9.140625" style="31"/>
    <col min="9975" max="9975" width="9.5703125" style="31" customWidth="1"/>
    <col min="9976" max="9976" width="9.140625" style="31"/>
    <col min="9977" max="9977" width="10.42578125" style="31" bestFit="1" customWidth="1"/>
    <col min="9978" max="10218" width="9.140625" style="31"/>
    <col min="10219" max="10219" width="18.7109375" style="31" bestFit="1" customWidth="1"/>
    <col min="10220" max="10220" width="9.140625" style="31"/>
    <col min="10221" max="10221" width="10.28515625" style="31" customWidth="1"/>
    <col min="10222" max="10222" width="12.7109375" style="31" bestFit="1" customWidth="1"/>
    <col min="10223" max="10223" width="10.85546875" style="31" customWidth="1"/>
    <col min="10224" max="10224" width="19.140625" style="31" bestFit="1" customWidth="1"/>
    <col min="10225" max="10225" width="9.140625" style="31"/>
    <col min="10226" max="10226" width="9.42578125" style="31" customWidth="1"/>
    <col min="10227" max="10227" width="11.140625" style="31" customWidth="1"/>
    <col min="10228" max="10228" width="10.42578125" style="31" bestFit="1" customWidth="1"/>
    <col min="10229" max="10229" width="19.140625" style="31" bestFit="1" customWidth="1"/>
    <col min="10230" max="10230" width="9.140625" style="31"/>
    <col min="10231" max="10231" width="9.5703125" style="31" customWidth="1"/>
    <col min="10232" max="10232" width="9.140625" style="31"/>
    <col min="10233" max="10233" width="10.42578125" style="31" bestFit="1" customWidth="1"/>
    <col min="10234" max="10474" width="9.140625" style="31"/>
    <col min="10475" max="10475" width="18.7109375" style="31" bestFit="1" customWidth="1"/>
    <col min="10476" max="10476" width="9.140625" style="31"/>
    <col min="10477" max="10477" width="10.28515625" style="31" customWidth="1"/>
    <col min="10478" max="10478" width="12.7109375" style="31" bestFit="1" customWidth="1"/>
    <col min="10479" max="10479" width="10.85546875" style="31" customWidth="1"/>
    <col min="10480" max="10480" width="19.140625" style="31" bestFit="1" customWidth="1"/>
    <col min="10481" max="10481" width="9.140625" style="31"/>
    <col min="10482" max="10482" width="9.42578125" style="31" customWidth="1"/>
    <col min="10483" max="10483" width="11.140625" style="31" customWidth="1"/>
    <col min="10484" max="10484" width="10.42578125" style="31" bestFit="1" customWidth="1"/>
    <col min="10485" max="10485" width="19.140625" style="31" bestFit="1" customWidth="1"/>
    <col min="10486" max="10486" width="9.140625" style="31"/>
    <col min="10487" max="10487" width="9.5703125" style="31" customWidth="1"/>
    <col min="10488" max="10488" width="9.140625" style="31"/>
    <col min="10489" max="10489" width="10.42578125" style="31" bestFit="1" customWidth="1"/>
    <col min="10490" max="10730" width="9.140625" style="31"/>
    <col min="10731" max="10731" width="18.7109375" style="31" bestFit="1" customWidth="1"/>
    <col min="10732" max="10732" width="9.140625" style="31"/>
    <col min="10733" max="10733" width="10.28515625" style="31" customWidth="1"/>
    <col min="10734" max="10734" width="12.7109375" style="31" bestFit="1" customWidth="1"/>
    <col min="10735" max="10735" width="10.85546875" style="31" customWidth="1"/>
    <col min="10736" max="10736" width="19.140625" style="31" bestFit="1" customWidth="1"/>
    <col min="10737" max="10737" width="9.140625" style="31"/>
    <col min="10738" max="10738" width="9.42578125" style="31" customWidth="1"/>
    <col min="10739" max="10739" width="11.140625" style="31" customWidth="1"/>
    <col min="10740" max="10740" width="10.42578125" style="31" bestFit="1" customWidth="1"/>
    <col min="10741" max="10741" width="19.140625" style="31" bestFit="1" customWidth="1"/>
    <col min="10742" max="10742" width="9.140625" style="31"/>
    <col min="10743" max="10743" width="9.5703125" style="31" customWidth="1"/>
    <col min="10744" max="10744" width="9.140625" style="31"/>
    <col min="10745" max="10745" width="10.42578125" style="31" bestFit="1" customWidth="1"/>
    <col min="10746" max="10986" width="9.140625" style="31"/>
    <col min="10987" max="10987" width="18.7109375" style="31" bestFit="1" customWidth="1"/>
    <col min="10988" max="10988" width="9.140625" style="31"/>
    <col min="10989" max="10989" width="10.28515625" style="31" customWidth="1"/>
    <col min="10990" max="10990" width="12.7109375" style="31" bestFit="1" customWidth="1"/>
    <col min="10991" max="10991" width="10.85546875" style="31" customWidth="1"/>
    <col min="10992" max="10992" width="19.140625" style="31" bestFit="1" customWidth="1"/>
    <col min="10993" max="10993" width="9.140625" style="31"/>
    <col min="10994" max="10994" width="9.42578125" style="31" customWidth="1"/>
    <col min="10995" max="10995" width="11.140625" style="31" customWidth="1"/>
    <col min="10996" max="10996" width="10.42578125" style="31" bestFit="1" customWidth="1"/>
    <col min="10997" max="10997" width="19.140625" style="31" bestFit="1" customWidth="1"/>
    <col min="10998" max="10998" width="9.140625" style="31"/>
    <col min="10999" max="10999" width="9.5703125" style="31" customWidth="1"/>
    <col min="11000" max="11000" width="9.140625" style="31"/>
    <col min="11001" max="11001" width="10.42578125" style="31" bestFit="1" customWidth="1"/>
    <col min="11002" max="11242" width="9.140625" style="31"/>
    <col min="11243" max="11243" width="18.7109375" style="31" bestFit="1" customWidth="1"/>
    <col min="11244" max="11244" width="9.140625" style="31"/>
    <col min="11245" max="11245" width="10.28515625" style="31" customWidth="1"/>
    <col min="11246" max="11246" width="12.7109375" style="31" bestFit="1" customWidth="1"/>
    <col min="11247" max="11247" width="10.85546875" style="31" customWidth="1"/>
    <col min="11248" max="11248" width="19.140625" style="31" bestFit="1" customWidth="1"/>
    <col min="11249" max="11249" width="9.140625" style="31"/>
    <col min="11250" max="11250" width="9.42578125" style="31" customWidth="1"/>
    <col min="11251" max="11251" width="11.140625" style="31" customWidth="1"/>
    <col min="11252" max="11252" width="10.42578125" style="31" bestFit="1" customWidth="1"/>
    <col min="11253" max="11253" width="19.140625" style="31" bestFit="1" customWidth="1"/>
    <col min="11254" max="11254" width="9.140625" style="31"/>
    <col min="11255" max="11255" width="9.5703125" style="31" customWidth="1"/>
    <col min="11256" max="11256" width="9.140625" style="31"/>
    <col min="11257" max="11257" width="10.42578125" style="31" bestFit="1" customWidth="1"/>
    <col min="11258" max="11498" width="9.140625" style="31"/>
    <col min="11499" max="11499" width="18.7109375" style="31" bestFit="1" customWidth="1"/>
    <col min="11500" max="11500" width="9.140625" style="31"/>
    <col min="11501" max="11501" width="10.28515625" style="31" customWidth="1"/>
    <col min="11502" max="11502" width="12.7109375" style="31" bestFit="1" customWidth="1"/>
    <col min="11503" max="11503" width="10.85546875" style="31" customWidth="1"/>
    <col min="11504" max="11504" width="19.140625" style="31" bestFit="1" customWidth="1"/>
    <col min="11505" max="11505" width="9.140625" style="31"/>
    <col min="11506" max="11506" width="9.42578125" style="31" customWidth="1"/>
    <col min="11507" max="11507" width="11.140625" style="31" customWidth="1"/>
    <col min="11508" max="11508" width="10.42578125" style="31" bestFit="1" customWidth="1"/>
    <col min="11509" max="11509" width="19.140625" style="31" bestFit="1" customWidth="1"/>
    <col min="11510" max="11510" width="9.140625" style="31"/>
    <col min="11511" max="11511" width="9.5703125" style="31" customWidth="1"/>
    <col min="11512" max="11512" width="9.140625" style="31"/>
    <col min="11513" max="11513" width="10.42578125" style="31" bestFit="1" customWidth="1"/>
    <col min="11514" max="11754" width="9.140625" style="31"/>
    <col min="11755" max="11755" width="18.7109375" style="31" bestFit="1" customWidth="1"/>
    <col min="11756" max="11756" width="9.140625" style="31"/>
    <col min="11757" max="11757" width="10.28515625" style="31" customWidth="1"/>
    <col min="11758" max="11758" width="12.7109375" style="31" bestFit="1" customWidth="1"/>
    <col min="11759" max="11759" width="10.85546875" style="31" customWidth="1"/>
    <col min="11760" max="11760" width="19.140625" style="31" bestFit="1" customWidth="1"/>
    <col min="11761" max="11761" width="9.140625" style="31"/>
    <col min="11762" max="11762" width="9.42578125" style="31" customWidth="1"/>
    <col min="11763" max="11763" width="11.140625" style="31" customWidth="1"/>
    <col min="11764" max="11764" width="10.42578125" style="31" bestFit="1" customWidth="1"/>
    <col min="11765" max="11765" width="19.140625" style="31" bestFit="1" customWidth="1"/>
    <col min="11766" max="11766" width="9.140625" style="31"/>
    <col min="11767" max="11767" width="9.5703125" style="31" customWidth="1"/>
    <col min="11768" max="11768" width="9.140625" style="31"/>
    <col min="11769" max="11769" width="10.42578125" style="31" bestFit="1" customWidth="1"/>
    <col min="11770" max="12010" width="9.140625" style="31"/>
    <col min="12011" max="12011" width="18.7109375" style="31" bestFit="1" customWidth="1"/>
    <col min="12012" max="12012" width="9.140625" style="31"/>
    <col min="12013" max="12013" width="10.28515625" style="31" customWidth="1"/>
    <col min="12014" max="12014" width="12.7109375" style="31" bestFit="1" customWidth="1"/>
    <col min="12015" max="12015" width="10.85546875" style="31" customWidth="1"/>
    <col min="12016" max="12016" width="19.140625" style="31" bestFit="1" customWidth="1"/>
    <col min="12017" max="12017" width="9.140625" style="31"/>
    <col min="12018" max="12018" width="9.42578125" style="31" customWidth="1"/>
    <col min="12019" max="12019" width="11.140625" style="31" customWidth="1"/>
    <col min="12020" max="12020" width="10.42578125" style="31" bestFit="1" customWidth="1"/>
    <col min="12021" max="12021" width="19.140625" style="31" bestFit="1" customWidth="1"/>
    <col min="12022" max="12022" width="9.140625" style="31"/>
    <col min="12023" max="12023" width="9.5703125" style="31" customWidth="1"/>
    <col min="12024" max="12024" width="9.140625" style="31"/>
    <col min="12025" max="12025" width="10.42578125" style="31" bestFit="1" customWidth="1"/>
    <col min="12026" max="12266" width="9.140625" style="31"/>
    <col min="12267" max="12267" width="18.7109375" style="31" bestFit="1" customWidth="1"/>
    <col min="12268" max="12268" width="9.140625" style="31"/>
    <col min="12269" max="12269" width="10.28515625" style="31" customWidth="1"/>
    <col min="12270" max="12270" width="12.7109375" style="31" bestFit="1" customWidth="1"/>
    <col min="12271" max="12271" width="10.85546875" style="31" customWidth="1"/>
    <col min="12272" max="12272" width="19.140625" style="31" bestFit="1" customWidth="1"/>
    <col min="12273" max="12273" width="9.140625" style="31"/>
    <col min="12274" max="12274" width="9.42578125" style="31" customWidth="1"/>
    <col min="12275" max="12275" width="11.140625" style="31" customWidth="1"/>
    <col min="12276" max="12276" width="10.42578125" style="31" bestFit="1" customWidth="1"/>
    <col min="12277" max="12277" width="19.140625" style="31" bestFit="1" customWidth="1"/>
    <col min="12278" max="12278" width="9.140625" style="31"/>
    <col min="12279" max="12279" width="9.5703125" style="31" customWidth="1"/>
    <col min="12280" max="12280" width="9.140625" style="31"/>
    <col min="12281" max="12281" width="10.42578125" style="31" bestFit="1" customWidth="1"/>
    <col min="12282" max="12522" width="9.140625" style="31"/>
    <col min="12523" max="12523" width="18.7109375" style="31" bestFit="1" customWidth="1"/>
    <col min="12524" max="12524" width="9.140625" style="31"/>
    <col min="12525" max="12525" width="10.28515625" style="31" customWidth="1"/>
    <col min="12526" max="12526" width="12.7109375" style="31" bestFit="1" customWidth="1"/>
    <col min="12527" max="12527" width="10.85546875" style="31" customWidth="1"/>
    <col min="12528" max="12528" width="19.140625" style="31" bestFit="1" customWidth="1"/>
    <col min="12529" max="12529" width="9.140625" style="31"/>
    <col min="12530" max="12530" width="9.42578125" style="31" customWidth="1"/>
    <col min="12531" max="12531" width="11.140625" style="31" customWidth="1"/>
    <col min="12532" max="12532" width="10.42578125" style="31" bestFit="1" customWidth="1"/>
    <col min="12533" max="12533" width="19.140625" style="31" bestFit="1" customWidth="1"/>
    <col min="12534" max="12534" width="9.140625" style="31"/>
    <col min="12535" max="12535" width="9.5703125" style="31" customWidth="1"/>
    <col min="12536" max="12536" width="9.140625" style="31"/>
    <col min="12537" max="12537" width="10.42578125" style="31" bestFit="1" customWidth="1"/>
    <col min="12538" max="12778" width="9.140625" style="31"/>
    <col min="12779" max="12779" width="18.7109375" style="31" bestFit="1" customWidth="1"/>
    <col min="12780" max="12780" width="9.140625" style="31"/>
    <col min="12781" max="12781" width="10.28515625" style="31" customWidth="1"/>
    <col min="12782" max="12782" width="12.7109375" style="31" bestFit="1" customWidth="1"/>
    <col min="12783" max="12783" width="10.85546875" style="31" customWidth="1"/>
    <col min="12784" max="12784" width="19.140625" style="31" bestFit="1" customWidth="1"/>
    <col min="12785" max="12785" width="9.140625" style="31"/>
    <col min="12786" max="12786" width="9.42578125" style="31" customWidth="1"/>
    <col min="12787" max="12787" width="11.140625" style="31" customWidth="1"/>
    <col min="12788" max="12788" width="10.42578125" style="31" bestFit="1" customWidth="1"/>
    <col min="12789" max="12789" width="19.140625" style="31" bestFit="1" customWidth="1"/>
    <col min="12790" max="12790" width="9.140625" style="31"/>
    <col min="12791" max="12791" width="9.5703125" style="31" customWidth="1"/>
    <col min="12792" max="12792" width="9.140625" style="31"/>
    <col min="12793" max="12793" width="10.42578125" style="31" bestFit="1" customWidth="1"/>
    <col min="12794" max="13034" width="9.140625" style="31"/>
    <col min="13035" max="13035" width="18.7109375" style="31" bestFit="1" customWidth="1"/>
    <col min="13036" max="13036" width="9.140625" style="31"/>
    <col min="13037" max="13037" width="10.28515625" style="31" customWidth="1"/>
    <col min="13038" max="13038" width="12.7109375" style="31" bestFit="1" customWidth="1"/>
    <col min="13039" max="13039" width="10.85546875" style="31" customWidth="1"/>
    <col min="13040" max="13040" width="19.140625" style="31" bestFit="1" customWidth="1"/>
    <col min="13041" max="13041" width="9.140625" style="31"/>
    <col min="13042" max="13042" width="9.42578125" style="31" customWidth="1"/>
    <col min="13043" max="13043" width="11.140625" style="31" customWidth="1"/>
    <col min="13044" max="13044" width="10.42578125" style="31" bestFit="1" customWidth="1"/>
    <col min="13045" max="13045" width="19.140625" style="31" bestFit="1" customWidth="1"/>
    <col min="13046" max="13046" width="9.140625" style="31"/>
    <col min="13047" max="13047" width="9.5703125" style="31" customWidth="1"/>
    <col min="13048" max="13048" width="9.140625" style="31"/>
    <col min="13049" max="13049" width="10.42578125" style="31" bestFit="1" customWidth="1"/>
    <col min="13050" max="13290" width="9.140625" style="31"/>
    <col min="13291" max="13291" width="18.7109375" style="31" bestFit="1" customWidth="1"/>
    <col min="13292" max="13292" width="9.140625" style="31"/>
    <col min="13293" max="13293" width="10.28515625" style="31" customWidth="1"/>
    <col min="13294" max="13294" width="12.7109375" style="31" bestFit="1" customWidth="1"/>
    <col min="13295" max="13295" width="10.85546875" style="31" customWidth="1"/>
    <col min="13296" max="13296" width="19.140625" style="31" bestFit="1" customWidth="1"/>
    <col min="13297" max="13297" width="9.140625" style="31"/>
    <col min="13298" max="13298" width="9.42578125" style="31" customWidth="1"/>
    <col min="13299" max="13299" width="11.140625" style="31" customWidth="1"/>
    <col min="13300" max="13300" width="10.42578125" style="31" bestFit="1" customWidth="1"/>
    <col min="13301" max="13301" width="19.140625" style="31" bestFit="1" customWidth="1"/>
    <col min="13302" max="13302" width="9.140625" style="31"/>
    <col min="13303" max="13303" width="9.5703125" style="31" customWidth="1"/>
    <col min="13304" max="13304" width="9.140625" style="31"/>
    <col min="13305" max="13305" width="10.42578125" style="31" bestFit="1" customWidth="1"/>
    <col min="13306" max="13546" width="9.140625" style="31"/>
    <col min="13547" max="13547" width="18.7109375" style="31" bestFit="1" customWidth="1"/>
    <col min="13548" max="13548" width="9.140625" style="31"/>
    <col min="13549" max="13549" width="10.28515625" style="31" customWidth="1"/>
    <col min="13550" max="13550" width="12.7109375" style="31" bestFit="1" customWidth="1"/>
    <col min="13551" max="13551" width="10.85546875" style="31" customWidth="1"/>
    <col min="13552" max="13552" width="19.140625" style="31" bestFit="1" customWidth="1"/>
    <col min="13553" max="13553" width="9.140625" style="31"/>
    <col min="13554" max="13554" width="9.42578125" style="31" customWidth="1"/>
    <col min="13555" max="13555" width="11.140625" style="31" customWidth="1"/>
    <col min="13556" max="13556" width="10.42578125" style="31" bestFit="1" customWidth="1"/>
    <col min="13557" max="13557" width="19.140625" style="31" bestFit="1" customWidth="1"/>
    <col min="13558" max="13558" width="9.140625" style="31"/>
    <col min="13559" max="13559" width="9.5703125" style="31" customWidth="1"/>
    <col min="13560" max="13560" width="9.140625" style="31"/>
    <col min="13561" max="13561" width="10.42578125" style="31" bestFit="1" customWidth="1"/>
    <col min="13562" max="13802" width="9.140625" style="31"/>
    <col min="13803" max="13803" width="18.7109375" style="31" bestFit="1" customWidth="1"/>
    <col min="13804" max="13804" width="9.140625" style="31"/>
    <col min="13805" max="13805" width="10.28515625" style="31" customWidth="1"/>
    <col min="13806" max="13806" width="12.7109375" style="31" bestFit="1" customWidth="1"/>
    <col min="13807" max="13807" width="10.85546875" style="31" customWidth="1"/>
    <col min="13808" max="13808" width="19.140625" style="31" bestFit="1" customWidth="1"/>
    <col min="13809" max="13809" width="9.140625" style="31"/>
    <col min="13810" max="13810" width="9.42578125" style="31" customWidth="1"/>
    <col min="13811" max="13811" width="11.140625" style="31" customWidth="1"/>
    <col min="13812" max="13812" width="10.42578125" style="31" bestFit="1" customWidth="1"/>
    <col min="13813" max="13813" width="19.140625" style="31" bestFit="1" customWidth="1"/>
    <col min="13814" max="13814" width="9.140625" style="31"/>
    <col min="13815" max="13815" width="9.5703125" style="31" customWidth="1"/>
    <col min="13816" max="13816" width="9.140625" style="31"/>
    <col min="13817" max="13817" width="10.42578125" style="31" bestFit="1" customWidth="1"/>
    <col min="13818" max="14058" width="9.140625" style="31"/>
    <col min="14059" max="14059" width="18.7109375" style="31" bestFit="1" customWidth="1"/>
    <col min="14060" max="14060" width="9.140625" style="31"/>
    <col min="14061" max="14061" width="10.28515625" style="31" customWidth="1"/>
    <col min="14062" max="14062" width="12.7109375" style="31" bestFit="1" customWidth="1"/>
    <col min="14063" max="14063" width="10.85546875" style="31" customWidth="1"/>
    <col min="14064" max="14064" width="19.140625" style="31" bestFit="1" customWidth="1"/>
    <col min="14065" max="14065" width="9.140625" style="31"/>
    <col min="14066" max="14066" width="9.42578125" style="31" customWidth="1"/>
    <col min="14067" max="14067" width="11.140625" style="31" customWidth="1"/>
    <col min="14068" max="14068" width="10.42578125" style="31" bestFit="1" customWidth="1"/>
    <col min="14069" max="14069" width="19.140625" style="31" bestFit="1" customWidth="1"/>
    <col min="14070" max="14070" width="9.140625" style="31"/>
    <col min="14071" max="14071" width="9.5703125" style="31" customWidth="1"/>
    <col min="14072" max="14072" width="9.140625" style="31"/>
    <col min="14073" max="14073" width="10.42578125" style="31" bestFit="1" customWidth="1"/>
    <col min="14074" max="14314" width="9.140625" style="31"/>
    <col min="14315" max="14315" width="18.7109375" style="31" bestFit="1" customWidth="1"/>
    <col min="14316" max="14316" width="9.140625" style="31"/>
    <col min="14317" max="14317" width="10.28515625" style="31" customWidth="1"/>
    <col min="14318" max="14318" width="12.7109375" style="31" bestFit="1" customWidth="1"/>
    <col min="14319" max="14319" width="10.85546875" style="31" customWidth="1"/>
    <col min="14320" max="14320" width="19.140625" style="31" bestFit="1" customWidth="1"/>
    <col min="14321" max="14321" width="9.140625" style="31"/>
    <col min="14322" max="14322" width="9.42578125" style="31" customWidth="1"/>
    <col min="14323" max="14323" width="11.140625" style="31" customWidth="1"/>
    <col min="14324" max="14324" width="10.42578125" style="31" bestFit="1" customWidth="1"/>
    <col min="14325" max="14325" width="19.140625" style="31" bestFit="1" customWidth="1"/>
    <col min="14326" max="14326" width="9.140625" style="31"/>
    <col min="14327" max="14327" width="9.5703125" style="31" customWidth="1"/>
    <col min="14328" max="14328" width="9.140625" style="31"/>
    <col min="14329" max="14329" width="10.42578125" style="31" bestFit="1" customWidth="1"/>
    <col min="14330" max="14570" width="9.140625" style="31"/>
    <col min="14571" max="14571" width="18.7109375" style="31" bestFit="1" customWidth="1"/>
    <col min="14572" max="14572" width="9.140625" style="31"/>
    <col min="14573" max="14573" width="10.28515625" style="31" customWidth="1"/>
    <col min="14574" max="14574" width="12.7109375" style="31" bestFit="1" customWidth="1"/>
    <col min="14575" max="14575" width="10.85546875" style="31" customWidth="1"/>
    <col min="14576" max="14576" width="19.140625" style="31" bestFit="1" customWidth="1"/>
    <col min="14577" max="14577" width="9.140625" style="31"/>
    <col min="14578" max="14578" width="9.42578125" style="31" customWidth="1"/>
    <col min="14579" max="14579" width="11.140625" style="31" customWidth="1"/>
    <col min="14580" max="14580" width="10.42578125" style="31" bestFit="1" customWidth="1"/>
    <col min="14581" max="14581" width="19.140625" style="31" bestFit="1" customWidth="1"/>
    <col min="14582" max="14582" width="9.140625" style="31"/>
    <col min="14583" max="14583" width="9.5703125" style="31" customWidth="1"/>
    <col min="14584" max="14584" width="9.140625" style="31"/>
    <col min="14585" max="14585" width="10.42578125" style="31" bestFit="1" customWidth="1"/>
    <col min="14586" max="14826" width="9.140625" style="31"/>
    <col min="14827" max="14827" width="18.7109375" style="31" bestFit="1" customWidth="1"/>
    <col min="14828" max="14828" width="9.140625" style="31"/>
    <col min="14829" max="14829" width="10.28515625" style="31" customWidth="1"/>
    <col min="14830" max="14830" width="12.7109375" style="31" bestFit="1" customWidth="1"/>
    <col min="14831" max="14831" width="10.85546875" style="31" customWidth="1"/>
    <col min="14832" max="14832" width="19.140625" style="31" bestFit="1" customWidth="1"/>
    <col min="14833" max="14833" width="9.140625" style="31"/>
    <col min="14834" max="14834" width="9.42578125" style="31" customWidth="1"/>
    <col min="14835" max="14835" width="11.140625" style="31" customWidth="1"/>
    <col min="14836" max="14836" width="10.42578125" style="31" bestFit="1" customWidth="1"/>
    <col min="14837" max="14837" width="19.140625" style="31" bestFit="1" customWidth="1"/>
    <col min="14838" max="14838" width="9.140625" style="31"/>
    <col min="14839" max="14839" width="9.5703125" style="31" customWidth="1"/>
    <col min="14840" max="14840" width="9.140625" style="31"/>
    <col min="14841" max="14841" width="10.42578125" style="31" bestFit="1" customWidth="1"/>
    <col min="14842" max="15082" width="9.140625" style="31"/>
    <col min="15083" max="15083" width="18.7109375" style="31" bestFit="1" customWidth="1"/>
    <col min="15084" max="15084" width="9.140625" style="31"/>
    <col min="15085" max="15085" width="10.28515625" style="31" customWidth="1"/>
    <col min="15086" max="15086" width="12.7109375" style="31" bestFit="1" customWidth="1"/>
    <col min="15087" max="15087" width="10.85546875" style="31" customWidth="1"/>
    <col min="15088" max="15088" width="19.140625" style="31" bestFit="1" customWidth="1"/>
    <col min="15089" max="15089" width="9.140625" style="31"/>
    <col min="15090" max="15090" width="9.42578125" style="31" customWidth="1"/>
    <col min="15091" max="15091" width="11.140625" style="31" customWidth="1"/>
    <col min="15092" max="15092" width="10.42578125" style="31" bestFit="1" customWidth="1"/>
    <col min="15093" max="15093" width="19.140625" style="31" bestFit="1" customWidth="1"/>
    <col min="15094" max="15094" width="9.140625" style="31"/>
    <col min="15095" max="15095" width="9.5703125" style="31" customWidth="1"/>
    <col min="15096" max="15096" width="9.140625" style="31"/>
    <col min="15097" max="15097" width="10.42578125" style="31" bestFit="1" customWidth="1"/>
    <col min="15098" max="15338" width="9.140625" style="31"/>
    <col min="15339" max="15339" width="18.7109375" style="31" bestFit="1" customWidth="1"/>
    <col min="15340" max="15340" width="9.140625" style="31"/>
    <col min="15341" max="15341" width="10.28515625" style="31" customWidth="1"/>
    <col min="15342" max="15342" width="12.7109375" style="31" bestFit="1" customWidth="1"/>
    <col min="15343" max="15343" width="10.85546875" style="31" customWidth="1"/>
    <col min="15344" max="15344" width="19.140625" style="31" bestFit="1" customWidth="1"/>
    <col min="15345" max="15345" width="9.140625" style="31"/>
    <col min="15346" max="15346" width="9.42578125" style="31" customWidth="1"/>
    <col min="15347" max="15347" width="11.140625" style="31" customWidth="1"/>
    <col min="15348" max="15348" width="10.42578125" style="31" bestFit="1" customWidth="1"/>
    <col min="15349" max="15349" width="19.140625" style="31" bestFit="1" customWidth="1"/>
    <col min="15350" max="15350" width="9.140625" style="31"/>
    <col min="15351" max="15351" width="9.5703125" style="31" customWidth="1"/>
    <col min="15352" max="15352" width="9.140625" style="31"/>
    <col min="15353" max="15353" width="10.42578125" style="31" bestFit="1" customWidth="1"/>
    <col min="15354" max="15594" width="9.140625" style="31"/>
    <col min="15595" max="15595" width="18.7109375" style="31" bestFit="1" customWidth="1"/>
    <col min="15596" max="15596" width="9.140625" style="31"/>
    <col min="15597" max="15597" width="10.28515625" style="31" customWidth="1"/>
    <col min="15598" max="15598" width="12.7109375" style="31" bestFit="1" customWidth="1"/>
    <col min="15599" max="15599" width="10.85546875" style="31" customWidth="1"/>
    <col min="15600" max="15600" width="19.140625" style="31" bestFit="1" customWidth="1"/>
    <col min="15601" max="15601" width="9.140625" style="31"/>
    <col min="15602" max="15602" width="9.42578125" style="31" customWidth="1"/>
    <col min="15603" max="15603" width="11.140625" style="31" customWidth="1"/>
    <col min="15604" max="15604" width="10.42578125" style="31" bestFit="1" customWidth="1"/>
    <col min="15605" max="15605" width="19.140625" style="31" bestFit="1" customWidth="1"/>
    <col min="15606" max="15606" width="9.140625" style="31"/>
    <col min="15607" max="15607" width="9.5703125" style="31" customWidth="1"/>
    <col min="15608" max="15608" width="9.140625" style="31"/>
    <col min="15609" max="15609" width="10.42578125" style="31" bestFit="1" customWidth="1"/>
    <col min="15610" max="15850" width="9.140625" style="31"/>
    <col min="15851" max="15851" width="18.7109375" style="31" bestFit="1" customWidth="1"/>
    <col min="15852" max="15852" width="9.140625" style="31"/>
    <col min="15853" max="15853" width="10.28515625" style="31" customWidth="1"/>
    <col min="15854" max="15854" width="12.7109375" style="31" bestFit="1" customWidth="1"/>
    <col min="15855" max="15855" width="10.85546875" style="31" customWidth="1"/>
    <col min="15856" max="15856" width="19.140625" style="31" bestFit="1" customWidth="1"/>
    <col min="15857" max="15857" width="9.140625" style="31"/>
    <col min="15858" max="15858" width="9.42578125" style="31" customWidth="1"/>
    <col min="15859" max="15859" width="11.140625" style="31" customWidth="1"/>
    <col min="15860" max="15860" width="10.42578125" style="31" bestFit="1" customWidth="1"/>
    <col min="15861" max="15861" width="19.140625" style="31" bestFit="1" customWidth="1"/>
    <col min="15862" max="15862" width="9.140625" style="31"/>
    <col min="15863" max="15863" width="9.5703125" style="31" customWidth="1"/>
    <col min="15864" max="15864" width="9.140625" style="31"/>
    <col min="15865" max="15865" width="10.42578125" style="31" bestFit="1" customWidth="1"/>
    <col min="15866" max="16106" width="9.140625" style="31"/>
    <col min="16107" max="16107" width="18.7109375" style="31" bestFit="1" customWidth="1"/>
    <col min="16108" max="16108" width="9.140625" style="31"/>
    <col min="16109" max="16109" width="10.28515625" style="31" customWidth="1"/>
    <col min="16110" max="16110" width="12.7109375" style="31" bestFit="1" customWidth="1"/>
    <col min="16111" max="16111" width="10.85546875" style="31" customWidth="1"/>
    <col min="16112" max="16112" width="19.140625" style="31" bestFit="1" customWidth="1"/>
    <col min="16113" max="16113" width="9.140625" style="31"/>
    <col min="16114" max="16114" width="9.42578125" style="31" customWidth="1"/>
    <col min="16115" max="16115" width="11.140625" style="31" customWidth="1"/>
    <col min="16116" max="16116" width="10.42578125" style="31" bestFit="1" customWidth="1"/>
    <col min="16117" max="16117" width="19.140625" style="31" bestFit="1" customWidth="1"/>
    <col min="16118" max="16118" width="9.140625" style="31"/>
    <col min="16119" max="16119" width="9.5703125" style="31" customWidth="1"/>
    <col min="16120" max="16120" width="9.140625" style="31"/>
    <col min="16121" max="16121" width="10.42578125" style="31" bestFit="1" customWidth="1"/>
    <col min="16122" max="16384" width="9.140625" style="31"/>
  </cols>
  <sheetData>
    <row r="1" spans="1:5" ht="18" x14ac:dyDescent="0.25">
      <c r="D1" s="179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118</v>
      </c>
      <c r="D3" s="231"/>
      <c r="E3" s="33"/>
    </row>
    <row r="4" spans="1:5" ht="18" x14ac:dyDescent="0.25">
      <c r="C4" s="229" t="s">
        <v>131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63.75" thickBot="1" x14ac:dyDescent="0.25">
      <c r="A6" s="36"/>
      <c r="B6" s="37" t="s">
        <v>2</v>
      </c>
      <c r="C6" s="38" t="s">
        <v>3</v>
      </c>
      <c r="D6" s="39" t="s">
        <v>4</v>
      </c>
      <c r="E6" s="40" t="s">
        <v>5</v>
      </c>
    </row>
    <row r="7" spans="1:5" ht="18.75" thickBot="1" x14ac:dyDescent="0.3">
      <c r="A7" s="42" t="s">
        <v>7</v>
      </c>
      <c r="B7" s="43"/>
      <c r="C7" s="43"/>
      <c r="D7" s="43"/>
      <c r="E7" s="45"/>
    </row>
    <row r="8" spans="1:5" ht="18" x14ac:dyDescent="0.25">
      <c r="A8" s="46" t="s">
        <v>8</v>
      </c>
      <c r="B8" s="47">
        <v>7990</v>
      </c>
      <c r="C8" s="48">
        <v>16920</v>
      </c>
      <c r="D8" s="49">
        <v>1879251</v>
      </c>
      <c r="E8" s="50">
        <f t="shared" ref="E8:E16" si="0">D8/B8</f>
        <v>235.20037546933668</v>
      </c>
    </row>
    <row r="9" spans="1:5" ht="18" x14ac:dyDescent="0.25">
      <c r="A9" s="54" t="s">
        <v>9</v>
      </c>
      <c r="B9" s="55">
        <v>5787</v>
      </c>
      <c r="C9" s="56">
        <v>11589</v>
      </c>
      <c r="D9" s="57">
        <v>1324057</v>
      </c>
      <c r="E9" s="58">
        <f t="shared" si="0"/>
        <v>228.79851391048902</v>
      </c>
    </row>
    <row r="10" spans="1:5" ht="18" x14ac:dyDescent="0.25">
      <c r="A10" s="54" t="s">
        <v>10</v>
      </c>
      <c r="B10" s="55">
        <v>6565</v>
      </c>
      <c r="C10" s="56">
        <v>12666</v>
      </c>
      <c r="D10" s="57">
        <v>1452795</v>
      </c>
      <c r="E10" s="58">
        <f t="shared" si="0"/>
        <v>221.29398324447828</v>
      </c>
    </row>
    <row r="11" spans="1:5" ht="18" x14ac:dyDescent="0.25">
      <c r="A11" s="54" t="s">
        <v>11</v>
      </c>
      <c r="B11" s="55">
        <v>8484</v>
      </c>
      <c r="C11" s="56">
        <v>17239</v>
      </c>
      <c r="D11" s="57">
        <v>1921456</v>
      </c>
      <c r="E11" s="58">
        <f t="shared" si="0"/>
        <v>226.47996228194248</v>
      </c>
    </row>
    <row r="12" spans="1:5" ht="18" x14ac:dyDescent="0.25">
      <c r="A12" s="54" t="s">
        <v>12</v>
      </c>
      <c r="B12" s="55">
        <v>2156</v>
      </c>
      <c r="C12" s="56">
        <v>4634</v>
      </c>
      <c r="D12" s="57">
        <v>521150</v>
      </c>
      <c r="E12" s="58">
        <f t="shared" si="0"/>
        <v>241.72077922077921</v>
      </c>
    </row>
    <row r="13" spans="1:5" ht="18" x14ac:dyDescent="0.25">
      <c r="A13" s="54" t="s">
        <v>13</v>
      </c>
      <c r="B13" s="55">
        <v>8444</v>
      </c>
      <c r="C13" s="56">
        <v>17733</v>
      </c>
      <c r="D13" s="57">
        <v>1988473</v>
      </c>
      <c r="E13" s="58">
        <f t="shared" si="0"/>
        <v>235.48945997157745</v>
      </c>
    </row>
    <row r="14" spans="1:5" ht="18" x14ac:dyDescent="0.25">
      <c r="A14" s="54" t="s">
        <v>14</v>
      </c>
      <c r="B14" s="55">
        <v>3089</v>
      </c>
      <c r="C14" s="56">
        <v>5942</v>
      </c>
      <c r="D14" s="57">
        <v>665854</v>
      </c>
      <c r="E14" s="58">
        <f t="shared" si="0"/>
        <v>215.55649077371316</v>
      </c>
    </row>
    <row r="15" spans="1:5" ht="18.75" thickBot="1" x14ac:dyDescent="0.3">
      <c r="A15" s="59" t="s">
        <v>15</v>
      </c>
      <c r="B15" s="60">
        <v>9928</v>
      </c>
      <c r="C15" s="61">
        <v>19708</v>
      </c>
      <c r="D15" s="62">
        <v>2239649</v>
      </c>
      <c r="E15" s="63">
        <f t="shared" si="0"/>
        <v>225.58914182111201</v>
      </c>
    </row>
    <row r="16" spans="1:5" ht="18.75" thickBot="1" x14ac:dyDescent="0.3">
      <c r="A16" s="67" t="s">
        <v>16</v>
      </c>
      <c r="B16" s="68">
        <f>SUM(B8:B15)</f>
        <v>52443</v>
      </c>
      <c r="C16" s="68">
        <f t="shared" ref="C16:D16" si="1">SUM(C8:C15)</f>
        <v>106431</v>
      </c>
      <c r="D16" s="68">
        <f t="shared" si="1"/>
        <v>11992685</v>
      </c>
      <c r="E16" s="70">
        <f t="shared" si="0"/>
        <v>228.68037679003871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7"/>
    </row>
    <row r="19" spans="1:5" ht="18" x14ac:dyDescent="0.25">
      <c r="A19" s="79" t="s">
        <v>18</v>
      </c>
      <c r="B19" s="47">
        <v>14860</v>
      </c>
      <c r="C19" s="48">
        <v>27934</v>
      </c>
      <c r="D19" s="49">
        <v>3205754</v>
      </c>
      <c r="E19" s="51">
        <f t="shared" ref="E19:E32" si="2">D19/B19</f>
        <v>215.73041722745626</v>
      </c>
    </row>
    <row r="20" spans="1:5" ht="18" x14ac:dyDescent="0.25">
      <c r="A20" s="79" t="s">
        <v>19</v>
      </c>
      <c r="B20" s="53">
        <v>7291</v>
      </c>
      <c r="C20" s="48">
        <v>13195</v>
      </c>
      <c r="D20" s="49">
        <v>1521484</v>
      </c>
      <c r="E20" s="81">
        <f t="shared" si="2"/>
        <v>208.67974214785352</v>
      </c>
    </row>
    <row r="21" spans="1:5" ht="18" x14ac:dyDescent="0.25">
      <c r="A21" s="46" t="s">
        <v>20</v>
      </c>
      <c r="B21" s="83">
        <v>5961</v>
      </c>
      <c r="C21" s="84">
        <v>11527</v>
      </c>
      <c r="D21" s="85">
        <v>1304534</v>
      </c>
      <c r="E21" s="81">
        <f t="shared" si="2"/>
        <v>218.84482469384332</v>
      </c>
    </row>
    <row r="22" spans="1:5" ht="18" x14ac:dyDescent="0.25">
      <c r="A22" s="54" t="s">
        <v>21</v>
      </c>
      <c r="B22" s="87">
        <v>7635</v>
      </c>
      <c r="C22" s="88">
        <v>15193</v>
      </c>
      <c r="D22" s="89">
        <v>1691423</v>
      </c>
      <c r="E22" s="81">
        <f t="shared" si="2"/>
        <v>221.53542894564507</v>
      </c>
    </row>
    <row r="23" spans="1:5" ht="18" x14ac:dyDescent="0.25">
      <c r="A23" s="54" t="s">
        <v>22</v>
      </c>
      <c r="B23" s="87">
        <v>4962</v>
      </c>
      <c r="C23" s="88">
        <v>10123</v>
      </c>
      <c r="D23" s="89">
        <v>1132358</v>
      </c>
      <c r="E23" s="81">
        <f t="shared" si="2"/>
        <v>228.20596533655785</v>
      </c>
    </row>
    <row r="24" spans="1:5" ht="18" x14ac:dyDescent="0.25">
      <c r="A24" s="54" t="s">
        <v>23</v>
      </c>
      <c r="B24" s="87">
        <v>3292</v>
      </c>
      <c r="C24" s="88">
        <v>6800</v>
      </c>
      <c r="D24" s="89">
        <v>765128</v>
      </c>
      <c r="E24" s="81">
        <f t="shared" si="2"/>
        <v>232.42041312272175</v>
      </c>
    </row>
    <row r="25" spans="1:5" ht="18" x14ac:dyDescent="0.25">
      <c r="A25" s="54" t="s">
        <v>24</v>
      </c>
      <c r="B25" s="87">
        <v>8525</v>
      </c>
      <c r="C25" s="88">
        <v>16745</v>
      </c>
      <c r="D25" s="89">
        <v>1895835</v>
      </c>
      <c r="E25" s="81">
        <f t="shared" si="2"/>
        <v>222.38533724340175</v>
      </c>
    </row>
    <row r="26" spans="1:5" ht="18" x14ac:dyDescent="0.25">
      <c r="A26" s="54" t="s">
        <v>25</v>
      </c>
      <c r="B26" s="87">
        <v>7751</v>
      </c>
      <c r="C26" s="88">
        <v>16147</v>
      </c>
      <c r="D26" s="89">
        <v>1821824</v>
      </c>
      <c r="E26" s="81">
        <f t="shared" si="2"/>
        <v>235.04373629209135</v>
      </c>
    </row>
    <row r="27" spans="1:5" ht="18" x14ac:dyDescent="0.25">
      <c r="A27" s="54" t="s">
        <v>26</v>
      </c>
      <c r="B27" s="87">
        <v>9645</v>
      </c>
      <c r="C27" s="88">
        <v>18629</v>
      </c>
      <c r="D27" s="89">
        <v>2101223</v>
      </c>
      <c r="E27" s="81">
        <f t="shared" si="2"/>
        <v>217.85619491964749</v>
      </c>
    </row>
    <row r="28" spans="1:5" ht="18" x14ac:dyDescent="0.25">
      <c r="A28" s="54" t="s">
        <v>27</v>
      </c>
      <c r="B28" s="87">
        <v>6843</v>
      </c>
      <c r="C28" s="88">
        <v>14716</v>
      </c>
      <c r="D28" s="89">
        <v>1638435</v>
      </c>
      <c r="E28" s="81">
        <f t="shared" si="2"/>
        <v>239.43226654975888</v>
      </c>
    </row>
    <row r="29" spans="1:5" ht="18" x14ac:dyDescent="0.25">
      <c r="A29" s="54" t="s">
        <v>28</v>
      </c>
      <c r="B29" s="87">
        <v>5717</v>
      </c>
      <c r="C29" s="88">
        <v>11682</v>
      </c>
      <c r="D29" s="89">
        <v>1299808</v>
      </c>
      <c r="E29" s="81">
        <f t="shared" si="2"/>
        <v>227.35840475774006</v>
      </c>
    </row>
    <row r="30" spans="1:5" ht="18" x14ac:dyDescent="0.25">
      <c r="A30" s="66" t="s">
        <v>29</v>
      </c>
      <c r="B30" s="87">
        <v>5539</v>
      </c>
      <c r="C30" s="92">
        <v>11485</v>
      </c>
      <c r="D30" s="93">
        <v>1306677</v>
      </c>
      <c r="E30" s="81">
        <f t="shared" si="2"/>
        <v>235.90485647228741</v>
      </c>
    </row>
    <row r="31" spans="1:5" ht="18.75" thickBot="1" x14ac:dyDescent="0.3">
      <c r="A31" s="66" t="s">
        <v>30</v>
      </c>
      <c r="B31" s="95">
        <v>1997</v>
      </c>
      <c r="C31" s="92">
        <v>4060</v>
      </c>
      <c r="D31" s="93">
        <v>462616</v>
      </c>
      <c r="E31" s="96">
        <f t="shared" si="2"/>
        <v>231.65548322483727</v>
      </c>
    </row>
    <row r="32" spans="1:5" ht="18.75" thickBot="1" x14ac:dyDescent="0.3">
      <c r="A32" s="67" t="s">
        <v>31</v>
      </c>
      <c r="B32" s="98">
        <f>SUM(B19:B31)</f>
        <v>90018</v>
      </c>
      <c r="C32" s="98">
        <f t="shared" ref="C32:D32" si="3">SUM(C19:C31)</f>
        <v>178236</v>
      </c>
      <c r="D32" s="98">
        <f t="shared" si="3"/>
        <v>20147099</v>
      </c>
      <c r="E32" s="101">
        <f t="shared" si="2"/>
        <v>223.81189317692017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11687</v>
      </c>
      <c r="C35" s="88">
        <v>22750</v>
      </c>
      <c r="D35" s="91">
        <v>2562780</v>
      </c>
      <c r="E35" s="58">
        <f t="shared" ref="E35:E47" si="4">D35/B35</f>
        <v>219.28467528022588</v>
      </c>
    </row>
    <row r="36" spans="1:5" ht="18" x14ac:dyDescent="0.25">
      <c r="A36" s="54" t="s">
        <v>35</v>
      </c>
      <c r="B36" s="90">
        <v>16058</v>
      </c>
      <c r="C36" s="88">
        <v>32730</v>
      </c>
      <c r="D36" s="91">
        <v>3611989</v>
      </c>
      <c r="E36" s="107">
        <f t="shared" si="4"/>
        <v>224.93392701457216</v>
      </c>
    </row>
    <row r="37" spans="1:5" ht="18" x14ac:dyDescent="0.25">
      <c r="A37" s="54" t="s">
        <v>36</v>
      </c>
      <c r="B37" s="90">
        <v>5473</v>
      </c>
      <c r="C37" s="88">
        <v>11230</v>
      </c>
      <c r="D37" s="91">
        <v>1270863</v>
      </c>
      <c r="E37" s="107">
        <f t="shared" si="4"/>
        <v>232.20591997076556</v>
      </c>
    </row>
    <row r="38" spans="1:5" ht="18" x14ac:dyDescent="0.25">
      <c r="A38" s="54" t="s">
        <v>37</v>
      </c>
      <c r="B38" s="90">
        <v>8320</v>
      </c>
      <c r="C38" s="88">
        <v>17374</v>
      </c>
      <c r="D38" s="91">
        <v>1945019</v>
      </c>
      <c r="E38" s="107">
        <f t="shared" si="4"/>
        <v>233.7763221153846</v>
      </c>
    </row>
    <row r="39" spans="1:5" ht="18" x14ac:dyDescent="0.25">
      <c r="A39" s="54" t="s">
        <v>38</v>
      </c>
      <c r="B39" s="90">
        <v>5675</v>
      </c>
      <c r="C39" s="88">
        <v>11167</v>
      </c>
      <c r="D39" s="91">
        <v>1243046</v>
      </c>
      <c r="E39" s="107">
        <f t="shared" si="4"/>
        <v>219.03894273127753</v>
      </c>
    </row>
    <row r="40" spans="1:5" ht="18" x14ac:dyDescent="0.25">
      <c r="A40" s="54" t="s">
        <v>39</v>
      </c>
      <c r="B40" s="90">
        <v>7303</v>
      </c>
      <c r="C40" s="88">
        <v>15372</v>
      </c>
      <c r="D40" s="91">
        <v>1706381</v>
      </c>
      <c r="E40" s="107">
        <f t="shared" si="4"/>
        <v>233.65479939750787</v>
      </c>
    </row>
    <row r="41" spans="1:5" ht="18" x14ac:dyDescent="0.25">
      <c r="A41" s="54" t="s">
        <v>40</v>
      </c>
      <c r="B41" s="90">
        <v>9986</v>
      </c>
      <c r="C41" s="88">
        <v>21003</v>
      </c>
      <c r="D41" s="91">
        <v>2336900</v>
      </c>
      <c r="E41" s="107">
        <f t="shared" si="4"/>
        <v>234.01762467454435</v>
      </c>
    </row>
    <row r="42" spans="1:5" ht="18" x14ac:dyDescent="0.25">
      <c r="A42" s="54" t="s">
        <v>41</v>
      </c>
      <c r="B42" s="90">
        <v>6972</v>
      </c>
      <c r="C42" s="88">
        <v>13914</v>
      </c>
      <c r="D42" s="91">
        <v>1544056</v>
      </c>
      <c r="E42" s="107">
        <f t="shared" si="4"/>
        <v>221.46528973034998</v>
      </c>
    </row>
    <row r="43" spans="1:5" ht="18" x14ac:dyDescent="0.25">
      <c r="A43" s="54" t="s">
        <v>42</v>
      </c>
      <c r="B43" s="90">
        <v>5294</v>
      </c>
      <c r="C43" s="88">
        <v>10535</v>
      </c>
      <c r="D43" s="91">
        <v>1162798</v>
      </c>
      <c r="E43" s="107">
        <f t="shared" si="4"/>
        <v>219.64450321118247</v>
      </c>
    </row>
    <row r="44" spans="1:5" ht="18" x14ac:dyDescent="0.25">
      <c r="A44" s="54" t="s">
        <v>43</v>
      </c>
      <c r="B44" s="90">
        <v>7645</v>
      </c>
      <c r="C44" s="88">
        <v>15767</v>
      </c>
      <c r="D44" s="91">
        <v>1764179</v>
      </c>
      <c r="E44" s="107">
        <f t="shared" si="4"/>
        <v>230.7624591236102</v>
      </c>
    </row>
    <row r="45" spans="1:5" ht="18" x14ac:dyDescent="0.25">
      <c r="A45" s="66" t="s">
        <v>44</v>
      </c>
      <c r="B45" s="90">
        <v>6805</v>
      </c>
      <c r="C45" s="88">
        <v>13676</v>
      </c>
      <c r="D45" s="91">
        <v>1536844</v>
      </c>
      <c r="E45" s="107">
        <f t="shared" si="4"/>
        <v>225.84041146216018</v>
      </c>
    </row>
    <row r="46" spans="1:5" ht="18.75" thickBot="1" x14ac:dyDescent="0.3">
      <c r="A46" s="66" t="s">
        <v>45</v>
      </c>
      <c r="B46" s="108">
        <v>4578</v>
      </c>
      <c r="C46" s="109">
        <v>9036</v>
      </c>
      <c r="D46" s="110">
        <v>1002900</v>
      </c>
      <c r="E46" s="111">
        <f t="shared" si="4"/>
        <v>219.06946264744431</v>
      </c>
    </row>
    <row r="47" spans="1:5" ht="18.75" thickBot="1" x14ac:dyDescent="0.3">
      <c r="A47" s="67" t="s">
        <v>46</v>
      </c>
      <c r="B47" s="98">
        <f>SUM(B35:B46)</f>
        <v>95796</v>
      </c>
      <c r="C47" s="98">
        <f t="shared" ref="C47:D47" si="5">SUM(C35:C46)</f>
        <v>194554</v>
      </c>
      <c r="D47" s="98">
        <f t="shared" si="5"/>
        <v>21687755</v>
      </c>
      <c r="E47" s="101">
        <f t="shared" si="4"/>
        <v>226.39520439266775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5417</v>
      </c>
      <c r="C50" s="118">
        <v>10676</v>
      </c>
      <c r="D50" s="117">
        <v>1197530</v>
      </c>
      <c r="E50" s="119">
        <f t="shared" ref="E50:E57" si="6">D50/B50</f>
        <v>221.06885730108917</v>
      </c>
    </row>
    <row r="51" spans="1:5" ht="18" x14ac:dyDescent="0.25">
      <c r="A51" s="54" t="s">
        <v>49</v>
      </c>
      <c r="B51" s="90">
        <v>8016</v>
      </c>
      <c r="C51" s="120">
        <v>17080</v>
      </c>
      <c r="D51" s="90">
        <v>1923108</v>
      </c>
      <c r="E51" s="121">
        <f t="shared" si="6"/>
        <v>239.90868263473052</v>
      </c>
    </row>
    <row r="52" spans="1:5" ht="18" x14ac:dyDescent="0.25">
      <c r="A52" s="54" t="s">
        <v>120</v>
      </c>
      <c r="B52" s="90">
        <v>22555</v>
      </c>
      <c r="C52" s="120">
        <v>43779</v>
      </c>
      <c r="D52" s="90">
        <v>4887296</v>
      </c>
      <c r="E52" s="121">
        <f t="shared" si="6"/>
        <v>216.68348481489693</v>
      </c>
    </row>
    <row r="53" spans="1:5" ht="18" x14ac:dyDescent="0.25">
      <c r="A53" s="54" t="s">
        <v>51</v>
      </c>
      <c r="B53" s="90">
        <v>7665</v>
      </c>
      <c r="C53" s="120">
        <v>15602</v>
      </c>
      <c r="D53" s="90">
        <v>1724886</v>
      </c>
      <c r="E53" s="121">
        <f t="shared" si="6"/>
        <v>225.03405088062621</v>
      </c>
    </row>
    <row r="54" spans="1:5" ht="18" x14ac:dyDescent="0.25">
      <c r="A54" s="54" t="s">
        <v>52</v>
      </c>
      <c r="B54" s="90">
        <v>5853</v>
      </c>
      <c r="C54" s="120">
        <v>11372</v>
      </c>
      <c r="D54" s="90">
        <v>1303440</v>
      </c>
      <c r="E54" s="121">
        <f t="shared" si="6"/>
        <v>222.69605330599691</v>
      </c>
    </row>
    <row r="55" spans="1:5" ht="18" x14ac:dyDescent="0.25">
      <c r="A55" s="54" t="s">
        <v>53</v>
      </c>
      <c r="B55" s="90">
        <v>5768</v>
      </c>
      <c r="C55" s="120">
        <v>11492</v>
      </c>
      <c r="D55" s="90">
        <v>1283798</v>
      </c>
      <c r="E55" s="121">
        <f t="shared" si="6"/>
        <v>222.57246879334258</v>
      </c>
    </row>
    <row r="56" spans="1:5" ht="18.75" thickBot="1" x14ac:dyDescent="0.3">
      <c r="A56" s="54" t="s">
        <v>54</v>
      </c>
      <c r="B56" s="122">
        <v>8192</v>
      </c>
      <c r="C56" s="123">
        <v>15900</v>
      </c>
      <c r="D56" s="122">
        <v>1772746</v>
      </c>
      <c r="E56" s="121">
        <f t="shared" si="6"/>
        <v>216.399658203125</v>
      </c>
    </row>
    <row r="57" spans="1:5" ht="18.75" thickBot="1" x14ac:dyDescent="0.3">
      <c r="A57" s="67" t="s">
        <v>46</v>
      </c>
      <c r="B57" s="98">
        <f>SUM(B50:B56)</f>
        <v>63466</v>
      </c>
      <c r="C57" s="98">
        <f t="shared" ref="C57:D57" si="7">SUM(C50:C56)</f>
        <v>125901</v>
      </c>
      <c r="D57" s="98">
        <f t="shared" si="7"/>
        <v>14092804</v>
      </c>
      <c r="E57" s="72">
        <f t="shared" si="6"/>
        <v>222.05281568083697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8927</v>
      </c>
      <c r="C60" s="125">
        <v>18485</v>
      </c>
      <c r="D60" s="117">
        <v>2060842</v>
      </c>
      <c r="E60" s="58">
        <f t="shared" ref="E60:E67" si="8">D60/B60</f>
        <v>230.85493446846644</v>
      </c>
    </row>
    <row r="61" spans="1:5" ht="18" x14ac:dyDescent="0.25">
      <c r="A61" s="54" t="s">
        <v>57</v>
      </c>
      <c r="B61" s="90">
        <v>9715</v>
      </c>
      <c r="C61" s="127">
        <v>19520</v>
      </c>
      <c r="D61" s="90">
        <v>2198754</v>
      </c>
      <c r="E61" s="107">
        <f t="shared" si="8"/>
        <v>226.32568193515183</v>
      </c>
    </row>
    <row r="62" spans="1:5" ht="18" x14ac:dyDescent="0.25">
      <c r="A62" s="54" t="s">
        <v>58</v>
      </c>
      <c r="B62" s="90">
        <v>11825</v>
      </c>
      <c r="C62" s="127">
        <v>23259</v>
      </c>
      <c r="D62" s="90">
        <v>2586721</v>
      </c>
      <c r="E62" s="107">
        <f t="shared" si="8"/>
        <v>218.75019027484143</v>
      </c>
    </row>
    <row r="63" spans="1:5" ht="18" x14ac:dyDescent="0.25">
      <c r="A63" s="54" t="s">
        <v>59</v>
      </c>
      <c r="B63" s="90">
        <v>5323</v>
      </c>
      <c r="C63" s="127">
        <v>11324</v>
      </c>
      <c r="D63" s="90">
        <v>1285370</v>
      </c>
      <c r="E63" s="107">
        <f t="shared" si="8"/>
        <v>241.47473229381927</v>
      </c>
    </row>
    <row r="64" spans="1:5" ht="18" x14ac:dyDescent="0.25">
      <c r="A64" s="54" t="s">
        <v>60</v>
      </c>
      <c r="B64" s="90">
        <v>3951</v>
      </c>
      <c r="C64" s="127">
        <v>7732</v>
      </c>
      <c r="D64" s="90">
        <v>867147</v>
      </c>
      <c r="E64" s="107">
        <f t="shared" si="8"/>
        <v>219.47532270311314</v>
      </c>
    </row>
    <row r="65" spans="1:5" ht="18" x14ac:dyDescent="0.25">
      <c r="A65" s="54" t="s">
        <v>61</v>
      </c>
      <c r="B65" s="90">
        <v>9636</v>
      </c>
      <c r="C65" s="127">
        <v>19422</v>
      </c>
      <c r="D65" s="90">
        <v>2156679</v>
      </c>
      <c r="E65" s="107">
        <f t="shared" si="8"/>
        <v>223.81475716064756</v>
      </c>
    </row>
    <row r="66" spans="1:5" ht="18.75" thickBot="1" x14ac:dyDescent="0.3">
      <c r="A66" s="54" t="s">
        <v>62</v>
      </c>
      <c r="B66" s="122">
        <v>8919</v>
      </c>
      <c r="C66" s="128">
        <v>17457</v>
      </c>
      <c r="D66" s="122">
        <v>1966993</v>
      </c>
      <c r="E66" s="111">
        <f t="shared" si="8"/>
        <v>220.53963448817132</v>
      </c>
    </row>
    <row r="67" spans="1:5" ht="18.75" thickBot="1" x14ac:dyDescent="0.3">
      <c r="A67" s="67" t="s">
        <v>46</v>
      </c>
      <c r="B67" s="98">
        <f>SUM(B60:B66)</f>
        <v>58296</v>
      </c>
      <c r="C67" s="98">
        <f t="shared" ref="C67:D67" si="9">SUM(C60:C66)</f>
        <v>117199</v>
      </c>
      <c r="D67" s="98">
        <f t="shared" si="9"/>
        <v>13122506</v>
      </c>
      <c r="E67" s="70">
        <f t="shared" si="8"/>
        <v>225.10131055303967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4039</v>
      </c>
      <c r="C70" s="125">
        <v>8312</v>
      </c>
      <c r="D70" s="117">
        <v>922662</v>
      </c>
      <c r="E70" s="119">
        <f t="shared" ref="E70:E76" si="10">D70/B70</f>
        <v>228.43822728398118</v>
      </c>
    </row>
    <row r="71" spans="1:5" ht="18" x14ac:dyDescent="0.25">
      <c r="A71" s="54" t="s">
        <v>65</v>
      </c>
      <c r="B71" s="90">
        <v>7494</v>
      </c>
      <c r="C71" s="127">
        <v>14195</v>
      </c>
      <c r="D71" s="90">
        <v>1574558</v>
      </c>
      <c r="E71" s="121">
        <f t="shared" si="10"/>
        <v>210.10915398985856</v>
      </c>
    </row>
    <row r="72" spans="1:5" ht="18" x14ac:dyDescent="0.25">
      <c r="A72" s="54" t="s">
        <v>63</v>
      </c>
      <c r="B72" s="90">
        <v>8146</v>
      </c>
      <c r="C72" s="127">
        <v>16427</v>
      </c>
      <c r="D72" s="90">
        <v>1834343</v>
      </c>
      <c r="E72" s="121">
        <f t="shared" si="10"/>
        <v>225.18328013749078</v>
      </c>
    </row>
    <row r="73" spans="1:5" ht="18" x14ac:dyDescent="0.25">
      <c r="A73" s="54" t="s">
        <v>66</v>
      </c>
      <c r="B73" s="90">
        <v>4371</v>
      </c>
      <c r="C73" s="127">
        <v>8552</v>
      </c>
      <c r="D73" s="90">
        <v>956301</v>
      </c>
      <c r="E73" s="121">
        <f t="shared" si="10"/>
        <v>218.78311599176391</v>
      </c>
    </row>
    <row r="74" spans="1:5" ht="18" x14ac:dyDescent="0.25">
      <c r="A74" s="54" t="s">
        <v>67</v>
      </c>
      <c r="B74" s="90">
        <v>6500</v>
      </c>
      <c r="C74" s="127">
        <v>12901</v>
      </c>
      <c r="D74" s="90">
        <v>1433013</v>
      </c>
      <c r="E74" s="121">
        <f t="shared" si="10"/>
        <v>220.46353846153846</v>
      </c>
    </row>
    <row r="75" spans="1:5" ht="18.75" thickBot="1" x14ac:dyDescent="0.3">
      <c r="A75" s="59" t="s">
        <v>68</v>
      </c>
      <c r="B75" s="122">
        <v>4291</v>
      </c>
      <c r="C75" s="128">
        <v>8807</v>
      </c>
      <c r="D75" s="122">
        <v>976714</v>
      </c>
      <c r="E75" s="121">
        <f t="shared" si="10"/>
        <v>227.61920298298764</v>
      </c>
    </row>
    <row r="76" spans="1:5" ht="18.75" thickBot="1" x14ac:dyDescent="0.3">
      <c r="A76" s="67" t="s">
        <v>46</v>
      </c>
      <c r="B76" s="98">
        <f>SUM(B70:B75)</f>
        <v>34841</v>
      </c>
      <c r="C76" s="98">
        <f t="shared" ref="C76:D76" si="11">SUM(C70:C75)</f>
        <v>69194</v>
      </c>
      <c r="D76" s="98">
        <f t="shared" si="11"/>
        <v>7697591</v>
      </c>
      <c r="E76" s="72">
        <f t="shared" si="10"/>
        <v>220.93484687580724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2562</v>
      </c>
      <c r="C79" s="125">
        <v>5112</v>
      </c>
      <c r="D79" s="117">
        <v>565379</v>
      </c>
      <c r="E79" s="119">
        <f t="shared" ref="E79:E89" si="12">D79/B79</f>
        <v>220.67876658860266</v>
      </c>
    </row>
    <row r="80" spans="1:5" ht="18" x14ac:dyDescent="0.25">
      <c r="A80" s="54" t="s">
        <v>116</v>
      </c>
      <c r="B80" s="90">
        <v>245</v>
      </c>
      <c r="C80" s="127">
        <v>512</v>
      </c>
      <c r="D80" s="90">
        <v>56414</v>
      </c>
      <c r="E80" s="121">
        <f t="shared" si="12"/>
        <v>230.26122448979592</v>
      </c>
    </row>
    <row r="81" spans="1:5" ht="18" x14ac:dyDescent="0.25">
      <c r="A81" s="54" t="s">
        <v>71</v>
      </c>
      <c r="B81" s="90">
        <v>6666</v>
      </c>
      <c r="C81" s="127">
        <v>13172</v>
      </c>
      <c r="D81" s="90">
        <v>1481632</v>
      </c>
      <c r="E81" s="121">
        <f t="shared" si="12"/>
        <v>222.26702670267028</v>
      </c>
    </row>
    <row r="82" spans="1:5" ht="18" x14ac:dyDescent="0.25">
      <c r="A82" s="54" t="s">
        <v>69</v>
      </c>
      <c r="B82" s="90">
        <v>10881</v>
      </c>
      <c r="C82" s="127">
        <v>20744</v>
      </c>
      <c r="D82" s="90">
        <v>2335585</v>
      </c>
      <c r="E82" s="121">
        <f t="shared" si="12"/>
        <v>214.64801029317158</v>
      </c>
    </row>
    <row r="83" spans="1:5" ht="18" x14ac:dyDescent="0.25">
      <c r="A83" s="54" t="s">
        <v>72</v>
      </c>
      <c r="B83" s="90">
        <v>8249</v>
      </c>
      <c r="C83" s="127">
        <v>16770</v>
      </c>
      <c r="D83" s="90">
        <v>1889740</v>
      </c>
      <c r="E83" s="121">
        <f t="shared" si="12"/>
        <v>229.08716208025214</v>
      </c>
    </row>
    <row r="84" spans="1:5" ht="18" x14ac:dyDescent="0.25">
      <c r="A84" s="54" t="s">
        <v>73</v>
      </c>
      <c r="B84" s="90">
        <v>7779</v>
      </c>
      <c r="C84" s="127">
        <v>14970</v>
      </c>
      <c r="D84" s="90">
        <v>1686140</v>
      </c>
      <c r="E84" s="121">
        <f t="shared" si="12"/>
        <v>216.75536701375498</v>
      </c>
    </row>
    <row r="85" spans="1:5" ht="18" x14ac:dyDescent="0.25">
      <c r="A85" s="54" t="s">
        <v>74</v>
      </c>
      <c r="B85" s="90">
        <v>2846</v>
      </c>
      <c r="C85" s="127">
        <v>5558</v>
      </c>
      <c r="D85" s="90">
        <v>617981</v>
      </c>
      <c r="E85" s="121">
        <f t="shared" si="12"/>
        <v>217.14019676739284</v>
      </c>
    </row>
    <row r="86" spans="1:5" ht="18" x14ac:dyDescent="0.25">
      <c r="A86" s="54" t="s">
        <v>75</v>
      </c>
      <c r="B86" s="90">
        <v>5708</v>
      </c>
      <c r="C86" s="127">
        <v>11522</v>
      </c>
      <c r="D86" s="90">
        <v>1297358</v>
      </c>
      <c r="E86" s="121">
        <f t="shared" si="12"/>
        <v>227.2876664330764</v>
      </c>
    </row>
    <row r="87" spans="1:5" ht="18" x14ac:dyDescent="0.25">
      <c r="A87" s="54" t="s">
        <v>76</v>
      </c>
      <c r="B87" s="90">
        <v>2026</v>
      </c>
      <c r="C87" s="127">
        <v>3969</v>
      </c>
      <c r="D87" s="90">
        <v>454398</v>
      </c>
      <c r="E87" s="121">
        <f t="shared" si="12"/>
        <v>224.2833168805528</v>
      </c>
    </row>
    <row r="88" spans="1:5" ht="18.75" thickBot="1" x14ac:dyDescent="0.3">
      <c r="A88" s="59" t="s">
        <v>77</v>
      </c>
      <c r="B88" s="122">
        <v>9325</v>
      </c>
      <c r="C88" s="128">
        <v>17612</v>
      </c>
      <c r="D88" s="122">
        <v>1971834</v>
      </c>
      <c r="E88" s="129">
        <f t="shared" si="12"/>
        <v>211.4567292225201</v>
      </c>
    </row>
    <row r="89" spans="1:5" ht="18.75" thickBot="1" x14ac:dyDescent="0.3">
      <c r="A89" s="67" t="s">
        <v>46</v>
      </c>
      <c r="B89" s="98">
        <f>SUM(B79:B88)</f>
        <v>56287</v>
      </c>
      <c r="C89" s="98">
        <f t="shared" ref="C89:D89" si="13">SUM(C79:C88)</f>
        <v>109941</v>
      </c>
      <c r="D89" s="98">
        <f t="shared" si="13"/>
        <v>12356461</v>
      </c>
      <c r="E89" s="71">
        <f t="shared" si="12"/>
        <v>219.52601844120312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5665</v>
      </c>
      <c r="C92" s="125">
        <v>11205</v>
      </c>
      <c r="D92" s="117">
        <v>1246093</v>
      </c>
      <c r="E92" s="119">
        <f t="shared" ref="E92:E101" si="14">D92/B92</f>
        <v>219.96345984112975</v>
      </c>
    </row>
    <row r="93" spans="1:5" ht="18" x14ac:dyDescent="0.25">
      <c r="A93" s="54" t="s">
        <v>80</v>
      </c>
      <c r="B93" s="90">
        <v>7872</v>
      </c>
      <c r="C93" s="127">
        <v>16037</v>
      </c>
      <c r="D93" s="90">
        <v>1805499</v>
      </c>
      <c r="E93" s="121">
        <f t="shared" si="14"/>
        <v>229.35708841463415</v>
      </c>
    </row>
    <row r="94" spans="1:5" ht="18" x14ac:dyDescent="0.25">
      <c r="A94" s="54" t="s">
        <v>81</v>
      </c>
      <c r="B94" s="90">
        <v>4219</v>
      </c>
      <c r="C94" s="127">
        <v>8658</v>
      </c>
      <c r="D94" s="90">
        <v>975608</v>
      </c>
      <c r="E94" s="121">
        <f t="shared" si="14"/>
        <v>231.24152642806351</v>
      </c>
    </row>
    <row r="95" spans="1:5" ht="18" x14ac:dyDescent="0.25">
      <c r="A95" s="54" t="s">
        <v>82</v>
      </c>
      <c r="B95" s="90">
        <v>2752</v>
      </c>
      <c r="C95" s="127">
        <v>5210</v>
      </c>
      <c r="D95" s="90">
        <v>584884</v>
      </c>
      <c r="E95" s="121">
        <f t="shared" si="14"/>
        <v>212.53052325581396</v>
      </c>
    </row>
    <row r="96" spans="1:5" ht="18" x14ac:dyDescent="0.25">
      <c r="A96" s="54" t="s">
        <v>83</v>
      </c>
      <c r="B96" s="90">
        <v>5427</v>
      </c>
      <c r="C96" s="127">
        <v>11180</v>
      </c>
      <c r="D96" s="90">
        <v>1261170</v>
      </c>
      <c r="E96" s="121">
        <f t="shared" si="14"/>
        <v>232.38805970149255</v>
      </c>
    </row>
    <row r="97" spans="1:5" ht="18" x14ac:dyDescent="0.25">
      <c r="A97" s="54" t="s">
        <v>84</v>
      </c>
      <c r="B97" s="90">
        <v>1182</v>
      </c>
      <c r="C97" s="127">
        <v>2691</v>
      </c>
      <c r="D97" s="90">
        <v>302239</v>
      </c>
      <c r="E97" s="121">
        <f t="shared" si="14"/>
        <v>255.70135363790186</v>
      </c>
    </row>
    <row r="98" spans="1:5" ht="18" x14ac:dyDescent="0.25">
      <c r="A98" s="54" t="s">
        <v>85</v>
      </c>
      <c r="B98" s="90">
        <v>15942</v>
      </c>
      <c r="C98" s="127">
        <v>30735</v>
      </c>
      <c r="D98" s="90">
        <v>3501122</v>
      </c>
      <c r="E98" s="121">
        <f t="shared" si="14"/>
        <v>219.61623384769791</v>
      </c>
    </row>
    <row r="99" spans="1:5" ht="22.5" customHeight="1" x14ac:dyDescent="0.25">
      <c r="A99" s="130" t="s">
        <v>86</v>
      </c>
      <c r="B99" s="90">
        <v>4658</v>
      </c>
      <c r="C99" s="127">
        <v>9735</v>
      </c>
      <c r="D99" s="90">
        <v>1077279</v>
      </c>
      <c r="E99" s="121">
        <f t="shared" si="14"/>
        <v>231.2750107342207</v>
      </c>
    </row>
    <row r="100" spans="1:5" ht="18.75" thickBot="1" x14ac:dyDescent="0.3">
      <c r="A100" s="54" t="s">
        <v>87</v>
      </c>
      <c r="B100" s="122">
        <v>6859</v>
      </c>
      <c r="C100" s="128">
        <v>13914</v>
      </c>
      <c r="D100" s="122">
        <v>1556319</v>
      </c>
      <c r="E100" s="121">
        <f t="shared" si="14"/>
        <v>226.90173494678524</v>
      </c>
    </row>
    <row r="101" spans="1:5" ht="18.75" thickBot="1" x14ac:dyDescent="0.3">
      <c r="A101" s="67" t="s">
        <v>46</v>
      </c>
      <c r="B101" s="98">
        <f>SUM(B92:B100)</f>
        <v>54576</v>
      </c>
      <c r="C101" s="98">
        <f t="shared" ref="C101:D101" si="15">SUM(C92:C100)</f>
        <v>109365</v>
      </c>
      <c r="D101" s="98">
        <f t="shared" si="15"/>
        <v>12310213</v>
      </c>
      <c r="E101" s="72">
        <f t="shared" si="14"/>
        <v>225.5609242157725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4020</v>
      </c>
      <c r="C104" s="133">
        <v>9211</v>
      </c>
      <c r="D104" s="132">
        <v>1037948</v>
      </c>
      <c r="E104" s="119">
        <f t="shared" ref="E104:E118" si="16">D104/B104</f>
        <v>258.1960199004975</v>
      </c>
    </row>
    <row r="105" spans="1:5" ht="18" x14ac:dyDescent="0.25">
      <c r="A105" s="134" t="s">
        <v>90</v>
      </c>
      <c r="B105" s="90">
        <v>5674</v>
      </c>
      <c r="C105" s="91">
        <v>11057</v>
      </c>
      <c r="D105" s="90">
        <v>1237817</v>
      </c>
      <c r="E105" s="121">
        <f t="shared" si="16"/>
        <v>218.1559746210786</v>
      </c>
    </row>
    <row r="106" spans="1:5" ht="18" x14ac:dyDescent="0.25">
      <c r="A106" s="134" t="s">
        <v>91</v>
      </c>
      <c r="B106" s="86">
        <v>890</v>
      </c>
      <c r="C106" s="126">
        <v>1916</v>
      </c>
      <c r="D106" s="86">
        <v>222675</v>
      </c>
      <c r="E106" s="121">
        <f t="shared" si="16"/>
        <v>250.19662921348313</v>
      </c>
    </row>
    <row r="107" spans="1:5" ht="18" x14ac:dyDescent="0.25">
      <c r="A107" s="134" t="s">
        <v>92</v>
      </c>
      <c r="B107" s="90">
        <v>7773</v>
      </c>
      <c r="C107" s="127">
        <v>16068</v>
      </c>
      <c r="D107" s="90">
        <v>1789450</v>
      </c>
      <c r="E107" s="121">
        <f t="shared" si="16"/>
        <v>230.21355975813714</v>
      </c>
    </row>
    <row r="108" spans="1:5" ht="18" x14ac:dyDescent="0.25">
      <c r="A108" s="54" t="s">
        <v>93</v>
      </c>
      <c r="B108" s="90">
        <v>4948</v>
      </c>
      <c r="C108" s="127">
        <v>10347</v>
      </c>
      <c r="D108" s="90">
        <v>1166770</v>
      </c>
      <c r="E108" s="121">
        <f t="shared" si="16"/>
        <v>235.80638641875504</v>
      </c>
    </row>
    <row r="109" spans="1:5" ht="18" x14ac:dyDescent="0.25">
      <c r="A109" s="54" t="s">
        <v>94</v>
      </c>
      <c r="B109" s="90">
        <v>3782</v>
      </c>
      <c r="C109" s="127">
        <v>8373</v>
      </c>
      <c r="D109" s="90">
        <v>944539</v>
      </c>
      <c r="E109" s="121">
        <f t="shared" si="16"/>
        <v>249.74590163934425</v>
      </c>
    </row>
    <row r="110" spans="1:5" ht="18" x14ac:dyDescent="0.25">
      <c r="A110" s="54" t="s">
        <v>95</v>
      </c>
      <c r="B110" s="90">
        <v>8864</v>
      </c>
      <c r="C110" s="127">
        <v>19138</v>
      </c>
      <c r="D110" s="90">
        <v>2117755</v>
      </c>
      <c r="E110" s="121">
        <f t="shared" si="16"/>
        <v>238.91640342960289</v>
      </c>
    </row>
    <row r="111" spans="1:5" ht="18" x14ac:dyDescent="0.25">
      <c r="A111" s="54" t="s">
        <v>96</v>
      </c>
      <c r="B111" s="90">
        <v>5881</v>
      </c>
      <c r="C111" s="127">
        <v>12792</v>
      </c>
      <c r="D111" s="90">
        <v>1415511</v>
      </c>
      <c r="E111" s="121">
        <f t="shared" si="16"/>
        <v>240.69222921271893</v>
      </c>
    </row>
    <row r="112" spans="1:5" ht="18" x14ac:dyDescent="0.25">
      <c r="A112" s="54" t="s">
        <v>97</v>
      </c>
      <c r="B112" s="90">
        <v>5414</v>
      </c>
      <c r="C112" s="127">
        <v>11924</v>
      </c>
      <c r="D112" s="90">
        <v>1324165</v>
      </c>
      <c r="E112" s="121">
        <f t="shared" si="16"/>
        <v>244.58164019209457</v>
      </c>
    </row>
    <row r="113" spans="1:5" ht="18" x14ac:dyDescent="0.25">
      <c r="A113" s="54" t="s">
        <v>98</v>
      </c>
      <c r="B113" s="90">
        <v>7861</v>
      </c>
      <c r="C113" s="127">
        <v>15367</v>
      </c>
      <c r="D113" s="90">
        <v>1737029</v>
      </c>
      <c r="E113" s="121">
        <f t="shared" si="16"/>
        <v>220.96794300979519</v>
      </c>
    </row>
    <row r="114" spans="1:5" ht="18" x14ac:dyDescent="0.25">
      <c r="A114" s="54" t="s">
        <v>99</v>
      </c>
      <c r="B114" s="90">
        <v>8900</v>
      </c>
      <c r="C114" s="127">
        <v>19501</v>
      </c>
      <c r="D114" s="90">
        <v>2179564</v>
      </c>
      <c r="E114" s="121">
        <f t="shared" si="16"/>
        <v>244.89483146067417</v>
      </c>
    </row>
    <row r="115" spans="1:5" ht="18" x14ac:dyDescent="0.25">
      <c r="A115" s="54" t="s">
        <v>100</v>
      </c>
      <c r="B115" s="90">
        <v>16950</v>
      </c>
      <c r="C115" s="127">
        <v>35295</v>
      </c>
      <c r="D115" s="90">
        <v>4011054</v>
      </c>
      <c r="E115" s="121">
        <f t="shared" si="16"/>
        <v>236.64035398230089</v>
      </c>
    </row>
    <row r="116" spans="1:5" ht="18" x14ac:dyDescent="0.25">
      <c r="A116" s="54" t="s">
        <v>101</v>
      </c>
      <c r="B116" s="90">
        <v>5758</v>
      </c>
      <c r="C116" s="127">
        <v>12587</v>
      </c>
      <c r="D116" s="90">
        <v>1412668</v>
      </c>
      <c r="E116" s="121">
        <f t="shared" si="16"/>
        <v>245.34004862799583</v>
      </c>
    </row>
    <row r="117" spans="1:5" ht="18.75" thickBot="1" x14ac:dyDescent="0.3">
      <c r="A117" s="54" t="s">
        <v>102</v>
      </c>
      <c r="B117" s="122">
        <v>8695</v>
      </c>
      <c r="C117" s="128">
        <v>17796</v>
      </c>
      <c r="D117" s="122">
        <v>1996881</v>
      </c>
      <c r="E117" s="121">
        <f t="shared" si="16"/>
        <v>229.65853939045428</v>
      </c>
    </row>
    <row r="118" spans="1:5" ht="18.75" thickBot="1" x14ac:dyDescent="0.3">
      <c r="A118" s="67" t="s">
        <v>46</v>
      </c>
      <c r="B118" s="98">
        <f>SUM(B104:B117)</f>
        <v>95410</v>
      </c>
      <c r="C118" s="98">
        <f t="shared" ref="C118:D118" si="17">SUM(C104:C117)</f>
        <v>201372</v>
      </c>
      <c r="D118" s="98">
        <f t="shared" si="17"/>
        <v>22593826</v>
      </c>
      <c r="E118" s="72">
        <f t="shared" si="16"/>
        <v>236.80773503825594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1675</v>
      </c>
      <c r="C121" s="135">
        <v>3555</v>
      </c>
      <c r="D121" s="135">
        <v>400890</v>
      </c>
      <c r="E121" s="119">
        <f t="shared" ref="E121:E130" si="18">D121/B121</f>
        <v>239.33731343283583</v>
      </c>
    </row>
    <row r="122" spans="1:5" ht="18" x14ac:dyDescent="0.25">
      <c r="A122" s="54" t="s">
        <v>105</v>
      </c>
      <c r="B122" s="86">
        <v>4916</v>
      </c>
      <c r="C122" s="126">
        <v>9617</v>
      </c>
      <c r="D122" s="86">
        <v>1079936</v>
      </c>
      <c r="E122" s="121">
        <f t="shared" si="18"/>
        <v>219.67778681855168</v>
      </c>
    </row>
    <row r="123" spans="1:5" ht="18" x14ac:dyDescent="0.25">
      <c r="A123" s="54" t="s">
        <v>106</v>
      </c>
      <c r="B123" s="90">
        <v>1629</v>
      </c>
      <c r="C123" s="127">
        <v>3209</v>
      </c>
      <c r="D123" s="90">
        <v>360013</v>
      </c>
      <c r="E123" s="121">
        <f t="shared" si="18"/>
        <v>221.0024554941682</v>
      </c>
    </row>
    <row r="124" spans="1:5" ht="18" x14ac:dyDescent="0.25">
      <c r="A124" s="54" t="s">
        <v>107</v>
      </c>
      <c r="B124" s="90">
        <v>4810</v>
      </c>
      <c r="C124" s="127">
        <v>9105</v>
      </c>
      <c r="D124" s="90">
        <v>1033989</v>
      </c>
      <c r="E124" s="121">
        <f t="shared" si="18"/>
        <v>214.96652806652807</v>
      </c>
    </row>
    <row r="125" spans="1:5" ht="18" x14ac:dyDescent="0.25">
      <c r="A125" s="54" t="s">
        <v>108</v>
      </c>
      <c r="B125" s="90">
        <v>8055</v>
      </c>
      <c r="C125" s="127">
        <v>13853</v>
      </c>
      <c r="D125" s="90">
        <v>1580281</v>
      </c>
      <c r="E125" s="121">
        <f t="shared" si="18"/>
        <v>196.18634388578522</v>
      </c>
    </row>
    <row r="126" spans="1:5" ht="18" x14ac:dyDescent="0.25">
      <c r="A126" s="54" t="s">
        <v>109</v>
      </c>
      <c r="B126" s="90">
        <v>11017</v>
      </c>
      <c r="C126" s="127">
        <v>22829</v>
      </c>
      <c r="D126" s="90">
        <v>2572585</v>
      </c>
      <c r="E126" s="121">
        <f t="shared" si="18"/>
        <v>233.51048379776708</v>
      </c>
    </row>
    <row r="127" spans="1:5" ht="18" x14ac:dyDescent="0.25">
      <c r="A127" s="54" t="s">
        <v>110</v>
      </c>
      <c r="B127" s="90">
        <v>9664</v>
      </c>
      <c r="C127" s="127">
        <v>19440</v>
      </c>
      <c r="D127" s="90">
        <v>2174592</v>
      </c>
      <c r="E127" s="121">
        <f t="shared" si="18"/>
        <v>225.01986754966887</v>
      </c>
    </row>
    <row r="128" spans="1:5" ht="18" x14ac:dyDescent="0.25">
      <c r="A128" s="54" t="s">
        <v>111</v>
      </c>
      <c r="B128" s="90">
        <v>7490</v>
      </c>
      <c r="C128" s="127">
        <v>15724</v>
      </c>
      <c r="D128" s="90">
        <v>1781828</v>
      </c>
      <c r="E128" s="121">
        <f t="shared" si="18"/>
        <v>237.89425901201602</v>
      </c>
    </row>
    <row r="129" spans="1:5" ht="19.5" customHeight="1" thickBot="1" x14ac:dyDescent="0.3">
      <c r="A129" s="130" t="s">
        <v>112</v>
      </c>
      <c r="B129" s="122">
        <v>14260</v>
      </c>
      <c r="C129" s="128">
        <v>27292</v>
      </c>
      <c r="D129" s="122">
        <v>3074066</v>
      </c>
      <c r="E129" s="121">
        <f t="shared" si="18"/>
        <v>215.57265077138851</v>
      </c>
    </row>
    <row r="130" spans="1:5" ht="18.75" thickBot="1" x14ac:dyDescent="0.3">
      <c r="A130" s="67" t="s">
        <v>46</v>
      </c>
      <c r="B130" s="98">
        <f>SUM(B121:B129)</f>
        <v>63516</v>
      </c>
      <c r="C130" s="98">
        <f>SUM(C121:C129)</f>
        <v>124624</v>
      </c>
      <c r="D130" s="98">
        <f>SUM(D121:D129)</f>
        <v>14058180</v>
      </c>
      <c r="E130" s="72">
        <f t="shared" si="18"/>
        <v>221.33289249952767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f>SUM(B130+B118+B101+B89+B76+B67+B57+B47+B32+B16)</f>
        <v>664649</v>
      </c>
      <c r="C132" s="100">
        <f>SUM(C130+C118+C101+C89+C76+C67+C57+C47+C32+C16)</f>
        <v>1336817</v>
      </c>
      <c r="D132" s="100">
        <f>SUM(D130+D118+D101+D89+D76+D67+D57+D47+D32+D16)</f>
        <v>150059120</v>
      </c>
      <c r="E132" s="100">
        <f>D132/B132</f>
        <v>225.77197889412307</v>
      </c>
    </row>
    <row r="135" spans="1:5" ht="59.25" customHeight="1" x14ac:dyDescent="0.2">
      <c r="B135" s="140"/>
    </row>
    <row r="136" spans="1:5" x14ac:dyDescent="0.2">
      <c r="B136" s="153"/>
      <c r="C136" s="153"/>
      <c r="D136" s="153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9"/>
  <sheetViews>
    <sheetView workbookViewId="0">
      <pane xSplit="2" ySplit="7" topLeftCell="C39" activePane="bottomRight" state="frozen"/>
      <selection pane="topRight" activeCell="C1" sqref="C1"/>
      <selection pane="bottomLeft" activeCell="A7" sqref="A7"/>
      <selection pane="bottomRight" activeCell="D136" sqref="D136:D149"/>
    </sheetView>
  </sheetViews>
  <sheetFormatPr defaultRowHeight="14.25" x14ac:dyDescent="0.2"/>
  <cols>
    <col min="1" max="1" width="18.7109375" style="31" bestFit="1" customWidth="1"/>
    <col min="2" max="2" width="17.5703125" style="31" bestFit="1" customWidth="1"/>
    <col min="3" max="3" width="13.5703125" style="31" bestFit="1" customWidth="1"/>
    <col min="4" max="4" width="21.28515625" style="31" bestFit="1" customWidth="1"/>
    <col min="5" max="243" width="9.140625" style="31"/>
    <col min="244" max="244" width="18.7109375" style="31" bestFit="1" customWidth="1"/>
    <col min="245" max="245" width="9.140625" style="31"/>
    <col min="246" max="246" width="10.28515625" style="31" customWidth="1"/>
    <col min="247" max="247" width="12.7109375" style="31" bestFit="1" customWidth="1"/>
    <col min="248" max="248" width="10.85546875" style="31" customWidth="1"/>
    <col min="249" max="249" width="19.140625" style="31" bestFit="1" customWidth="1"/>
    <col min="250" max="250" width="9.140625" style="31"/>
    <col min="251" max="251" width="9.42578125" style="31" customWidth="1"/>
    <col min="252" max="252" width="11.140625" style="31" customWidth="1"/>
    <col min="253" max="253" width="10.42578125" style="31" bestFit="1" customWidth="1"/>
    <col min="254" max="254" width="19.140625" style="31" bestFit="1" customWidth="1"/>
    <col min="255" max="255" width="9.140625" style="31"/>
    <col min="256" max="256" width="9.5703125" style="31" customWidth="1"/>
    <col min="257" max="257" width="9.140625" style="31"/>
    <col min="258" max="258" width="10.42578125" style="31" bestFit="1" customWidth="1"/>
    <col min="259" max="499" width="9.140625" style="31"/>
    <col min="500" max="500" width="18.7109375" style="31" bestFit="1" customWidth="1"/>
    <col min="501" max="501" width="9.140625" style="31"/>
    <col min="502" max="502" width="10.28515625" style="31" customWidth="1"/>
    <col min="503" max="503" width="12.7109375" style="31" bestFit="1" customWidth="1"/>
    <col min="504" max="504" width="10.85546875" style="31" customWidth="1"/>
    <col min="505" max="505" width="19.140625" style="31" bestFit="1" customWidth="1"/>
    <col min="506" max="506" width="9.140625" style="31"/>
    <col min="507" max="507" width="9.42578125" style="31" customWidth="1"/>
    <col min="508" max="508" width="11.140625" style="31" customWidth="1"/>
    <col min="509" max="509" width="10.42578125" style="31" bestFit="1" customWidth="1"/>
    <col min="510" max="510" width="19.140625" style="31" bestFit="1" customWidth="1"/>
    <col min="511" max="511" width="9.140625" style="31"/>
    <col min="512" max="512" width="9.5703125" style="31" customWidth="1"/>
    <col min="513" max="513" width="9.140625" style="31"/>
    <col min="514" max="514" width="10.42578125" style="31" bestFit="1" customWidth="1"/>
    <col min="515" max="755" width="9.140625" style="31"/>
    <col min="756" max="756" width="18.7109375" style="31" bestFit="1" customWidth="1"/>
    <col min="757" max="757" width="9.140625" style="31"/>
    <col min="758" max="758" width="10.28515625" style="31" customWidth="1"/>
    <col min="759" max="759" width="12.7109375" style="31" bestFit="1" customWidth="1"/>
    <col min="760" max="760" width="10.85546875" style="31" customWidth="1"/>
    <col min="761" max="761" width="19.140625" style="31" bestFit="1" customWidth="1"/>
    <col min="762" max="762" width="9.140625" style="31"/>
    <col min="763" max="763" width="9.42578125" style="31" customWidth="1"/>
    <col min="764" max="764" width="11.140625" style="31" customWidth="1"/>
    <col min="765" max="765" width="10.42578125" style="31" bestFit="1" customWidth="1"/>
    <col min="766" max="766" width="19.140625" style="31" bestFit="1" customWidth="1"/>
    <col min="767" max="767" width="9.140625" style="31"/>
    <col min="768" max="768" width="9.5703125" style="31" customWidth="1"/>
    <col min="769" max="769" width="9.140625" style="31"/>
    <col min="770" max="770" width="10.42578125" style="31" bestFit="1" customWidth="1"/>
    <col min="771" max="1011" width="9.140625" style="31"/>
    <col min="1012" max="1012" width="18.7109375" style="31" bestFit="1" customWidth="1"/>
    <col min="1013" max="1013" width="9.140625" style="31"/>
    <col min="1014" max="1014" width="10.28515625" style="31" customWidth="1"/>
    <col min="1015" max="1015" width="12.7109375" style="31" bestFit="1" customWidth="1"/>
    <col min="1016" max="1016" width="10.85546875" style="31" customWidth="1"/>
    <col min="1017" max="1017" width="19.140625" style="31" bestFit="1" customWidth="1"/>
    <col min="1018" max="1018" width="9.140625" style="31"/>
    <col min="1019" max="1019" width="9.42578125" style="31" customWidth="1"/>
    <col min="1020" max="1020" width="11.140625" style="31" customWidth="1"/>
    <col min="1021" max="1021" width="10.42578125" style="31" bestFit="1" customWidth="1"/>
    <col min="1022" max="1022" width="19.140625" style="31" bestFit="1" customWidth="1"/>
    <col min="1023" max="1023" width="9.140625" style="31"/>
    <col min="1024" max="1024" width="9.5703125" style="31" customWidth="1"/>
    <col min="1025" max="1025" width="9.140625" style="31"/>
    <col min="1026" max="1026" width="10.42578125" style="31" bestFit="1" customWidth="1"/>
    <col min="1027" max="1267" width="9.140625" style="31"/>
    <col min="1268" max="1268" width="18.7109375" style="31" bestFit="1" customWidth="1"/>
    <col min="1269" max="1269" width="9.140625" style="31"/>
    <col min="1270" max="1270" width="10.28515625" style="31" customWidth="1"/>
    <col min="1271" max="1271" width="12.7109375" style="31" bestFit="1" customWidth="1"/>
    <col min="1272" max="1272" width="10.85546875" style="31" customWidth="1"/>
    <col min="1273" max="1273" width="19.140625" style="31" bestFit="1" customWidth="1"/>
    <col min="1274" max="1274" width="9.140625" style="31"/>
    <col min="1275" max="1275" width="9.42578125" style="31" customWidth="1"/>
    <col min="1276" max="1276" width="11.140625" style="31" customWidth="1"/>
    <col min="1277" max="1277" width="10.42578125" style="31" bestFit="1" customWidth="1"/>
    <col min="1278" max="1278" width="19.140625" style="31" bestFit="1" customWidth="1"/>
    <col min="1279" max="1279" width="9.140625" style="31"/>
    <col min="1280" max="1280" width="9.5703125" style="31" customWidth="1"/>
    <col min="1281" max="1281" width="9.140625" style="31"/>
    <col min="1282" max="1282" width="10.42578125" style="31" bestFit="1" customWidth="1"/>
    <col min="1283" max="1523" width="9.140625" style="31"/>
    <col min="1524" max="1524" width="18.7109375" style="31" bestFit="1" customWidth="1"/>
    <col min="1525" max="1525" width="9.140625" style="31"/>
    <col min="1526" max="1526" width="10.28515625" style="31" customWidth="1"/>
    <col min="1527" max="1527" width="12.7109375" style="31" bestFit="1" customWidth="1"/>
    <col min="1528" max="1528" width="10.85546875" style="31" customWidth="1"/>
    <col min="1529" max="1529" width="19.140625" style="31" bestFit="1" customWidth="1"/>
    <col min="1530" max="1530" width="9.140625" style="31"/>
    <col min="1531" max="1531" width="9.42578125" style="31" customWidth="1"/>
    <col min="1532" max="1532" width="11.140625" style="31" customWidth="1"/>
    <col min="1533" max="1533" width="10.42578125" style="31" bestFit="1" customWidth="1"/>
    <col min="1534" max="1534" width="19.140625" style="31" bestFit="1" customWidth="1"/>
    <col min="1535" max="1535" width="9.140625" style="31"/>
    <col min="1536" max="1536" width="9.5703125" style="31" customWidth="1"/>
    <col min="1537" max="1537" width="9.140625" style="31"/>
    <col min="1538" max="1538" width="10.42578125" style="31" bestFit="1" customWidth="1"/>
    <col min="1539" max="1779" width="9.140625" style="31"/>
    <col min="1780" max="1780" width="18.7109375" style="31" bestFit="1" customWidth="1"/>
    <col min="1781" max="1781" width="9.140625" style="31"/>
    <col min="1782" max="1782" width="10.28515625" style="31" customWidth="1"/>
    <col min="1783" max="1783" width="12.7109375" style="31" bestFit="1" customWidth="1"/>
    <col min="1784" max="1784" width="10.85546875" style="31" customWidth="1"/>
    <col min="1785" max="1785" width="19.140625" style="31" bestFit="1" customWidth="1"/>
    <col min="1786" max="1786" width="9.140625" style="31"/>
    <col min="1787" max="1787" width="9.42578125" style="31" customWidth="1"/>
    <col min="1788" max="1788" width="11.140625" style="31" customWidth="1"/>
    <col min="1789" max="1789" width="10.42578125" style="31" bestFit="1" customWidth="1"/>
    <col min="1790" max="1790" width="19.140625" style="31" bestFit="1" customWidth="1"/>
    <col min="1791" max="1791" width="9.140625" style="31"/>
    <col min="1792" max="1792" width="9.5703125" style="31" customWidth="1"/>
    <col min="1793" max="1793" width="9.140625" style="31"/>
    <col min="1794" max="1794" width="10.42578125" style="31" bestFit="1" customWidth="1"/>
    <col min="1795" max="2035" width="9.140625" style="31"/>
    <col min="2036" max="2036" width="18.7109375" style="31" bestFit="1" customWidth="1"/>
    <col min="2037" max="2037" width="9.140625" style="31"/>
    <col min="2038" max="2038" width="10.28515625" style="31" customWidth="1"/>
    <col min="2039" max="2039" width="12.7109375" style="31" bestFit="1" customWidth="1"/>
    <col min="2040" max="2040" width="10.85546875" style="31" customWidth="1"/>
    <col min="2041" max="2041" width="19.140625" style="31" bestFit="1" customWidth="1"/>
    <col min="2042" max="2042" width="9.140625" style="31"/>
    <col min="2043" max="2043" width="9.42578125" style="31" customWidth="1"/>
    <col min="2044" max="2044" width="11.140625" style="31" customWidth="1"/>
    <col min="2045" max="2045" width="10.42578125" style="31" bestFit="1" customWidth="1"/>
    <col min="2046" max="2046" width="19.140625" style="31" bestFit="1" customWidth="1"/>
    <col min="2047" max="2047" width="9.140625" style="31"/>
    <col min="2048" max="2048" width="9.5703125" style="31" customWidth="1"/>
    <col min="2049" max="2049" width="9.140625" style="31"/>
    <col min="2050" max="2050" width="10.42578125" style="31" bestFit="1" customWidth="1"/>
    <col min="2051" max="2291" width="9.140625" style="31"/>
    <col min="2292" max="2292" width="18.7109375" style="31" bestFit="1" customWidth="1"/>
    <col min="2293" max="2293" width="9.140625" style="31"/>
    <col min="2294" max="2294" width="10.28515625" style="31" customWidth="1"/>
    <col min="2295" max="2295" width="12.7109375" style="31" bestFit="1" customWidth="1"/>
    <col min="2296" max="2296" width="10.85546875" style="31" customWidth="1"/>
    <col min="2297" max="2297" width="19.140625" style="31" bestFit="1" customWidth="1"/>
    <col min="2298" max="2298" width="9.140625" style="31"/>
    <col min="2299" max="2299" width="9.42578125" style="31" customWidth="1"/>
    <col min="2300" max="2300" width="11.140625" style="31" customWidth="1"/>
    <col min="2301" max="2301" width="10.42578125" style="31" bestFit="1" customWidth="1"/>
    <col min="2302" max="2302" width="19.140625" style="31" bestFit="1" customWidth="1"/>
    <col min="2303" max="2303" width="9.140625" style="31"/>
    <col min="2304" max="2304" width="9.5703125" style="31" customWidth="1"/>
    <col min="2305" max="2305" width="9.140625" style="31"/>
    <col min="2306" max="2306" width="10.42578125" style="31" bestFit="1" customWidth="1"/>
    <col min="2307" max="2547" width="9.140625" style="31"/>
    <col min="2548" max="2548" width="18.7109375" style="31" bestFit="1" customWidth="1"/>
    <col min="2549" max="2549" width="9.140625" style="31"/>
    <col min="2550" max="2550" width="10.28515625" style="31" customWidth="1"/>
    <col min="2551" max="2551" width="12.7109375" style="31" bestFit="1" customWidth="1"/>
    <col min="2552" max="2552" width="10.85546875" style="31" customWidth="1"/>
    <col min="2553" max="2553" width="19.140625" style="31" bestFit="1" customWidth="1"/>
    <col min="2554" max="2554" width="9.140625" style="31"/>
    <col min="2555" max="2555" width="9.42578125" style="31" customWidth="1"/>
    <col min="2556" max="2556" width="11.140625" style="31" customWidth="1"/>
    <col min="2557" max="2557" width="10.42578125" style="31" bestFit="1" customWidth="1"/>
    <col min="2558" max="2558" width="19.140625" style="31" bestFit="1" customWidth="1"/>
    <col min="2559" max="2559" width="9.140625" style="31"/>
    <col min="2560" max="2560" width="9.5703125" style="31" customWidth="1"/>
    <col min="2561" max="2561" width="9.140625" style="31"/>
    <col min="2562" max="2562" width="10.42578125" style="31" bestFit="1" customWidth="1"/>
    <col min="2563" max="2803" width="9.140625" style="31"/>
    <col min="2804" max="2804" width="18.7109375" style="31" bestFit="1" customWidth="1"/>
    <col min="2805" max="2805" width="9.140625" style="31"/>
    <col min="2806" max="2806" width="10.28515625" style="31" customWidth="1"/>
    <col min="2807" max="2807" width="12.7109375" style="31" bestFit="1" customWidth="1"/>
    <col min="2808" max="2808" width="10.85546875" style="31" customWidth="1"/>
    <col min="2809" max="2809" width="19.140625" style="31" bestFit="1" customWidth="1"/>
    <col min="2810" max="2810" width="9.140625" style="31"/>
    <col min="2811" max="2811" width="9.42578125" style="31" customWidth="1"/>
    <col min="2812" max="2812" width="11.140625" style="31" customWidth="1"/>
    <col min="2813" max="2813" width="10.42578125" style="31" bestFit="1" customWidth="1"/>
    <col min="2814" max="2814" width="19.140625" style="31" bestFit="1" customWidth="1"/>
    <col min="2815" max="2815" width="9.140625" style="31"/>
    <col min="2816" max="2816" width="9.5703125" style="31" customWidth="1"/>
    <col min="2817" max="2817" width="9.140625" style="31"/>
    <col min="2818" max="2818" width="10.42578125" style="31" bestFit="1" customWidth="1"/>
    <col min="2819" max="3059" width="9.140625" style="31"/>
    <col min="3060" max="3060" width="18.7109375" style="31" bestFit="1" customWidth="1"/>
    <col min="3061" max="3061" width="9.140625" style="31"/>
    <col min="3062" max="3062" width="10.28515625" style="31" customWidth="1"/>
    <col min="3063" max="3063" width="12.7109375" style="31" bestFit="1" customWidth="1"/>
    <col min="3064" max="3064" width="10.85546875" style="31" customWidth="1"/>
    <col min="3065" max="3065" width="19.140625" style="31" bestFit="1" customWidth="1"/>
    <col min="3066" max="3066" width="9.140625" style="31"/>
    <col min="3067" max="3067" width="9.42578125" style="31" customWidth="1"/>
    <col min="3068" max="3068" width="11.140625" style="31" customWidth="1"/>
    <col min="3069" max="3069" width="10.42578125" style="31" bestFit="1" customWidth="1"/>
    <col min="3070" max="3070" width="19.140625" style="31" bestFit="1" customWidth="1"/>
    <col min="3071" max="3071" width="9.140625" style="31"/>
    <col min="3072" max="3072" width="9.5703125" style="31" customWidth="1"/>
    <col min="3073" max="3073" width="9.140625" style="31"/>
    <col min="3074" max="3074" width="10.42578125" style="31" bestFit="1" customWidth="1"/>
    <col min="3075" max="3315" width="9.140625" style="31"/>
    <col min="3316" max="3316" width="18.7109375" style="31" bestFit="1" customWidth="1"/>
    <col min="3317" max="3317" width="9.140625" style="31"/>
    <col min="3318" max="3318" width="10.28515625" style="31" customWidth="1"/>
    <col min="3319" max="3319" width="12.7109375" style="31" bestFit="1" customWidth="1"/>
    <col min="3320" max="3320" width="10.85546875" style="31" customWidth="1"/>
    <col min="3321" max="3321" width="19.140625" style="31" bestFit="1" customWidth="1"/>
    <col min="3322" max="3322" width="9.140625" style="31"/>
    <col min="3323" max="3323" width="9.42578125" style="31" customWidth="1"/>
    <col min="3324" max="3324" width="11.140625" style="31" customWidth="1"/>
    <col min="3325" max="3325" width="10.42578125" style="31" bestFit="1" customWidth="1"/>
    <col min="3326" max="3326" width="19.140625" style="31" bestFit="1" customWidth="1"/>
    <col min="3327" max="3327" width="9.140625" style="31"/>
    <col min="3328" max="3328" width="9.5703125" style="31" customWidth="1"/>
    <col min="3329" max="3329" width="9.140625" style="31"/>
    <col min="3330" max="3330" width="10.42578125" style="31" bestFit="1" customWidth="1"/>
    <col min="3331" max="3571" width="9.140625" style="31"/>
    <col min="3572" max="3572" width="18.7109375" style="31" bestFit="1" customWidth="1"/>
    <col min="3573" max="3573" width="9.140625" style="31"/>
    <col min="3574" max="3574" width="10.28515625" style="31" customWidth="1"/>
    <col min="3575" max="3575" width="12.7109375" style="31" bestFit="1" customWidth="1"/>
    <col min="3576" max="3576" width="10.85546875" style="31" customWidth="1"/>
    <col min="3577" max="3577" width="19.140625" style="31" bestFit="1" customWidth="1"/>
    <col min="3578" max="3578" width="9.140625" style="31"/>
    <col min="3579" max="3579" width="9.42578125" style="31" customWidth="1"/>
    <col min="3580" max="3580" width="11.140625" style="31" customWidth="1"/>
    <col min="3581" max="3581" width="10.42578125" style="31" bestFit="1" customWidth="1"/>
    <col min="3582" max="3582" width="19.140625" style="31" bestFit="1" customWidth="1"/>
    <col min="3583" max="3583" width="9.140625" style="31"/>
    <col min="3584" max="3584" width="9.5703125" style="31" customWidth="1"/>
    <col min="3585" max="3585" width="9.140625" style="31"/>
    <col min="3586" max="3586" width="10.42578125" style="31" bestFit="1" customWidth="1"/>
    <col min="3587" max="3827" width="9.140625" style="31"/>
    <col min="3828" max="3828" width="18.7109375" style="31" bestFit="1" customWidth="1"/>
    <col min="3829" max="3829" width="9.140625" style="31"/>
    <col min="3830" max="3830" width="10.28515625" style="31" customWidth="1"/>
    <col min="3831" max="3831" width="12.7109375" style="31" bestFit="1" customWidth="1"/>
    <col min="3832" max="3832" width="10.85546875" style="31" customWidth="1"/>
    <col min="3833" max="3833" width="19.140625" style="31" bestFit="1" customWidth="1"/>
    <col min="3834" max="3834" width="9.140625" style="31"/>
    <col min="3835" max="3835" width="9.42578125" style="31" customWidth="1"/>
    <col min="3836" max="3836" width="11.140625" style="31" customWidth="1"/>
    <col min="3837" max="3837" width="10.42578125" style="31" bestFit="1" customWidth="1"/>
    <col min="3838" max="3838" width="19.140625" style="31" bestFit="1" customWidth="1"/>
    <col min="3839" max="3839" width="9.140625" style="31"/>
    <col min="3840" max="3840" width="9.5703125" style="31" customWidth="1"/>
    <col min="3841" max="3841" width="9.140625" style="31"/>
    <col min="3842" max="3842" width="10.42578125" style="31" bestFit="1" customWidth="1"/>
    <col min="3843" max="4083" width="9.140625" style="31"/>
    <col min="4084" max="4084" width="18.7109375" style="31" bestFit="1" customWidth="1"/>
    <col min="4085" max="4085" width="9.140625" style="31"/>
    <col min="4086" max="4086" width="10.28515625" style="31" customWidth="1"/>
    <col min="4087" max="4087" width="12.7109375" style="31" bestFit="1" customWidth="1"/>
    <col min="4088" max="4088" width="10.85546875" style="31" customWidth="1"/>
    <col min="4089" max="4089" width="19.140625" style="31" bestFit="1" customWidth="1"/>
    <col min="4090" max="4090" width="9.140625" style="31"/>
    <col min="4091" max="4091" width="9.42578125" style="31" customWidth="1"/>
    <col min="4092" max="4092" width="11.140625" style="31" customWidth="1"/>
    <col min="4093" max="4093" width="10.42578125" style="31" bestFit="1" customWidth="1"/>
    <col min="4094" max="4094" width="19.140625" style="31" bestFit="1" customWidth="1"/>
    <col min="4095" max="4095" width="9.140625" style="31"/>
    <col min="4096" max="4096" width="9.5703125" style="31" customWidth="1"/>
    <col min="4097" max="4097" width="9.140625" style="31"/>
    <col min="4098" max="4098" width="10.42578125" style="31" bestFit="1" customWidth="1"/>
    <col min="4099" max="4339" width="9.140625" style="31"/>
    <col min="4340" max="4340" width="18.7109375" style="31" bestFit="1" customWidth="1"/>
    <col min="4341" max="4341" width="9.140625" style="31"/>
    <col min="4342" max="4342" width="10.28515625" style="31" customWidth="1"/>
    <col min="4343" max="4343" width="12.7109375" style="31" bestFit="1" customWidth="1"/>
    <col min="4344" max="4344" width="10.85546875" style="31" customWidth="1"/>
    <col min="4345" max="4345" width="19.140625" style="31" bestFit="1" customWidth="1"/>
    <col min="4346" max="4346" width="9.140625" style="31"/>
    <col min="4347" max="4347" width="9.42578125" style="31" customWidth="1"/>
    <col min="4348" max="4348" width="11.140625" style="31" customWidth="1"/>
    <col min="4349" max="4349" width="10.42578125" style="31" bestFit="1" customWidth="1"/>
    <col min="4350" max="4350" width="19.140625" style="31" bestFit="1" customWidth="1"/>
    <col min="4351" max="4351" width="9.140625" style="31"/>
    <col min="4352" max="4352" width="9.5703125" style="31" customWidth="1"/>
    <col min="4353" max="4353" width="9.140625" style="31"/>
    <col min="4354" max="4354" width="10.42578125" style="31" bestFit="1" customWidth="1"/>
    <col min="4355" max="4595" width="9.140625" style="31"/>
    <col min="4596" max="4596" width="18.7109375" style="31" bestFit="1" customWidth="1"/>
    <col min="4597" max="4597" width="9.140625" style="31"/>
    <col min="4598" max="4598" width="10.28515625" style="31" customWidth="1"/>
    <col min="4599" max="4599" width="12.7109375" style="31" bestFit="1" customWidth="1"/>
    <col min="4600" max="4600" width="10.85546875" style="31" customWidth="1"/>
    <col min="4601" max="4601" width="19.140625" style="31" bestFit="1" customWidth="1"/>
    <col min="4602" max="4602" width="9.140625" style="31"/>
    <col min="4603" max="4603" width="9.42578125" style="31" customWidth="1"/>
    <col min="4604" max="4604" width="11.140625" style="31" customWidth="1"/>
    <col min="4605" max="4605" width="10.42578125" style="31" bestFit="1" customWidth="1"/>
    <col min="4606" max="4606" width="19.140625" style="31" bestFit="1" customWidth="1"/>
    <col min="4607" max="4607" width="9.140625" style="31"/>
    <col min="4608" max="4608" width="9.5703125" style="31" customWidth="1"/>
    <col min="4609" max="4609" width="9.140625" style="31"/>
    <col min="4610" max="4610" width="10.42578125" style="31" bestFit="1" customWidth="1"/>
    <col min="4611" max="4851" width="9.140625" style="31"/>
    <col min="4852" max="4852" width="18.7109375" style="31" bestFit="1" customWidth="1"/>
    <col min="4853" max="4853" width="9.140625" style="31"/>
    <col min="4854" max="4854" width="10.28515625" style="31" customWidth="1"/>
    <col min="4855" max="4855" width="12.7109375" style="31" bestFit="1" customWidth="1"/>
    <col min="4856" max="4856" width="10.85546875" style="31" customWidth="1"/>
    <col min="4857" max="4857" width="19.140625" style="31" bestFit="1" customWidth="1"/>
    <col min="4858" max="4858" width="9.140625" style="31"/>
    <col min="4859" max="4859" width="9.42578125" style="31" customWidth="1"/>
    <col min="4860" max="4860" width="11.140625" style="31" customWidth="1"/>
    <col min="4861" max="4861" width="10.42578125" style="31" bestFit="1" customWidth="1"/>
    <col min="4862" max="4862" width="19.140625" style="31" bestFit="1" customWidth="1"/>
    <col min="4863" max="4863" width="9.140625" style="31"/>
    <col min="4864" max="4864" width="9.5703125" style="31" customWidth="1"/>
    <col min="4865" max="4865" width="9.140625" style="31"/>
    <col min="4866" max="4866" width="10.42578125" style="31" bestFit="1" customWidth="1"/>
    <col min="4867" max="5107" width="9.140625" style="31"/>
    <col min="5108" max="5108" width="18.7109375" style="31" bestFit="1" customWidth="1"/>
    <col min="5109" max="5109" width="9.140625" style="31"/>
    <col min="5110" max="5110" width="10.28515625" style="31" customWidth="1"/>
    <col min="5111" max="5111" width="12.7109375" style="31" bestFit="1" customWidth="1"/>
    <col min="5112" max="5112" width="10.85546875" style="31" customWidth="1"/>
    <col min="5113" max="5113" width="19.140625" style="31" bestFit="1" customWidth="1"/>
    <col min="5114" max="5114" width="9.140625" style="31"/>
    <col min="5115" max="5115" width="9.42578125" style="31" customWidth="1"/>
    <col min="5116" max="5116" width="11.140625" style="31" customWidth="1"/>
    <col min="5117" max="5117" width="10.42578125" style="31" bestFit="1" customWidth="1"/>
    <col min="5118" max="5118" width="19.140625" style="31" bestFit="1" customWidth="1"/>
    <col min="5119" max="5119" width="9.140625" style="31"/>
    <col min="5120" max="5120" width="9.5703125" style="31" customWidth="1"/>
    <col min="5121" max="5121" width="9.140625" style="31"/>
    <col min="5122" max="5122" width="10.42578125" style="31" bestFit="1" customWidth="1"/>
    <col min="5123" max="5363" width="9.140625" style="31"/>
    <col min="5364" max="5364" width="18.7109375" style="31" bestFit="1" customWidth="1"/>
    <col min="5365" max="5365" width="9.140625" style="31"/>
    <col min="5366" max="5366" width="10.28515625" style="31" customWidth="1"/>
    <col min="5367" max="5367" width="12.7109375" style="31" bestFit="1" customWidth="1"/>
    <col min="5368" max="5368" width="10.85546875" style="31" customWidth="1"/>
    <col min="5369" max="5369" width="19.140625" style="31" bestFit="1" customWidth="1"/>
    <col min="5370" max="5370" width="9.140625" style="31"/>
    <col min="5371" max="5371" width="9.42578125" style="31" customWidth="1"/>
    <col min="5372" max="5372" width="11.140625" style="31" customWidth="1"/>
    <col min="5373" max="5373" width="10.42578125" style="31" bestFit="1" customWidth="1"/>
    <col min="5374" max="5374" width="19.140625" style="31" bestFit="1" customWidth="1"/>
    <col min="5375" max="5375" width="9.140625" style="31"/>
    <col min="5376" max="5376" width="9.5703125" style="31" customWidth="1"/>
    <col min="5377" max="5377" width="9.140625" style="31"/>
    <col min="5378" max="5378" width="10.42578125" style="31" bestFit="1" customWidth="1"/>
    <col min="5379" max="5619" width="9.140625" style="31"/>
    <col min="5620" max="5620" width="18.7109375" style="31" bestFit="1" customWidth="1"/>
    <col min="5621" max="5621" width="9.140625" style="31"/>
    <col min="5622" max="5622" width="10.28515625" style="31" customWidth="1"/>
    <col min="5623" max="5623" width="12.7109375" style="31" bestFit="1" customWidth="1"/>
    <col min="5624" max="5624" width="10.85546875" style="31" customWidth="1"/>
    <col min="5625" max="5625" width="19.140625" style="31" bestFit="1" customWidth="1"/>
    <col min="5626" max="5626" width="9.140625" style="31"/>
    <col min="5627" max="5627" width="9.42578125" style="31" customWidth="1"/>
    <col min="5628" max="5628" width="11.140625" style="31" customWidth="1"/>
    <col min="5629" max="5629" width="10.42578125" style="31" bestFit="1" customWidth="1"/>
    <col min="5630" max="5630" width="19.140625" style="31" bestFit="1" customWidth="1"/>
    <col min="5631" max="5631" width="9.140625" style="31"/>
    <col min="5632" max="5632" width="9.5703125" style="31" customWidth="1"/>
    <col min="5633" max="5633" width="9.140625" style="31"/>
    <col min="5634" max="5634" width="10.42578125" style="31" bestFit="1" customWidth="1"/>
    <col min="5635" max="5875" width="9.140625" style="31"/>
    <col min="5876" max="5876" width="18.7109375" style="31" bestFit="1" customWidth="1"/>
    <col min="5877" max="5877" width="9.140625" style="31"/>
    <col min="5878" max="5878" width="10.28515625" style="31" customWidth="1"/>
    <col min="5879" max="5879" width="12.7109375" style="31" bestFit="1" customWidth="1"/>
    <col min="5880" max="5880" width="10.85546875" style="31" customWidth="1"/>
    <col min="5881" max="5881" width="19.140625" style="31" bestFit="1" customWidth="1"/>
    <col min="5882" max="5882" width="9.140625" style="31"/>
    <col min="5883" max="5883" width="9.42578125" style="31" customWidth="1"/>
    <col min="5884" max="5884" width="11.140625" style="31" customWidth="1"/>
    <col min="5885" max="5885" width="10.42578125" style="31" bestFit="1" customWidth="1"/>
    <col min="5886" max="5886" width="19.140625" style="31" bestFit="1" customWidth="1"/>
    <col min="5887" max="5887" width="9.140625" style="31"/>
    <col min="5888" max="5888" width="9.5703125" style="31" customWidth="1"/>
    <col min="5889" max="5889" width="9.140625" style="31"/>
    <col min="5890" max="5890" width="10.42578125" style="31" bestFit="1" customWidth="1"/>
    <col min="5891" max="6131" width="9.140625" style="31"/>
    <col min="6132" max="6132" width="18.7109375" style="31" bestFit="1" customWidth="1"/>
    <col min="6133" max="6133" width="9.140625" style="31"/>
    <col min="6134" max="6134" width="10.28515625" style="31" customWidth="1"/>
    <col min="6135" max="6135" width="12.7109375" style="31" bestFit="1" customWidth="1"/>
    <col min="6136" max="6136" width="10.85546875" style="31" customWidth="1"/>
    <col min="6137" max="6137" width="19.140625" style="31" bestFit="1" customWidth="1"/>
    <col min="6138" max="6138" width="9.140625" style="31"/>
    <col min="6139" max="6139" width="9.42578125" style="31" customWidth="1"/>
    <col min="6140" max="6140" width="11.140625" style="31" customWidth="1"/>
    <col min="6141" max="6141" width="10.42578125" style="31" bestFit="1" customWidth="1"/>
    <col min="6142" max="6142" width="19.140625" style="31" bestFit="1" customWidth="1"/>
    <col min="6143" max="6143" width="9.140625" style="31"/>
    <col min="6144" max="6144" width="9.5703125" style="31" customWidth="1"/>
    <col min="6145" max="6145" width="9.140625" style="31"/>
    <col min="6146" max="6146" width="10.42578125" style="31" bestFit="1" customWidth="1"/>
    <col min="6147" max="6387" width="9.140625" style="31"/>
    <col min="6388" max="6388" width="18.7109375" style="31" bestFit="1" customWidth="1"/>
    <col min="6389" max="6389" width="9.140625" style="31"/>
    <col min="6390" max="6390" width="10.28515625" style="31" customWidth="1"/>
    <col min="6391" max="6391" width="12.7109375" style="31" bestFit="1" customWidth="1"/>
    <col min="6392" max="6392" width="10.85546875" style="31" customWidth="1"/>
    <col min="6393" max="6393" width="19.140625" style="31" bestFit="1" customWidth="1"/>
    <col min="6394" max="6394" width="9.140625" style="31"/>
    <col min="6395" max="6395" width="9.42578125" style="31" customWidth="1"/>
    <col min="6396" max="6396" width="11.140625" style="31" customWidth="1"/>
    <col min="6397" max="6397" width="10.42578125" style="31" bestFit="1" customWidth="1"/>
    <col min="6398" max="6398" width="19.140625" style="31" bestFit="1" customWidth="1"/>
    <col min="6399" max="6399" width="9.140625" style="31"/>
    <col min="6400" max="6400" width="9.5703125" style="31" customWidth="1"/>
    <col min="6401" max="6401" width="9.140625" style="31"/>
    <col min="6402" max="6402" width="10.42578125" style="31" bestFit="1" customWidth="1"/>
    <col min="6403" max="6643" width="9.140625" style="31"/>
    <col min="6644" max="6644" width="18.7109375" style="31" bestFit="1" customWidth="1"/>
    <col min="6645" max="6645" width="9.140625" style="31"/>
    <col min="6646" max="6646" width="10.28515625" style="31" customWidth="1"/>
    <col min="6647" max="6647" width="12.7109375" style="31" bestFit="1" customWidth="1"/>
    <col min="6648" max="6648" width="10.85546875" style="31" customWidth="1"/>
    <col min="6649" max="6649" width="19.140625" style="31" bestFit="1" customWidth="1"/>
    <col min="6650" max="6650" width="9.140625" style="31"/>
    <col min="6651" max="6651" width="9.42578125" style="31" customWidth="1"/>
    <col min="6652" max="6652" width="11.140625" style="31" customWidth="1"/>
    <col min="6653" max="6653" width="10.42578125" style="31" bestFit="1" customWidth="1"/>
    <col min="6654" max="6654" width="19.140625" style="31" bestFit="1" customWidth="1"/>
    <col min="6655" max="6655" width="9.140625" style="31"/>
    <col min="6656" max="6656" width="9.5703125" style="31" customWidth="1"/>
    <col min="6657" max="6657" width="9.140625" style="31"/>
    <col min="6658" max="6658" width="10.42578125" style="31" bestFit="1" customWidth="1"/>
    <col min="6659" max="6899" width="9.140625" style="31"/>
    <col min="6900" max="6900" width="18.7109375" style="31" bestFit="1" customWidth="1"/>
    <col min="6901" max="6901" width="9.140625" style="31"/>
    <col min="6902" max="6902" width="10.28515625" style="31" customWidth="1"/>
    <col min="6903" max="6903" width="12.7109375" style="31" bestFit="1" customWidth="1"/>
    <col min="6904" max="6904" width="10.85546875" style="31" customWidth="1"/>
    <col min="6905" max="6905" width="19.140625" style="31" bestFit="1" customWidth="1"/>
    <col min="6906" max="6906" width="9.140625" style="31"/>
    <col min="6907" max="6907" width="9.42578125" style="31" customWidth="1"/>
    <col min="6908" max="6908" width="11.140625" style="31" customWidth="1"/>
    <col min="6909" max="6909" width="10.42578125" style="31" bestFit="1" customWidth="1"/>
    <col min="6910" max="6910" width="19.140625" style="31" bestFit="1" customWidth="1"/>
    <col min="6911" max="6911" width="9.140625" style="31"/>
    <col min="6912" max="6912" width="9.5703125" style="31" customWidth="1"/>
    <col min="6913" max="6913" width="9.140625" style="31"/>
    <col min="6914" max="6914" width="10.42578125" style="31" bestFit="1" customWidth="1"/>
    <col min="6915" max="7155" width="9.140625" style="31"/>
    <col min="7156" max="7156" width="18.7109375" style="31" bestFit="1" customWidth="1"/>
    <col min="7157" max="7157" width="9.140625" style="31"/>
    <col min="7158" max="7158" width="10.28515625" style="31" customWidth="1"/>
    <col min="7159" max="7159" width="12.7109375" style="31" bestFit="1" customWidth="1"/>
    <col min="7160" max="7160" width="10.85546875" style="31" customWidth="1"/>
    <col min="7161" max="7161" width="19.140625" style="31" bestFit="1" customWidth="1"/>
    <col min="7162" max="7162" width="9.140625" style="31"/>
    <col min="7163" max="7163" width="9.42578125" style="31" customWidth="1"/>
    <col min="7164" max="7164" width="11.140625" style="31" customWidth="1"/>
    <col min="7165" max="7165" width="10.42578125" style="31" bestFit="1" customWidth="1"/>
    <col min="7166" max="7166" width="19.140625" style="31" bestFit="1" customWidth="1"/>
    <col min="7167" max="7167" width="9.140625" style="31"/>
    <col min="7168" max="7168" width="9.5703125" style="31" customWidth="1"/>
    <col min="7169" max="7169" width="9.140625" style="31"/>
    <col min="7170" max="7170" width="10.42578125" style="31" bestFit="1" customWidth="1"/>
    <col min="7171" max="7411" width="9.140625" style="31"/>
    <col min="7412" max="7412" width="18.7109375" style="31" bestFit="1" customWidth="1"/>
    <col min="7413" max="7413" width="9.140625" style="31"/>
    <col min="7414" max="7414" width="10.28515625" style="31" customWidth="1"/>
    <col min="7415" max="7415" width="12.7109375" style="31" bestFit="1" customWidth="1"/>
    <col min="7416" max="7416" width="10.85546875" style="31" customWidth="1"/>
    <col min="7417" max="7417" width="19.140625" style="31" bestFit="1" customWidth="1"/>
    <col min="7418" max="7418" width="9.140625" style="31"/>
    <col min="7419" max="7419" width="9.42578125" style="31" customWidth="1"/>
    <col min="7420" max="7420" width="11.140625" style="31" customWidth="1"/>
    <col min="7421" max="7421" width="10.42578125" style="31" bestFit="1" customWidth="1"/>
    <col min="7422" max="7422" width="19.140625" style="31" bestFit="1" customWidth="1"/>
    <col min="7423" max="7423" width="9.140625" style="31"/>
    <col min="7424" max="7424" width="9.5703125" style="31" customWidth="1"/>
    <col min="7425" max="7425" width="9.140625" style="31"/>
    <col min="7426" max="7426" width="10.42578125" style="31" bestFit="1" customWidth="1"/>
    <col min="7427" max="7667" width="9.140625" style="31"/>
    <col min="7668" max="7668" width="18.7109375" style="31" bestFit="1" customWidth="1"/>
    <col min="7669" max="7669" width="9.140625" style="31"/>
    <col min="7670" max="7670" width="10.28515625" style="31" customWidth="1"/>
    <col min="7671" max="7671" width="12.7109375" style="31" bestFit="1" customWidth="1"/>
    <col min="7672" max="7672" width="10.85546875" style="31" customWidth="1"/>
    <col min="7673" max="7673" width="19.140625" style="31" bestFit="1" customWidth="1"/>
    <col min="7674" max="7674" width="9.140625" style="31"/>
    <col min="7675" max="7675" width="9.42578125" style="31" customWidth="1"/>
    <col min="7676" max="7676" width="11.140625" style="31" customWidth="1"/>
    <col min="7677" max="7677" width="10.42578125" style="31" bestFit="1" customWidth="1"/>
    <col min="7678" max="7678" width="19.140625" style="31" bestFit="1" customWidth="1"/>
    <col min="7679" max="7679" width="9.140625" style="31"/>
    <col min="7680" max="7680" width="9.5703125" style="31" customWidth="1"/>
    <col min="7681" max="7681" width="9.140625" style="31"/>
    <col min="7682" max="7682" width="10.42578125" style="31" bestFit="1" customWidth="1"/>
    <col min="7683" max="7923" width="9.140625" style="31"/>
    <col min="7924" max="7924" width="18.7109375" style="31" bestFit="1" customWidth="1"/>
    <col min="7925" max="7925" width="9.140625" style="31"/>
    <col min="7926" max="7926" width="10.28515625" style="31" customWidth="1"/>
    <col min="7927" max="7927" width="12.7109375" style="31" bestFit="1" customWidth="1"/>
    <col min="7928" max="7928" width="10.85546875" style="31" customWidth="1"/>
    <col min="7929" max="7929" width="19.140625" style="31" bestFit="1" customWidth="1"/>
    <col min="7930" max="7930" width="9.140625" style="31"/>
    <col min="7931" max="7931" width="9.42578125" style="31" customWidth="1"/>
    <col min="7932" max="7932" width="11.140625" style="31" customWidth="1"/>
    <col min="7933" max="7933" width="10.42578125" style="31" bestFit="1" customWidth="1"/>
    <col min="7934" max="7934" width="19.140625" style="31" bestFit="1" customWidth="1"/>
    <col min="7935" max="7935" width="9.140625" style="31"/>
    <col min="7936" max="7936" width="9.5703125" style="31" customWidth="1"/>
    <col min="7937" max="7937" width="9.140625" style="31"/>
    <col min="7938" max="7938" width="10.42578125" style="31" bestFit="1" customWidth="1"/>
    <col min="7939" max="8179" width="9.140625" style="31"/>
    <col min="8180" max="8180" width="18.7109375" style="31" bestFit="1" customWidth="1"/>
    <col min="8181" max="8181" width="9.140625" style="31"/>
    <col min="8182" max="8182" width="10.28515625" style="31" customWidth="1"/>
    <col min="8183" max="8183" width="12.7109375" style="31" bestFit="1" customWidth="1"/>
    <col min="8184" max="8184" width="10.85546875" style="31" customWidth="1"/>
    <col min="8185" max="8185" width="19.140625" style="31" bestFit="1" customWidth="1"/>
    <col min="8186" max="8186" width="9.140625" style="31"/>
    <col min="8187" max="8187" width="9.42578125" style="31" customWidth="1"/>
    <col min="8188" max="8188" width="11.140625" style="31" customWidth="1"/>
    <col min="8189" max="8189" width="10.42578125" style="31" bestFit="1" customWidth="1"/>
    <col min="8190" max="8190" width="19.140625" style="31" bestFit="1" customWidth="1"/>
    <col min="8191" max="8191" width="9.140625" style="31"/>
    <col min="8192" max="8192" width="9.5703125" style="31" customWidth="1"/>
    <col min="8193" max="8193" width="9.140625" style="31"/>
    <col min="8194" max="8194" width="10.42578125" style="31" bestFit="1" customWidth="1"/>
    <col min="8195" max="8435" width="9.140625" style="31"/>
    <col min="8436" max="8436" width="18.7109375" style="31" bestFit="1" customWidth="1"/>
    <col min="8437" max="8437" width="9.140625" style="31"/>
    <col min="8438" max="8438" width="10.28515625" style="31" customWidth="1"/>
    <col min="8439" max="8439" width="12.7109375" style="31" bestFit="1" customWidth="1"/>
    <col min="8440" max="8440" width="10.85546875" style="31" customWidth="1"/>
    <col min="8441" max="8441" width="19.140625" style="31" bestFit="1" customWidth="1"/>
    <col min="8442" max="8442" width="9.140625" style="31"/>
    <col min="8443" max="8443" width="9.42578125" style="31" customWidth="1"/>
    <col min="8444" max="8444" width="11.140625" style="31" customWidth="1"/>
    <col min="8445" max="8445" width="10.42578125" style="31" bestFit="1" customWidth="1"/>
    <col min="8446" max="8446" width="19.140625" style="31" bestFit="1" customWidth="1"/>
    <col min="8447" max="8447" width="9.140625" style="31"/>
    <col min="8448" max="8448" width="9.5703125" style="31" customWidth="1"/>
    <col min="8449" max="8449" width="9.140625" style="31"/>
    <col min="8450" max="8450" width="10.42578125" style="31" bestFit="1" customWidth="1"/>
    <col min="8451" max="8691" width="9.140625" style="31"/>
    <col min="8692" max="8692" width="18.7109375" style="31" bestFit="1" customWidth="1"/>
    <col min="8693" max="8693" width="9.140625" style="31"/>
    <col min="8694" max="8694" width="10.28515625" style="31" customWidth="1"/>
    <col min="8695" max="8695" width="12.7109375" style="31" bestFit="1" customWidth="1"/>
    <col min="8696" max="8696" width="10.85546875" style="31" customWidth="1"/>
    <col min="8697" max="8697" width="19.140625" style="31" bestFit="1" customWidth="1"/>
    <col min="8698" max="8698" width="9.140625" style="31"/>
    <col min="8699" max="8699" width="9.42578125" style="31" customWidth="1"/>
    <col min="8700" max="8700" width="11.140625" style="31" customWidth="1"/>
    <col min="8701" max="8701" width="10.42578125" style="31" bestFit="1" customWidth="1"/>
    <col min="8702" max="8702" width="19.140625" style="31" bestFit="1" customWidth="1"/>
    <col min="8703" max="8703" width="9.140625" style="31"/>
    <col min="8704" max="8704" width="9.5703125" style="31" customWidth="1"/>
    <col min="8705" max="8705" width="9.140625" style="31"/>
    <col min="8706" max="8706" width="10.42578125" style="31" bestFit="1" customWidth="1"/>
    <col min="8707" max="8947" width="9.140625" style="31"/>
    <col min="8948" max="8948" width="18.7109375" style="31" bestFit="1" customWidth="1"/>
    <col min="8949" max="8949" width="9.140625" style="31"/>
    <col min="8950" max="8950" width="10.28515625" style="31" customWidth="1"/>
    <col min="8951" max="8951" width="12.7109375" style="31" bestFit="1" customWidth="1"/>
    <col min="8952" max="8952" width="10.85546875" style="31" customWidth="1"/>
    <col min="8953" max="8953" width="19.140625" style="31" bestFit="1" customWidth="1"/>
    <col min="8954" max="8954" width="9.140625" style="31"/>
    <col min="8955" max="8955" width="9.42578125" style="31" customWidth="1"/>
    <col min="8956" max="8956" width="11.140625" style="31" customWidth="1"/>
    <col min="8957" max="8957" width="10.42578125" style="31" bestFit="1" customWidth="1"/>
    <col min="8958" max="8958" width="19.140625" style="31" bestFit="1" customWidth="1"/>
    <col min="8959" max="8959" width="9.140625" style="31"/>
    <col min="8960" max="8960" width="9.5703125" style="31" customWidth="1"/>
    <col min="8961" max="8961" width="9.140625" style="31"/>
    <col min="8962" max="8962" width="10.42578125" style="31" bestFit="1" customWidth="1"/>
    <col min="8963" max="9203" width="9.140625" style="31"/>
    <col min="9204" max="9204" width="18.7109375" style="31" bestFit="1" customWidth="1"/>
    <col min="9205" max="9205" width="9.140625" style="31"/>
    <col min="9206" max="9206" width="10.28515625" style="31" customWidth="1"/>
    <col min="9207" max="9207" width="12.7109375" style="31" bestFit="1" customWidth="1"/>
    <col min="9208" max="9208" width="10.85546875" style="31" customWidth="1"/>
    <col min="9209" max="9209" width="19.140625" style="31" bestFit="1" customWidth="1"/>
    <col min="9210" max="9210" width="9.140625" style="31"/>
    <col min="9211" max="9211" width="9.42578125" style="31" customWidth="1"/>
    <col min="9212" max="9212" width="11.140625" style="31" customWidth="1"/>
    <col min="9213" max="9213" width="10.42578125" style="31" bestFit="1" customWidth="1"/>
    <col min="9214" max="9214" width="19.140625" style="31" bestFit="1" customWidth="1"/>
    <col min="9215" max="9215" width="9.140625" style="31"/>
    <col min="9216" max="9216" width="9.5703125" style="31" customWidth="1"/>
    <col min="9217" max="9217" width="9.140625" style="31"/>
    <col min="9218" max="9218" width="10.42578125" style="31" bestFit="1" customWidth="1"/>
    <col min="9219" max="9459" width="9.140625" style="31"/>
    <col min="9460" max="9460" width="18.7109375" style="31" bestFit="1" customWidth="1"/>
    <col min="9461" max="9461" width="9.140625" style="31"/>
    <col min="9462" max="9462" width="10.28515625" style="31" customWidth="1"/>
    <col min="9463" max="9463" width="12.7109375" style="31" bestFit="1" customWidth="1"/>
    <col min="9464" max="9464" width="10.85546875" style="31" customWidth="1"/>
    <col min="9465" max="9465" width="19.140625" style="31" bestFit="1" customWidth="1"/>
    <col min="9466" max="9466" width="9.140625" style="31"/>
    <col min="9467" max="9467" width="9.42578125" style="31" customWidth="1"/>
    <col min="9468" max="9468" width="11.140625" style="31" customWidth="1"/>
    <col min="9469" max="9469" width="10.42578125" style="31" bestFit="1" customWidth="1"/>
    <col min="9470" max="9470" width="19.140625" style="31" bestFit="1" customWidth="1"/>
    <col min="9471" max="9471" width="9.140625" style="31"/>
    <col min="9472" max="9472" width="9.5703125" style="31" customWidth="1"/>
    <col min="9473" max="9473" width="9.140625" style="31"/>
    <col min="9474" max="9474" width="10.42578125" style="31" bestFit="1" customWidth="1"/>
    <col min="9475" max="9715" width="9.140625" style="31"/>
    <col min="9716" max="9716" width="18.7109375" style="31" bestFit="1" customWidth="1"/>
    <col min="9717" max="9717" width="9.140625" style="31"/>
    <col min="9718" max="9718" width="10.28515625" style="31" customWidth="1"/>
    <col min="9719" max="9719" width="12.7109375" style="31" bestFit="1" customWidth="1"/>
    <col min="9720" max="9720" width="10.85546875" style="31" customWidth="1"/>
    <col min="9721" max="9721" width="19.140625" style="31" bestFit="1" customWidth="1"/>
    <col min="9722" max="9722" width="9.140625" style="31"/>
    <col min="9723" max="9723" width="9.42578125" style="31" customWidth="1"/>
    <col min="9724" max="9724" width="11.140625" style="31" customWidth="1"/>
    <col min="9725" max="9725" width="10.42578125" style="31" bestFit="1" customWidth="1"/>
    <col min="9726" max="9726" width="19.140625" style="31" bestFit="1" customWidth="1"/>
    <col min="9727" max="9727" width="9.140625" style="31"/>
    <col min="9728" max="9728" width="9.5703125" style="31" customWidth="1"/>
    <col min="9729" max="9729" width="9.140625" style="31"/>
    <col min="9730" max="9730" width="10.42578125" style="31" bestFit="1" customWidth="1"/>
    <col min="9731" max="9971" width="9.140625" style="31"/>
    <col min="9972" max="9972" width="18.7109375" style="31" bestFit="1" customWidth="1"/>
    <col min="9973" max="9973" width="9.140625" style="31"/>
    <col min="9974" max="9974" width="10.28515625" style="31" customWidth="1"/>
    <col min="9975" max="9975" width="12.7109375" style="31" bestFit="1" customWidth="1"/>
    <col min="9976" max="9976" width="10.85546875" style="31" customWidth="1"/>
    <col min="9977" max="9977" width="19.140625" style="31" bestFit="1" customWidth="1"/>
    <col min="9978" max="9978" width="9.140625" style="31"/>
    <col min="9979" max="9979" width="9.42578125" style="31" customWidth="1"/>
    <col min="9980" max="9980" width="11.140625" style="31" customWidth="1"/>
    <col min="9981" max="9981" width="10.42578125" style="31" bestFit="1" customWidth="1"/>
    <col min="9982" max="9982" width="19.140625" style="31" bestFit="1" customWidth="1"/>
    <col min="9983" max="9983" width="9.140625" style="31"/>
    <col min="9984" max="9984" width="9.5703125" style="31" customWidth="1"/>
    <col min="9985" max="9985" width="9.140625" style="31"/>
    <col min="9986" max="9986" width="10.42578125" style="31" bestFit="1" customWidth="1"/>
    <col min="9987" max="10227" width="9.140625" style="31"/>
    <col min="10228" max="10228" width="18.7109375" style="31" bestFit="1" customWidth="1"/>
    <col min="10229" max="10229" width="9.140625" style="31"/>
    <col min="10230" max="10230" width="10.28515625" style="31" customWidth="1"/>
    <col min="10231" max="10231" width="12.7109375" style="31" bestFit="1" customWidth="1"/>
    <col min="10232" max="10232" width="10.85546875" style="31" customWidth="1"/>
    <col min="10233" max="10233" width="19.140625" style="31" bestFit="1" customWidth="1"/>
    <col min="10234" max="10234" width="9.140625" style="31"/>
    <col min="10235" max="10235" width="9.42578125" style="31" customWidth="1"/>
    <col min="10236" max="10236" width="11.140625" style="31" customWidth="1"/>
    <col min="10237" max="10237" width="10.42578125" style="31" bestFit="1" customWidth="1"/>
    <col min="10238" max="10238" width="19.140625" style="31" bestFit="1" customWidth="1"/>
    <col min="10239" max="10239" width="9.140625" style="31"/>
    <col min="10240" max="10240" width="9.5703125" style="31" customWidth="1"/>
    <col min="10241" max="10241" width="9.140625" style="31"/>
    <col min="10242" max="10242" width="10.42578125" style="31" bestFit="1" customWidth="1"/>
    <col min="10243" max="10483" width="9.140625" style="31"/>
    <col min="10484" max="10484" width="18.7109375" style="31" bestFit="1" customWidth="1"/>
    <col min="10485" max="10485" width="9.140625" style="31"/>
    <col min="10486" max="10486" width="10.28515625" style="31" customWidth="1"/>
    <col min="10487" max="10487" width="12.7109375" style="31" bestFit="1" customWidth="1"/>
    <col min="10488" max="10488" width="10.85546875" style="31" customWidth="1"/>
    <col min="10489" max="10489" width="19.140625" style="31" bestFit="1" customWidth="1"/>
    <col min="10490" max="10490" width="9.140625" style="31"/>
    <col min="10491" max="10491" width="9.42578125" style="31" customWidth="1"/>
    <col min="10492" max="10492" width="11.140625" style="31" customWidth="1"/>
    <col min="10493" max="10493" width="10.42578125" style="31" bestFit="1" customWidth="1"/>
    <col min="10494" max="10494" width="19.140625" style="31" bestFit="1" customWidth="1"/>
    <col min="10495" max="10495" width="9.140625" style="31"/>
    <col min="10496" max="10496" width="9.5703125" style="31" customWidth="1"/>
    <col min="10497" max="10497" width="9.140625" style="31"/>
    <col min="10498" max="10498" width="10.42578125" style="31" bestFit="1" customWidth="1"/>
    <col min="10499" max="10739" width="9.140625" style="31"/>
    <col min="10740" max="10740" width="18.7109375" style="31" bestFit="1" customWidth="1"/>
    <col min="10741" max="10741" width="9.140625" style="31"/>
    <col min="10742" max="10742" width="10.28515625" style="31" customWidth="1"/>
    <col min="10743" max="10743" width="12.7109375" style="31" bestFit="1" customWidth="1"/>
    <col min="10744" max="10744" width="10.85546875" style="31" customWidth="1"/>
    <col min="10745" max="10745" width="19.140625" style="31" bestFit="1" customWidth="1"/>
    <col min="10746" max="10746" width="9.140625" style="31"/>
    <col min="10747" max="10747" width="9.42578125" style="31" customWidth="1"/>
    <col min="10748" max="10748" width="11.140625" style="31" customWidth="1"/>
    <col min="10749" max="10749" width="10.42578125" style="31" bestFit="1" customWidth="1"/>
    <col min="10750" max="10750" width="19.140625" style="31" bestFit="1" customWidth="1"/>
    <col min="10751" max="10751" width="9.140625" style="31"/>
    <col min="10752" max="10752" width="9.5703125" style="31" customWidth="1"/>
    <col min="10753" max="10753" width="9.140625" style="31"/>
    <col min="10754" max="10754" width="10.42578125" style="31" bestFit="1" customWidth="1"/>
    <col min="10755" max="10995" width="9.140625" style="31"/>
    <col min="10996" max="10996" width="18.7109375" style="31" bestFit="1" customWidth="1"/>
    <col min="10997" max="10997" width="9.140625" style="31"/>
    <col min="10998" max="10998" width="10.28515625" style="31" customWidth="1"/>
    <col min="10999" max="10999" width="12.7109375" style="31" bestFit="1" customWidth="1"/>
    <col min="11000" max="11000" width="10.85546875" style="31" customWidth="1"/>
    <col min="11001" max="11001" width="19.140625" style="31" bestFit="1" customWidth="1"/>
    <col min="11002" max="11002" width="9.140625" style="31"/>
    <col min="11003" max="11003" width="9.42578125" style="31" customWidth="1"/>
    <col min="11004" max="11004" width="11.140625" style="31" customWidth="1"/>
    <col min="11005" max="11005" width="10.42578125" style="31" bestFit="1" customWidth="1"/>
    <col min="11006" max="11006" width="19.140625" style="31" bestFit="1" customWidth="1"/>
    <col min="11007" max="11007" width="9.140625" style="31"/>
    <col min="11008" max="11008" width="9.5703125" style="31" customWidth="1"/>
    <col min="11009" max="11009" width="9.140625" style="31"/>
    <col min="11010" max="11010" width="10.42578125" style="31" bestFit="1" customWidth="1"/>
    <col min="11011" max="11251" width="9.140625" style="31"/>
    <col min="11252" max="11252" width="18.7109375" style="31" bestFit="1" customWidth="1"/>
    <col min="11253" max="11253" width="9.140625" style="31"/>
    <col min="11254" max="11254" width="10.28515625" style="31" customWidth="1"/>
    <col min="11255" max="11255" width="12.7109375" style="31" bestFit="1" customWidth="1"/>
    <col min="11256" max="11256" width="10.85546875" style="31" customWidth="1"/>
    <col min="11257" max="11257" width="19.140625" style="31" bestFit="1" customWidth="1"/>
    <col min="11258" max="11258" width="9.140625" style="31"/>
    <col min="11259" max="11259" width="9.42578125" style="31" customWidth="1"/>
    <col min="11260" max="11260" width="11.140625" style="31" customWidth="1"/>
    <col min="11261" max="11261" width="10.42578125" style="31" bestFit="1" customWidth="1"/>
    <col min="11262" max="11262" width="19.140625" style="31" bestFit="1" customWidth="1"/>
    <col min="11263" max="11263" width="9.140625" style="31"/>
    <col min="11264" max="11264" width="9.5703125" style="31" customWidth="1"/>
    <col min="11265" max="11265" width="9.140625" style="31"/>
    <col min="11266" max="11266" width="10.42578125" style="31" bestFit="1" customWidth="1"/>
    <col min="11267" max="11507" width="9.140625" style="31"/>
    <col min="11508" max="11508" width="18.7109375" style="31" bestFit="1" customWidth="1"/>
    <col min="11509" max="11509" width="9.140625" style="31"/>
    <col min="11510" max="11510" width="10.28515625" style="31" customWidth="1"/>
    <col min="11511" max="11511" width="12.7109375" style="31" bestFit="1" customWidth="1"/>
    <col min="11512" max="11512" width="10.85546875" style="31" customWidth="1"/>
    <col min="11513" max="11513" width="19.140625" style="31" bestFit="1" customWidth="1"/>
    <col min="11514" max="11514" width="9.140625" style="31"/>
    <col min="11515" max="11515" width="9.42578125" style="31" customWidth="1"/>
    <col min="11516" max="11516" width="11.140625" style="31" customWidth="1"/>
    <col min="11517" max="11517" width="10.42578125" style="31" bestFit="1" customWidth="1"/>
    <col min="11518" max="11518" width="19.140625" style="31" bestFit="1" customWidth="1"/>
    <col min="11519" max="11519" width="9.140625" style="31"/>
    <col min="11520" max="11520" width="9.5703125" style="31" customWidth="1"/>
    <col min="11521" max="11521" width="9.140625" style="31"/>
    <col min="11522" max="11522" width="10.42578125" style="31" bestFit="1" customWidth="1"/>
    <col min="11523" max="11763" width="9.140625" style="31"/>
    <col min="11764" max="11764" width="18.7109375" style="31" bestFit="1" customWidth="1"/>
    <col min="11765" max="11765" width="9.140625" style="31"/>
    <col min="11766" max="11766" width="10.28515625" style="31" customWidth="1"/>
    <col min="11767" max="11767" width="12.7109375" style="31" bestFit="1" customWidth="1"/>
    <col min="11768" max="11768" width="10.85546875" style="31" customWidth="1"/>
    <col min="11769" max="11769" width="19.140625" style="31" bestFit="1" customWidth="1"/>
    <col min="11770" max="11770" width="9.140625" style="31"/>
    <col min="11771" max="11771" width="9.42578125" style="31" customWidth="1"/>
    <col min="11772" max="11772" width="11.140625" style="31" customWidth="1"/>
    <col min="11773" max="11773" width="10.42578125" style="31" bestFit="1" customWidth="1"/>
    <col min="11774" max="11774" width="19.140625" style="31" bestFit="1" customWidth="1"/>
    <col min="11775" max="11775" width="9.140625" style="31"/>
    <col min="11776" max="11776" width="9.5703125" style="31" customWidth="1"/>
    <col min="11777" max="11777" width="9.140625" style="31"/>
    <col min="11778" max="11778" width="10.42578125" style="31" bestFit="1" customWidth="1"/>
    <col min="11779" max="12019" width="9.140625" style="31"/>
    <col min="12020" max="12020" width="18.7109375" style="31" bestFit="1" customWidth="1"/>
    <col min="12021" max="12021" width="9.140625" style="31"/>
    <col min="12022" max="12022" width="10.28515625" style="31" customWidth="1"/>
    <col min="12023" max="12023" width="12.7109375" style="31" bestFit="1" customWidth="1"/>
    <col min="12024" max="12024" width="10.85546875" style="31" customWidth="1"/>
    <col min="12025" max="12025" width="19.140625" style="31" bestFit="1" customWidth="1"/>
    <col min="12026" max="12026" width="9.140625" style="31"/>
    <col min="12027" max="12027" width="9.42578125" style="31" customWidth="1"/>
    <col min="12028" max="12028" width="11.140625" style="31" customWidth="1"/>
    <col min="12029" max="12029" width="10.42578125" style="31" bestFit="1" customWidth="1"/>
    <col min="12030" max="12030" width="19.140625" style="31" bestFit="1" customWidth="1"/>
    <col min="12031" max="12031" width="9.140625" style="31"/>
    <col min="12032" max="12032" width="9.5703125" style="31" customWidth="1"/>
    <col min="12033" max="12033" width="9.140625" style="31"/>
    <col min="12034" max="12034" width="10.42578125" style="31" bestFit="1" customWidth="1"/>
    <col min="12035" max="12275" width="9.140625" style="31"/>
    <col min="12276" max="12276" width="18.7109375" style="31" bestFit="1" customWidth="1"/>
    <col min="12277" max="12277" width="9.140625" style="31"/>
    <col min="12278" max="12278" width="10.28515625" style="31" customWidth="1"/>
    <col min="12279" max="12279" width="12.7109375" style="31" bestFit="1" customWidth="1"/>
    <col min="12280" max="12280" width="10.85546875" style="31" customWidth="1"/>
    <col min="12281" max="12281" width="19.140625" style="31" bestFit="1" customWidth="1"/>
    <col min="12282" max="12282" width="9.140625" style="31"/>
    <col min="12283" max="12283" width="9.42578125" style="31" customWidth="1"/>
    <col min="12284" max="12284" width="11.140625" style="31" customWidth="1"/>
    <col min="12285" max="12285" width="10.42578125" style="31" bestFit="1" customWidth="1"/>
    <col min="12286" max="12286" width="19.140625" style="31" bestFit="1" customWidth="1"/>
    <col min="12287" max="12287" width="9.140625" style="31"/>
    <col min="12288" max="12288" width="9.5703125" style="31" customWidth="1"/>
    <col min="12289" max="12289" width="9.140625" style="31"/>
    <col min="12290" max="12290" width="10.42578125" style="31" bestFit="1" customWidth="1"/>
    <col min="12291" max="12531" width="9.140625" style="31"/>
    <col min="12532" max="12532" width="18.7109375" style="31" bestFit="1" customWidth="1"/>
    <col min="12533" max="12533" width="9.140625" style="31"/>
    <col min="12534" max="12534" width="10.28515625" style="31" customWidth="1"/>
    <col min="12535" max="12535" width="12.7109375" style="31" bestFit="1" customWidth="1"/>
    <col min="12536" max="12536" width="10.85546875" style="31" customWidth="1"/>
    <col min="12537" max="12537" width="19.140625" style="31" bestFit="1" customWidth="1"/>
    <col min="12538" max="12538" width="9.140625" style="31"/>
    <col min="12539" max="12539" width="9.42578125" style="31" customWidth="1"/>
    <col min="12540" max="12540" width="11.140625" style="31" customWidth="1"/>
    <col min="12541" max="12541" width="10.42578125" style="31" bestFit="1" customWidth="1"/>
    <col min="12542" max="12542" width="19.140625" style="31" bestFit="1" customWidth="1"/>
    <col min="12543" max="12543" width="9.140625" style="31"/>
    <col min="12544" max="12544" width="9.5703125" style="31" customWidth="1"/>
    <col min="12545" max="12545" width="9.140625" style="31"/>
    <col min="12546" max="12546" width="10.42578125" style="31" bestFit="1" customWidth="1"/>
    <col min="12547" max="12787" width="9.140625" style="31"/>
    <col min="12788" max="12788" width="18.7109375" style="31" bestFit="1" customWidth="1"/>
    <col min="12789" max="12789" width="9.140625" style="31"/>
    <col min="12790" max="12790" width="10.28515625" style="31" customWidth="1"/>
    <col min="12791" max="12791" width="12.7109375" style="31" bestFit="1" customWidth="1"/>
    <col min="12792" max="12792" width="10.85546875" style="31" customWidth="1"/>
    <col min="12793" max="12793" width="19.140625" style="31" bestFit="1" customWidth="1"/>
    <col min="12794" max="12794" width="9.140625" style="31"/>
    <col min="12795" max="12795" width="9.42578125" style="31" customWidth="1"/>
    <col min="12796" max="12796" width="11.140625" style="31" customWidth="1"/>
    <col min="12797" max="12797" width="10.42578125" style="31" bestFit="1" customWidth="1"/>
    <col min="12798" max="12798" width="19.140625" style="31" bestFit="1" customWidth="1"/>
    <col min="12799" max="12799" width="9.140625" style="31"/>
    <col min="12800" max="12800" width="9.5703125" style="31" customWidth="1"/>
    <col min="12801" max="12801" width="9.140625" style="31"/>
    <col min="12802" max="12802" width="10.42578125" style="31" bestFit="1" customWidth="1"/>
    <col min="12803" max="13043" width="9.140625" style="31"/>
    <col min="13044" max="13044" width="18.7109375" style="31" bestFit="1" customWidth="1"/>
    <col min="13045" max="13045" width="9.140625" style="31"/>
    <col min="13046" max="13046" width="10.28515625" style="31" customWidth="1"/>
    <col min="13047" max="13047" width="12.7109375" style="31" bestFit="1" customWidth="1"/>
    <col min="13048" max="13048" width="10.85546875" style="31" customWidth="1"/>
    <col min="13049" max="13049" width="19.140625" style="31" bestFit="1" customWidth="1"/>
    <col min="13050" max="13050" width="9.140625" style="31"/>
    <col min="13051" max="13051" width="9.42578125" style="31" customWidth="1"/>
    <col min="13052" max="13052" width="11.140625" style="31" customWidth="1"/>
    <col min="13053" max="13053" width="10.42578125" style="31" bestFit="1" customWidth="1"/>
    <col min="13054" max="13054" width="19.140625" style="31" bestFit="1" customWidth="1"/>
    <col min="13055" max="13055" width="9.140625" style="31"/>
    <col min="13056" max="13056" width="9.5703125" style="31" customWidth="1"/>
    <col min="13057" max="13057" width="9.140625" style="31"/>
    <col min="13058" max="13058" width="10.42578125" style="31" bestFit="1" customWidth="1"/>
    <col min="13059" max="13299" width="9.140625" style="31"/>
    <col min="13300" max="13300" width="18.7109375" style="31" bestFit="1" customWidth="1"/>
    <col min="13301" max="13301" width="9.140625" style="31"/>
    <col min="13302" max="13302" width="10.28515625" style="31" customWidth="1"/>
    <col min="13303" max="13303" width="12.7109375" style="31" bestFit="1" customWidth="1"/>
    <col min="13304" max="13304" width="10.85546875" style="31" customWidth="1"/>
    <col min="13305" max="13305" width="19.140625" style="31" bestFit="1" customWidth="1"/>
    <col min="13306" max="13306" width="9.140625" style="31"/>
    <col min="13307" max="13307" width="9.42578125" style="31" customWidth="1"/>
    <col min="13308" max="13308" width="11.140625" style="31" customWidth="1"/>
    <col min="13309" max="13309" width="10.42578125" style="31" bestFit="1" customWidth="1"/>
    <col min="13310" max="13310" width="19.140625" style="31" bestFit="1" customWidth="1"/>
    <col min="13311" max="13311" width="9.140625" style="31"/>
    <col min="13312" max="13312" width="9.5703125" style="31" customWidth="1"/>
    <col min="13313" max="13313" width="9.140625" style="31"/>
    <col min="13314" max="13314" width="10.42578125" style="31" bestFit="1" customWidth="1"/>
    <col min="13315" max="13555" width="9.140625" style="31"/>
    <col min="13556" max="13556" width="18.7109375" style="31" bestFit="1" customWidth="1"/>
    <col min="13557" max="13557" width="9.140625" style="31"/>
    <col min="13558" max="13558" width="10.28515625" style="31" customWidth="1"/>
    <col min="13559" max="13559" width="12.7109375" style="31" bestFit="1" customWidth="1"/>
    <col min="13560" max="13560" width="10.85546875" style="31" customWidth="1"/>
    <col min="13561" max="13561" width="19.140625" style="31" bestFit="1" customWidth="1"/>
    <col min="13562" max="13562" width="9.140625" style="31"/>
    <col min="13563" max="13563" width="9.42578125" style="31" customWidth="1"/>
    <col min="13564" max="13564" width="11.140625" style="31" customWidth="1"/>
    <col min="13565" max="13565" width="10.42578125" style="31" bestFit="1" customWidth="1"/>
    <col min="13566" max="13566" width="19.140625" style="31" bestFit="1" customWidth="1"/>
    <col min="13567" max="13567" width="9.140625" style="31"/>
    <col min="13568" max="13568" width="9.5703125" style="31" customWidth="1"/>
    <col min="13569" max="13569" width="9.140625" style="31"/>
    <col min="13570" max="13570" width="10.42578125" style="31" bestFit="1" customWidth="1"/>
    <col min="13571" max="13811" width="9.140625" style="31"/>
    <col min="13812" max="13812" width="18.7109375" style="31" bestFit="1" customWidth="1"/>
    <col min="13813" max="13813" width="9.140625" style="31"/>
    <col min="13814" max="13814" width="10.28515625" style="31" customWidth="1"/>
    <col min="13815" max="13815" width="12.7109375" style="31" bestFit="1" customWidth="1"/>
    <col min="13816" max="13816" width="10.85546875" style="31" customWidth="1"/>
    <col min="13817" max="13817" width="19.140625" style="31" bestFit="1" customWidth="1"/>
    <col min="13818" max="13818" width="9.140625" style="31"/>
    <col min="13819" max="13819" width="9.42578125" style="31" customWidth="1"/>
    <col min="13820" max="13820" width="11.140625" style="31" customWidth="1"/>
    <col min="13821" max="13821" width="10.42578125" style="31" bestFit="1" customWidth="1"/>
    <col min="13822" max="13822" width="19.140625" style="31" bestFit="1" customWidth="1"/>
    <col min="13823" max="13823" width="9.140625" style="31"/>
    <col min="13824" max="13824" width="9.5703125" style="31" customWidth="1"/>
    <col min="13825" max="13825" width="9.140625" style="31"/>
    <col min="13826" max="13826" width="10.42578125" style="31" bestFit="1" customWidth="1"/>
    <col min="13827" max="14067" width="9.140625" style="31"/>
    <col min="14068" max="14068" width="18.7109375" style="31" bestFit="1" customWidth="1"/>
    <col min="14069" max="14069" width="9.140625" style="31"/>
    <col min="14070" max="14070" width="10.28515625" style="31" customWidth="1"/>
    <col min="14071" max="14071" width="12.7109375" style="31" bestFit="1" customWidth="1"/>
    <col min="14072" max="14072" width="10.85546875" style="31" customWidth="1"/>
    <col min="14073" max="14073" width="19.140625" style="31" bestFit="1" customWidth="1"/>
    <col min="14074" max="14074" width="9.140625" style="31"/>
    <col min="14075" max="14075" width="9.42578125" style="31" customWidth="1"/>
    <col min="14076" max="14076" width="11.140625" style="31" customWidth="1"/>
    <col min="14077" max="14077" width="10.42578125" style="31" bestFit="1" customWidth="1"/>
    <col min="14078" max="14078" width="19.140625" style="31" bestFit="1" customWidth="1"/>
    <col min="14079" max="14079" width="9.140625" style="31"/>
    <col min="14080" max="14080" width="9.5703125" style="31" customWidth="1"/>
    <col min="14081" max="14081" width="9.140625" style="31"/>
    <col min="14082" max="14082" width="10.42578125" style="31" bestFit="1" customWidth="1"/>
    <col min="14083" max="14323" width="9.140625" style="31"/>
    <col min="14324" max="14324" width="18.7109375" style="31" bestFit="1" customWidth="1"/>
    <col min="14325" max="14325" width="9.140625" style="31"/>
    <col min="14326" max="14326" width="10.28515625" style="31" customWidth="1"/>
    <col min="14327" max="14327" width="12.7109375" style="31" bestFit="1" customWidth="1"/>
    <col min="14328" max="14328" width="10.85546875" style="31" customWidth="1"/>
    <col min="14329" max="14329" width="19.140625" style="31" bestFit="1" customWidth="1"/>
    <col min="14330" max="14330" width="9.140625" style="31"/>
    <col min="14331" max="14331" width="9.42578125" style="31" customWidth="1"/>
    <col min="14332" max="14332" width="11.140625" style="31" customWidth="1"/>
    <col min="14333" max="14333" width="10.42578125" style="31" bestFit="1" customWidth="1"/>
    <col min="14334" max="14334" width="19.140625" style="31" bestFit="1" customWidth="1"/>
    <col min="14335" max="14335" width="9.140625" style="31"/>
    <col min="14336" max="14336" width="9.5703125" style="31" customWidth="1"/>
    <col min="14337" max="14337" width="9.140625" style="31"/>
    <col min="14338" max="14338" width="10.42578125" style="31" bestFit="1" customWidth="1"/>
    <col min="14339" max="14579" width="9.140625" style="31"/>
    <col min="14580" max="14580" width="18.7109375" style="31" bestFit="1" customWidth="1"/>
    <col min="14581" max="14581" width="9.140625" style="31"/>
    <col min="14582" max="14582" width="10.28515625" style="31" customWidth="1"/>
    <col min="14583" max="14583" width="12.7109375" style="31" bestFit="1" customWidth="1"/>
    <col min="14584" max="14584" width="10.85546875" style="31" customWidth="1"/>
    <col min="14585" max="14585" width="19.140625" style="31" bestFit="1" customWidth="1"/>
    <col min="14586" max="14586" width="9.140625" style="31"/>
    <col min="14587" max="14587" width="9.42578125" style="31" customWidth="1"/>
    <col min="14588" max="14588" width="11.140625" style="31" customWidth="1"/>
    <col min="14589" max="14589" width="10.42578125" style="31" bestFit="1" customWidth="1"/>
    <col min="14590" max="14590" width="19.140625" style="31" bestFit="1" customWidth="1"/>
    <col min="14591" max="14591" width="9.140625" style="31"/>
    <col min="14592" max="14592" width="9.5703125" style="31" customWidth="1"/>
    <col min="14593" max="14593" width="9.140625" style="31"/>
    <col min="14594" max="14594" width="10.42578125" style="31" bestFit="1" customWidth="1"/>
    <col min="14595" max="14835" width="9.140625" style="31"/>
    <col min="14836" max="14836" width="18.7109375" style="31" bestFit="1" customWidth="1"/>
    <col min="14837" max="14837" width="9.140625" style="31"/>
    <col min="14838" max="14838" width="10.28515625" style="31" customWidth="1"/>
    <col min="14839" max="14839" width="12.7109375" style="31" bestFit="1" customWidth="1"/>
    <col min="14840" max="14840" width="10.85546875" style="31" customWidth="1"/>
    <col min="14841" max="14841" width="19.140625" style="31" bestFit="1" customWidth="1"/>
    <col min="14842" max="14842" width="9.140625" style="31"/>
    <col min="14843" max="14843" width="9.42578125" style="31" customWidth="1"/>
    <col min="14844" max="14844" width="11.140625" style="31" customWidth="1"/>
    <col min="14845" max="14845" width="10.42578125" style="31" bestFit="1" customWidth="1"/>
    <col min="14846" max="14846" width="19.140625" style="31" bestFit="1" customWidth="1"/>
    <col min="14847" max="14847" width="9.140625" style="31"/>
    <col min="14848" max="14848" width="9.5703125" style="31" customWidth="1"/>
    <col min="14849" max="14849" width="9.140625" style="31"/>
    <col min="14850" max="14850" width="10.42578125" style="31" bestFit="1" customWidth="1"/>
    <col min="14851" max="15091" width="9.140625" style="31"/>
    <col min="15092" max="15092" width="18.7109375" style="31" bestFit="1" customWidth="1"/>
    <col min="15093" max="15093" width="9.140625" style="31"/>
    <col min="15094" max="15094" width="10.28515625" style="31" customWidth="1"/>
    <col min="15095" max="15095" width="12.7109375" style="31" bestFit="1" customWidth="1"/>
    <col min="15096" max="15096" width="10.85546875" style="31" customWidth="1"/>
    <col min="15097" max="15097" width="19.140625" style="31" bestFit="1" customWidth="1"/>
    <col min="15098" max="15098" width="9.140625" style="31"/>
    <col min="15099" max="15099" width="9.42578125" style="31" customWidth="1"/>
    <col min="15100" max="15100" width="11.140625" style="31" customWidth="1"/>
    <col min="15101" max="15101" width="10.42578125" style="31" bestFit="1" customWidth="1"/>
    <col min="15102" max="15102" width="19.140625" style="31" bestFit="1" customWidth="1"/>
    <col min="15103" max="15103" width="9.140625" style="31"/>
    <col min="15104" max="15104" width="9.5703125" style="31" customWidth="1"/>
    <col min="15105" max="15105" width="9.140625" style="31"/>
    <col min="15106" max="15106" width="10.42578125" style="31" bestFit="1" customWidth="1"/>
    <col min="15107" max="15347" width="9.140625" style="31"/>
    <col min="15348" max="15348" width="18.7109375" style="31" bestFit="1" customWidth="1"/>
    <col min="15349" max="15349" width="9.140625" style="31"/>
    <col min="15350" max="15350" width="10.28515625" style="31" customWidth="1"/>
    <col min="15351" max="15351" width="12.7109375" style="31" bestFit="1" customWidth="1"/>
    <col min="15352" max="15352" width="10.85546875" style="31" customWidth="1"/>
    <col min="15353" max="15353" width="19.140625" style="31" bestFit="1" customWidth="1"/>
    <col min="15354" max="15354" width="9.140625" style="31"/>
    <col min="15355" max="15355" width="9.42578125" style="31" customWidth="1"/>
    <col min="15356" max="15356" width="11.140625" style="31" customWidth="1"/>
    <col min="15357" max="15357" width="10.42578125" style="31" bestFit="1" customWidth="1"/>
    <col min="15358" max="15358" width="19.140625" style="31" bestFit="1" customWidth="1"/>
    <col min="15359" max="15359" width="9.140625" style="31"/>
    <col min="15360" max="15360" width="9.5703125" style="31" customWidth="1"/>
    <col min="15361" max="15361" width="9.140625" style="31"/>
    <col min="15362" max="15362" width="10.42578125" style="31" bestFit="1" customWidth="1"/>
    <col min="15363" max="15603" width="9.140625" style="31"/>
    <col min="15604" max="15604" width="18.7109375" style="31" bestFit="1" customWidth="1"/>
    <col min="15605" max="15605" width="9.140625" style="31"/>
    <col min="15606" max="15606" width="10.28515625" style="31" customWidth="1"/>
    <col min="15607" max="15607" width="12.7109375" style="31" bestFit="1" customWidth="1"/>
    <col min="15608" max="15608" width="10.85546875" style="31" customWidth="1"/>
    <col min="15609" max="15609" width="19.140625" style="31" bestFit="1" customWidth="1"/>
    <col min="15610" max="15610" width="9.140625" style="31"/>
    <col min="15611" max="15611" width="9.42578125" style="31" customWidth="1"/>
    <col min="15612" max="15612" width="11.140625" style="31" customWidth="1"/>
    <col min="15613" max="15613" width="10.42578125" style="31" bestFit="1" customWidth="1"/>
    <col min="15614" max="15614" width="19.140625" style="31" bestFit="1" customWidth="1"/>
    <col min="15615" max="15615" width="9.140625" style="31"/>
    <col min="15616" max="15616" width="9.5703125" style="31" customWidth="1"/>
    <col min="15617" max="15617" width="9.140625" style="31"/>
    <col min="15618" max="15618" width="10.42578125" style="31" bestFit="1" customWidth="1"/>
    <col min="15619" max="15859" width="9.140625" style="31"/>
    <col min="15860" max="15860" width="18.7109375" style="31" bestFit="1" customWidth="1"/>
    <col min="15861" max="15861" width="9.140625" style="31"/>
    <col min="15862" max="15862" width="10.28515625" style="31" customWidth="1"/>
    <col min="15863" max="15863" width="12.7109375" style="31" bestFit="1" customWidth="1"/>
    <col min="15864" max="15864" width="10.85546875" style="31" customWidth="1"/>
    <col min="15865" max="15865" width="19.140625" style="31" bestFit="1" customWidth="1"/>
    <col min="15866" max="15866" width="9.140625" style="31"/>
    <col min="15867" max="15867" width="9.42578125" style="31" customWidth="1"/>
    <col min="15868" max="15868" width="11.140625" style="31" customWidth="1"/>
    <col min="15869" max="15869" width="10.42578125" style="31" bestFit="1" customWidth="1"/>
    <col min="15870" max="15870" width="19.140625" style="31" bestFit="1" customWidth="1"/>
    <col min="15871" max="15871" width="9.140625" style="31"/>
    <col min="15872" max="15872" width="9.5703125" style="31" customWidth="1"/>
    <col min="15873" max="15873" width="9.140625" style="31"/>
    <col min="15874" max="15874" width="10.42578125" style="31" bestFit="1" customWidth="1"/>
    <col min="15875" max="16115" width="9.140625" style="31"/>
    <col min="16116" max="16116" width="18.7109375" style="31" bestFit="1" customWidth="1"/>
    <col min="16117" max="16117" width="9.140625" style="31"/>
    <col min="16118" max="16118" width="10.28515625" style="31" customWidth="1"/>
    <col min="16119" max="16119" width="12.7109375" style="31" bestFit="1" customWidth="1"/>
    <col min="16120" max="16120" width="10.85546875" style="31" customWidth="1"/>
    <col min="16121" max="16121" width="19.140625" style="31" bestFit="1" customWidth="1"/>
    <col min="16122" max="16122" width="9.140625" style="31"/>
    <col min="16123" max="16123" width="9.42578125" style="31" customWidth="1"/>
    <col min="16124" max="16124" width="11.140625" style="31" customWidth="1"/>
    <col min="16125" max="16125" width="10.42578125" style="31" bestFit="1" customWidth="1"/>
    <col min="16126" max="16126" width="19.140625" style="31" bestFit="1" customWidth="1"/>
    <col min="16127" max="16127" width="9.140625" style="31"/>
    <col min="16128" max="16128" width="9.5703125" style="31" customWidth="1"/>
    <col min="16129" max="16129" width="9.140625" style="31"/>
    <col min="16130" max="16130" width="10.42578125" style="31" bestFit="1" customWidth="1"/>
    <col min="16131" max="16384" width="9.140625" style="31"/>
  </cols>
  <sheetData>
    <row r="1" spans="1:5" ht="18" x14ac:dyDescent="0.25">
      <c r="D1" s="228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118</v>
      </c>
      <c r="D3" s="231"/>
      <c r="E3" s="33"/>
    </row>
    <row r="4" spans="1:5" ht="18" x14ac:dyDescent="0.25">
      <c r="C4" s="229" t="s">
        <v>132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59.25" customHeight="1" thickBot="1" x14ac:dyDescent="0.3">
      <c r="A6" s="36"/>
      <c r="B6" s="37" t="s">
        <v>2</v>
      </c>
      <c r="C6" s="38" t="s">
        <v>3</v>
      </c>
      <c r="D6" s="39" t="s">
        <v>4</v>
      </c>
      <c r="E6" s="41"/>
    </row>
    <row r="7" spans="1:5" ht="18.75" customHeight="1" thickBot="1" x14ac:dyDescent="0.3">
      <c r="A7" s="42" t="s">
        <v>7</v>
      </c>
      <c r="B7" s="176"/>
      <c r="C7" s="176"/>
      <c r="D7" s="176"/>
    </row>
    <row r="8" spans="1:5" ht="15.75" x14ac:dyDescent="0.25">
      <c r="A8" s="46" t="s">
        <v>8</v>
      </c>
      <c r="B8" s="159">
        <v>8103</v>
      </c>
      <c r="C8" s="156">
        <v>17125</v>
      </c>
      <c r="D8" s="169">
        <v>1877747</v>
      </c>
    </row>
    <row r="9" spans="1:5" ht="15.75" x14ac:dyDescent="0.25">
      <c r="A9" s="54" t="s">
        <v>9</v>
      </c>
      <c r="B9" s="154">
        <v>5815</v>
      </c>
      <c r="C9" s="157">
        <v>11615</v>
      </c>
      <c r="D9" s="155">
        <v>1311452</v>
      </c>
    </row>
    <row r="10" spans="1:5" ht="15.75" x14ac:dyDescent="0.25">
      <c r="A10" s="54" t="s">
        <v>10</v>
      </c>
      <c r="B10" s="154">
        <v>6560</v>
      </c>
      <c r="C10" s="157">
        <v>12593</v>
      </c>
      <c r="D10" s="155">
        <v>1428768</v>
      </c>
    </row>
    <row r="11" spans="1:5" ht="15.75" x14ac:dyDescent="0.25">
      <c r="A11" s="54" t="s">
        <v>11</v>
      </c>
      <c r="B11" s="154">
        <v>8496</v>
      </c>
      <c r="C11" s="157">
        <v>17219</v>
      </c>
      <c r="D11" s="155">
        <v>1896667</v>
      </c>
    </row>
    <row r="12" spans="1:5" ht="15.75" x14ac:dyDescent="0.25">
      <c r="A12" s="54" t="s">
        <v>12</v>
      </c>
      <c r="B12" s="154">
        <v>2148</v>
      </c>
      <c r="C12" s="157">
        <v>4646</v>
      </c>
      <c r="D12" s="155">
        <v>513991</v>
      </c>
    </row>
    <row r="13" spans="1:5" ht="15.75" x14ac:dyDescent="0.25">
      <c r="A13" s="54" t="s">
        <v>13</v>
      </c>
      <c r="B13" s="154">
        <v>8550</v>
      </c>
      <c r="C13" s="157">
        <v>17918</v>
      </c>
      <c r="D13" s="155">
        <v>1984935</v>
      </c>
    </row>
    <row r="14" spans="1:5" ht="15.75" x14ac:dyDescent="0.25">
      <c r="A14" s="54" t="s">
        <v>14</v>
      </c>
      <c r="B14" s="154">
        <v>3091</v>
      </c>
      <c r="C14" s="157">
        <v>5935</v>
      </c>
      <c r="D14" s="155">
        <v>657403</v>
      </c>
    </row>
    <row r="15" spans="1:5" ht="16.5" thickBot="1" x14ac:dyDescent="0.3">
      <c r="A15" s="59" t="s">
        <v>15</v>
      </c>
      <c r="B15" s="172">
        <v>10131</v>
      </c>
      <c r="C15" s="173">
        <v>20090</v>
      </c>
      <c r="D15" s="174">
        <v>2259948</v>
      </c>
    </row>
    <row r="16" spans="1:5" ht="16.5" thickBot="1" x14ac:dyDescent="0.3">
      <c r="A16" s="67" t="s">
        <v>16</v>
      </c>
      <c r="B16" s="165">
        <f>SUM(B8:B15)</f>
        <v>52894</v>
      </c>
      <c r="C16" s="165">
        <f t="shared" ref="C16:D16" si="0">SUM(C8:C15)</f>
        <v>107141</v>
      </c>
      <c r="D16" s="165">
        <f t="shared" si="0"/>
        <v>11930911</v>
      </c>
    </row>
    <row r="17" spans="1:5" ht="16.5" thickBot="1" x14ac:dyDescent="0.3">
      <c r="A17" s="75"/>
      <c r="B17" s="161"/>
      <c r="C17" s="161"/>
      <c r="D17" s="161"/>
    </row>
    <row r="18" spans="1:5" ht="16.5" thickBot="1" x14ac:dyDescent="0.3">
      <c r="A18" s="76" t="s">
        <v>17</v>
      </c>
      <c r="B18" s="164"/>
      <c r="C18" s="164"/>
      <c r="D18" s="164"/>
    </row>
    <row r="19" spans="1:5" ht="18" x14ac:dyDescent="0.25">
      <c r="A19" s="79" t="s">
        <v>18</v>
      </c>
      <c r="B19" s="159">
        <v>14865</v>
      </c>
      <c r="C19" s="156">
        <v>27894</v>
      </c>
      <c r="D19" s="169">
        <v>3158819</v>
      </c>
      <c r="E19" s="80"/>
    </row>
    <row r="20" spans="1:5" ht="18" x14ac:dyDescent="0.25">
      <c r="A20" s="79" t="s">
        <v>19</v>
      </c>
      <c r="B20" s="154">
        <v>7302</v>
      </c>
      <c r="C20" s="157">
        <v>13212</v>
      </c>
      <c r="D20" s="155">
        <v>1505085</v>
      </c>
      <c r="E20" s="80"/>
    </row>
    <row r="21" spans="1:5" ht="15.75" x14ac:dyDescent="0.25">
      <c r="A21" s="46" t="s">
        <v>20</v>
      </c>
      <c r="B21" s="154">
        <v>6036</v>
      </c>
      <c r="C21" s="157">
        <v>11653</v>
      </c>
      <c r="D21" s="155">
        <v>1302953</v>
      </c>
    </row>
    <row r="22" spans="1:5" ht="15.75" x14ac:dyDescent="0.25">
      <c r="A22" s="54" t="s">
        <v>21</v>
      </c>
      <c r="B22" s="154">
        <v>7674</v>
      </c>
      <c r="C22" s="157">
        <v>15248</v>
      </c>
      <c r="D22" s="155">
        <v>1674893</v>
      </c>
    </row>
    <row r="23" spans="1:5" ht="15.75" x14ac:dyDescent="0.25">
      <c r="A23" s="54" t="s">
        <v>22</v>
      </c>
      <c r="B23" s="154">
        <v>4974</v>
      </c>
      <c r="C23" s="157">
        <v>10125</v>
      </c>
      <c r="D23" s="155">
        <v>1120047</v>
      </c>
    </row>
    <row r="24" spans="1:5" ht="15.75" x14ac:dyDescent="0.25">
      <c r="A24" s="54" t="s">
        <v>23</v>
      </c>
      <c r="B24" s="154">
        <v>3317</v>
      </c>
      <c r="C24" s="166">
        <v>6835</v>
      </c>
      <c r="D24" s="155">
        <v>758358</v>
      </c>
    </row>
    <row r="25" spans="1:5" ht="15.75" x14ac:dyDescent="0.25">
      <c r="A25" s="54" t="s">
        <v>24</v>
      </c>
      <c r="B25" s="154">
        <v>8582</v>
      </c>
      <c r="C25" s="157">
        <v>16818</v>
      </c>
      <c r="D25" s="155">
        <v>1877378</v>
      </c>
    </row>
    <row r="26" spans="1:5" ht="15.75" x14ac:dyDescent="0.25">
      <c r="A26" s="54" t="s">
        <v>25</v>
      </c>
      <c r="B26" s="170">
        <v>7767</v>
      </c>
      <c r="C26" s="157">
        <v>16180</v>
      </c>
      <c r="D26" s="171">
        <v>1803173</v>
      </c>
    </row>
    <row r="27" spans="1:5" ht="15.75" x14ac:dyDescent="0.25">
      <c r="A27" s="54" t="s">
        <v>26</v>
      </c>
      <c r="B27" s="154">
        <v>9722</v>
      </c>
      <c r="C27" s="157">
        <v>18798</v>
      </c>
      <c r="D27" s="155">
        <v>2092797</v>
      </c>
    </row>
    <row r="28" spans="1:5" ht="15.75" x14ac:dyDescent="0.25">
      <c r="A28" s="54" t="s">
        <v>27</v>
      </c>
      <c r="B28" s="154">
        <v>6890</v>
      </c>
      <c r="C28" s="157">
        <v>14833</v>
      </c>
      <c r="D28" s="155">
        <v>1628833</v>
      </c>
    </row>
    <row r="29" spans="1:5" ht="15.75" x14ac:dyDescent="0.25">
      <c r="A29" s="54" t="s">
        <v>28</v>
      </c>
      <c r="B29" s="154">
        <v>5731</v>
      </c>
      <c r="C29" s="180">
        <v>11696</v>
      </c>
      <c r="D29" s="155">
        <v>1285834</v>
      </c>
    </row>
    <row r="30" spans="1:5" ht="15.75" x14ac:dyDescent="0.25">
      <c r="A30" s="66" t="s">
        <v>29</v>
      </c>
      <c r="B30" s="154">
        <v>5529</v>
      </c>
      <c r="C30" s="181">
        <v>11435</v>
      </c>
      <c r="D30" s="155">
        <v>1285217</v>
      </c>
    </row>
    <row r="31" spans="1:5" ht="16.5" thickBot="1" x14ac:dyDescent="0.3">
      <c r="A31" s="66" t="s">
        <v>30</v>
      </c>
      <c r="B31" s="158">
        <v>2005</v>
      </c>
      <c r="C31" s="182">
        <v>4073</v>
      </c>
      <c r="D31" s="162">
        <v>456992</v>
      </c>
    </row>
    <row r="32" spans="1:5" ht="16.5" thickBot="1" x14ac:dyDescent="0.3">
      <c r="A32" s="67" t="s">
        <v>31</v>
      </c>
      <c r="B32" s="165">
        <f>SUM(B19:B31)</f>
        <v>90394</v>
      </c>
      <c r="C32" s="165">
        <f>SUM(C19:C31)</f>
        <v>178800</v>
      </c>
      <c r="D32" s="165">
        <f t="shared" ref="D32" si="1">SUM(D19:D31)</f>
        <v>19950379</v>
      </c>
    </row>
    <row r="33" spans="1:4" ht="16.5" thickBot="1" x14ac:dyDescent="0.3">
      <c r="A33" s="75"/>
      <c r="B33" s="161"/>
      <c r="C33" s="161"/>
      <c r="D33" s="161"/>
    </row>
    <row r="34" spans="1:4" ht="16.5" thickBot="1" x14ac:dyDescent="0.3">
      <c r="A34" s="42" t="s">
        <v>32</v>
      </c>
      <c r="B34" s="164"/>
      <c r="C34" s="164"/>
      <c r="D34" s="164"/>
    </row>
    <row r="35" spans="1:4" ht="15.75" x14ac:dyDescent="0.25">
      <c r="A35" s="54" t="s">
        <v>34</v>
      </c>
      <c r="B35" s="159">
        <v>11654</v>
      </c>
      <c r="C35" s="156">
        <v>22623</v>
      </c>
      <c r="D35" s="169">
        <v>2511616</v>
      </c>
    </row>
    <row r="36" spans="1:4" ht="15.75" x14ac:dyDescent="0.25">
      <c r="A36" s="54" t="s">
        <v>35</v>
      </c>
      <c r="B36" s="154">
        <v>16037</v>
      </c>
      <c r="C36" s="157">
        <v>32597</v>
      </c>
      <c r="D36" s="155">
        <v>3550700</v>
      </c>
    </row>
    <row r="37" spans="1:4" ht="15.75" x14ac:dyDescent="0.25">
      <c r="A37" s="54" t="s">
        <v>36</v>
      </c>
      <c r="B37" s="154">
        <v>5474</v>
      </c>
      <c r="C37" s="157">
        <v>11214</v>
      </c>
      <c r="D37" s="155">
        <v>1253050</v>
      </c>
    </row>
    <row r="38" spans="1:4" ht="15.75" x14ac:dyDescent="0.25">
      <c r="A38" s="54" t="s">
        <v>37</v>
      </c>
      <c r="B38" s="154">
        <v>8357</v>
      </c>
      <c r="C38" s="157">
        <v>17441</v>
      </c>
      <c r="D38" s="155">
        <v>1924926</v>
      </c>
    </row>
    <row r="39" spans="1:4" ht="15.75" x14ac:dyDescent="0.25">
      <c r="A39" s="54" t="s">
        <v>38</v>
      </c>
      <c r="B39" s="154">
        <v>5799</v>
      </c>
      <c r="C39" s="157">
        <v>11500</v>
      </c>
      <c r="D39" s="155">
        <v>1263712</v>
      </c>
    </row>
    <row r="40" spans="1:4" ht="15.75" x14ac:dyDescent="0.25">
      <c r="A40" s="54" t="s">
        <v>39</v>
      </c>
      <c r="B40" s="154">
        <v>7395</v>
      </c>
      <c r="C40" s="157">
        <v>15526</v>
      </c>
      <c r="D40" s="155">
        <v>1702184</v>
      </c>
    </row>
    <row r="41" spans="1:4" ht="15.75" x14ac:dyDescent="0.25">
      <c r="A41" s="54" t="s">
        <v>40</v>
      </c>
      <c r="B41" s="170">
        <v>10058</v>
      </c>
      <c r="C41" s="166">
        <v>21108</v>
      </c>
      <c r="D41" s="171">
        <v>2318306</v>
      </c>
    </row>
    <row r="42" spans="1:4" ht="15.75" x14ac:dyDescent="0.25">
      <c r="A42" s="54" t="s">
        <v>41</v>
      </c>
      <c r="B42" s="154">
        <v>6958</v>
      </c>
      <c r="C42" s="157">
        <v>13878</v>
      </c>
      <c r="D42" s="155">
        <v>1522695</v>
      </c>
    </row>
    <row r="43" spans="1:4" ht="15.75" x14ac:dyDescent="0.25">
      <c r="A43" s="54" t="s">
        <v>42</v>
      </c>
      <c r="B43" s="154">
        <v>5325</v>
      </c>
      <c r="C43" s="157">
        <v>10553</v>
      </c>
      <c r="D43" s="155">
        <v>1153047</v>
      </c>
    </row>
    <row r="44" spans="1:4" ht="15.75" x14ac:dyDescent="0.25">
      <c r="A44" s="54" t="s">
        <v>43</v>
      </c>
      <c r="B44" s="154">
        <v>7800</v>
      </c>
      <c r="C44" s="157">
        <v>16103</v>
      </c>
      <c r="D44" s="155">
        <v>1774217</v>
      </c>
    </row>
    <row r="45" spans="1:4" ht="15.75" x14ac:dyDescent="0.25">
      <c r="A45" s="66" t="s">
        <v>44</v>
      </c>
      <c r="B45" s="154">
        <v>6829</v>
      </c>
      <c r="C45" s="157">
        <v>13716</v>
      </c>
      <c r="D45" s="155">
        <v>1522925</v>
      </c>
    </row>
    <row r="46" spans="1:4" ht="16.5" thickBot="1" x14ac:dyDescent="0.3">
      <c r="A46" s="66" t="s">
        <v>45</v>
      </c>
      <c r="B46" s="158">
        <v>4620</v>
      </c>
      <c r="C46" s="160">
        <v>9061</v>
      </c>
      <c r="D46" s="162">
        <v>993116</v>
      </c>
    </row>
    <row r="47" spans="1:4" ht="16.5" thickBot="1" x14ac:dyDescent="0.3">
      <c r="A47" s="67" t="s">
        <v>46</v>
      </c>
      <c r="B47" s="165">
        <f>SUM(B35:B46)</f>
        <v>96306</v>
      </c>
      <c r="C47" s="165">
        <f t="shared" ref="C47:D47" si="2">SUM(C35:C46)</f>
        <v>195320</v>
      </c>
      <c r="D47" s="165">
        <f t="shared" si="2"/>
        <v>21490494</v>
      </c>
    </row>
    <row r="48" spans="1:4" ht="16.5" thickBot="1" x14ac:dyDescent="0.3">
      <c r="A48" s="112"/>
      <c r="B48" s="163"/>
      <c r="C48" s="163"/>
      <c r="D48" s="163"/>
    </row>
    <row r="49" spans="1:4" ht="16.5" thickBot="1" x14ac:dyDescent="0.3">
      <c r="A49" s="42" t="s">
        <v>47</v>
      </c>
      <c r="B49" s="164"/>
      <c r="C49" s="164"/>
      <c r="D49" s="164"/>
    </row>
    <row r="50" spans="1:4" ht="15.75" x14ac:dyDescent="0.25">
      <c r="A50" s="175" t="s">
        <v>48</v>
      </c>
      <c r="B50" s="159">
        <v>5521</v>
      </c>
      <c r="C50" s="156">
        <v>10905</v>
      </c>
      <c r="D50" s="169">
        <v>1207408</v>
      </c>
    </row>
    <row r="51" spans="1:4" ht="15.75" x14ac:dyDescent="0.25">
      <c r="A51" s="54" t="s">
        <v>49</v>
      </c>
      <c r="B51" s="154">
        <v>8095</v>
      </c>
      <c r="C51" s="157">
        <v>17206</v>
      </c>
      <c r="D51" s="155">
        <v>1909993</v>
      </c>
    </row>
    <row r="52" spans="1:4" ht="15.75" x14ac:dyDescent="0.25">
      <c r="A52" s="54" t="s">
        <v>120</v>
      </c>
      <c r="B52" s="154">
        <v>22810</v>
      </c>
      <c r="C52" s="157">
        <v>44158</v>
      </c>
      <c r="D52" s="155">
        <v>4866853</v>
      </c>
    </row>
    <row r="53" spans="1:4" ht="15.75" x14ac:dyDescent="0.25">
      <c r="A53" s="54" t="s">
        <v>51</v>
      </c>
      <c r="B53" s="154">
        <v>7793</v>
      </c>
      <c r="C53" s="157">
        <v>15818</v>
      </c>
      <c r="D53" s="155">
        <v>1729920</v>
      </c>
    </row>
    <row r="54" spans="1:4" ht="15.75" x14ac:dyDescent="0.25">
      <c r="A54" s="54" t="s">
        <v>52</v>
      </c>
      <c r="B54" s="154">
        <v>5879</v>
      </c>
      <c r="C54" s="157">
        <v>11389</v>
      </c>
      <c r="D54" s="155">
        <v>1288699</v>
      </c>
    </row>
    <row r="55" spans="1:4" ht="15.75" x14ac:dyDescent="0.25">
      <c r="A55" s="54" t="s">
        <v>53</v>
      </c>
      <c r="B55" s="154">
        <v>5817</v>
      </c>
      <c r="C55" s="157">
        <v>11614</v>
      </c>
      <c r="D55" s="155">
        <v>1280331</v>
      </c>
    </row>
    <row r="56" spans="1:4" ht="16.5" thickBot="1" x14ac:dyDescent="0.3">
      <c r="A56" s="59" t="s">
        <v>54</v>
      </c>
      <c r="B56" s="158">
        <v>8236</v>
      </c>
      <c r="C56" s="160">
        <v>16018</v>
      </c>
      <c r="D56" s="162">
        <v>1763286</v>
      </c>
    </row>
    <row r="57" spans="1:4" ht="16.5" thickBot="1" x14ac:dyDescent="0.3">
      <c r="A57" s="67" t="s">
        <v>46</v>
      </c>
      <c r="B57" s="165">
        <f>SUM(B50:B56)</f>
        <v>64151</v>
      </c>
      <c r="C57" s="165">
        <f t="shared" ref="C57:D57" si="3">SUM(C50:C56)</f>
        <v>127108</v>
      </c>
      <c r="D57" s="165">
        <f t="shared" si="3"/>
        <v>14046490</v>
      </c>
    </row>
    <row r="58" spans="1:4" ht="16.5" thickBot="1" x14ac:dyDescent="0.3">
      <c r="A58" s="112"/>
      <c r="B58" s="163"/>
      <c r="C58" s="163"/>
      <c r="D58" s="163"/>
    </row>
    <row r="59" spans="1:4" ht="16.5" thickBot="1" x14ac:dyDescent="0.3">
      <c r="A59" s="42" t="s">
        <v>55</v>
      </c>
      <c r="B59" s="164"/>
      <c r="C59" s="164"/>
      <c r="D59" s="164"/>
    </row>
    <row r="60" spans="1:4" ht="15.75" x14ac:dyDescent="0.25">
      <c r="A60" s="46" t="s">
        <v>56</v>
      </c>
      <c r="B60" s="159">
        <v>9117</v>
      </c>
      <c r="C60" s="156">
        <v>18833</v>
      </c>
      <c r="D60" s="169">
        <v>2070924</v>
      </c>
    </row>
    <row r="61" spans="1:4" ht="15.75" x14ac:dyDescent="0.25">
      <c r="A61" s="54" t="s">
        <v>57</v>
      </c>
      <c r="B61" s="154">
        <v>9757</v>
      </c>
      <c r="C61" s="157">
        <v>19595</v>
      </c>
      <c r="D61" s="155">
        <v>2163493</v>
      </c>
    </row>
    <row r="62" spans="1:4" ht="15.75" x14ac:dyDescent="0.25">
      <c r="A62" s="54" t="s">
        <v>58</v>
      </c>
      <c r="B62" s="154">
        <v>11767</v>
      </c>
      <c r="C62" s="157">
        <v>23158</v>
      </c>
      <c r="D62" s="155">
        <v>2540695</v>
      </c>
    </row>
    <row r="63" spans="1:4" ht="15.75" x14ac:dyDescent="0.25">
      <c r="A63" s="54" t="s">
        <v>59</v>
      </c>
      <c r="B63" s="154">
        <v>5365</v>
      </c>
      <c r="C63" s="157">
        <v>11413</v>
      </c>
      <c r="D63" s="155">
        <v>1278076</v>
      </c>
    </row>
    <row r="64" spans="1:4" ht="15.75" x14ac:dyDescent="0.25">
      <c r="A64" s="54" t="s">
        <v>60</v>
      </c>
      <c r="B64" s="154">
        <v>3975</v>
      </c>
      <c r="C64" s="157">
        <v>7758</v>
      </c>
      <c r="D64" s="155">
        <v>857458</v>
      </c>
    </row>
    <row r="65" spans="1:4" ht="15.75" x14ac:dyDescent="0.25">
      <c r="A65" s="54" t="s">
        <v>61</v>
      </c>
      <c r="B65" s="154">
        <v>9731</v>
      </c>
      <c r="C65" s="157">
        <v>19561</v>
      </c>
      <c r="D65" s="155">
        <v>2147753</v>
      </c>
    </row>
    <row r="66" spans="1:4" ht="16.5" thickBot="1" x14ac:dyDescent="0.3">
      <c r="A66" s="54" t="s">
        <v>62</v>
      </c>
      <c r="B66" s="158">
        <v>9026</v>
      </c>
      <c r="C66" s="160">
        <v>17683</v>
      </c>
      <c r="D66" s="162">
        <v>1964306</v>
      </c>
    </row>
    <row r="67" spans="1:4" ht="16.5" thickBot="1" x14ac:dyDescent="0.3">
      <c r="A67" s="67" t="s">
        <v>46</v>
      </c>
      <c r="B67" s="165">
        <f>SUM(B60:B66)</f>
        <v>58738</v>
      </c>
      <c r="C67" s="165">
        <f t="shared" ref="C67:D67" si="4">SUM(C60:C66)</f>
        <v>118001</v>
      </c>
      <c r="D67" s="165">
        <f t="shared" si="4"/>
        <v>13022705</v>
      </c>
    </row>
    <row r="68" spans="1:4" ht="16.5" thickBot="1" x14ac:dyDescent="0.3">
      <c r="A68" s="112"/>
      <c r="B68" s="163"/>
      <c r="C68" s="163"/>
      <c r="D68" s="163"/>
    </row>
    <row r="69" spans="1:4" ht="16.5" thickBot="1" x14ac:dyDescent="0.3">
      <c r="A69" s="42" t="s">
        <v>63</v>
      </c>
      <c r="B69" s="164"/>
      <c r="C69" s="164"/>
      <c r="D69" s="164"/>
    </row>
    <row r="70" spans="1:4" ht="15.75" x14ac:dyDescent="0.25">
      <c r="A70" s="46" t="s">
        <v>64</v>
      </c>
      <c r="B70" s="159">
        <v>4086</v>
      </c>
      <c r="C70" s="156">
        <v>8393</v>
      </c>
      <c r="D70" s="169">
        <v>920817</v>
      </c>
    </row>
    <row r="71" spans="1:4" ht="15.75" x14ac:dyDescent="0.25">
      <c r="A71" s="54" t="s">
        <v>65</v>
      </c>
      <c r="B71" s="154">
        <v>7563</v>
      </c>
      <c r="C71" s="157">
        <v>14285</v>
      </c>
      <c r="D71" s="155">
        <v>1565605</v>
      </c>
    </row>
    <row r="72" spans="1:4" ht="15.75" x14ac:dyDescent="0.25">
      <c r="A72" s="54" t="s">
        <v>63</v>
      </c>
      <c r="B72" s="154">
        <v>8180</v>
      </c>
      <c r="C72" s="157">
        <v>16372</v>
      </c>
      <c r="D72" s="155">
        <v>1808281</v>
      </c>
    </row>
    <row r="73" spans="1:4" ht="15.75" x14ac:dyDescent="0.25">
      <c r="A73" s="54" t="s">
        <v>66</v>
      </c>
      <c r="B73" s="154">
        <v>4395</v>
      </c>
      <c r="C73" s="157">
        <v>8566</v>
      </c>
      <c r="D73" s="155">
        <v>947163</v>
      </c>
    </row>
    <row r="74" spans="1:4" ht="15.75" x14ac:dyDescent="0.25">
      <c r="A74" s="54" t="s">
        <v>67</v>
      </c>
      <c r="B74" s="170">
        <v>6513</v>
      </c>
      <c r="C74" s="166">
        <v>12972</v>
      </c>
      <c r="D74" s="171">
        <v>1423344</v>
      </c>
    </row>
    <row r="75" spans="1:4" ht="16.5" thickBot="1" x14ac:dyDescent="0.3">
      <c r="A75" s="59" t="s">
        <v>68</v>
      </c>
      <c r="B75" s="158">
        <v>4303</v>
      </c>
      <c r="C75" s="160">
        <v>8840</v>
      </c>
      <c r="D75" s="162">
        <v>966017</v>
      </c>
    </row>
    <row r="76" spans="1:4" ht="16.5" thickBot="1" x14ac:dyDescent="0.3">
      <c r="A76" s="67" t="s">
        <v>46</v>
      </c>
      <c r="B76" s="165">
        <f>SUM(B70:B75)</f>
        <v>35040</v>
      </c>
      <c r="C76" s="165">
        <f t="shared" ref="C76:D76" si="5">SUM(C70:C75)</f>
        <v>69428</v>
      </c>
      <c r="D76" s="165">
        <f t="shared" si="5"/>
        <v>7631227</v>
      </c>
    </row>
    <row r="77" spans="1:4" ht="16.5" thickBot="1" x14ac:dyDescent="0.3">
      <c r="A77" s="112"/>
      <c r="B77" s="163"/>
      <c r="C77" s="163"/>
      <c r="D77" s="163"/>
    </row>
    <row r="78" spans="1:4" ht="16.5" thickBot="1" x14ac:dyDescent="0.3">
      <c r="A78" s="42" t="s">
        <v>69</v>
      </c>
      <c r="B78" s="164"/>
      <c r="C78" s="164"/>
      <c r="D78" s="164"/>
    </row>
    <row r="79" spans="1:4" ht="15.75" x14ac:dyDescent="0.25">
      <c r="A79" s="46" t="s">
        <v>70</v>
      </c>
      <c r="B79" s="159">
        <v>2587</v>
      </c>
      <c r="C79" s="156">
        <v>5145</v>
      </c>
      <c r="D79" s="169">
        <v>560489</v>
      </c>
    </row>
    <row r="80" spans="1:4" ht="15.75" x14ac:dyDescent="0.25">
      <c r="A80" s="54" t="s">
        <v>116</v>
      </c>
      <c r="B80" s="154">
        <v>250</v>
      </c>
      <c r="C80" s="157">
        <v>527</v>
      </c>
      <c r="D80" s="155">
        <v>57249</v>
      </c>
    </row>
    <row r="81" spans="1:4" ht="15.75" x14ac:dyDescent="0.25">
      <c r="A81" s="54" t="s">
        <v>71</v>
      </c>
      <c r="B81" s="154">
        <v>6740</v>
      </c>
      <c r="C81" s="157">
        <v>13296</v>
      </c>
      <c r="D81" s="155">
        <v>1477499</v>
      </c>
    </row>
    <row r="82" spans="1:4" ht="15.75" x14ac:dyDescent="0.25">
      <c r="A82" s="54" t="s">
        <v>69</v>
      </c>
      <c r="B82" s="170">
        <v>11188</v>
      </c>
      <c r="C82" s="166">
        <v>21316</v>
      </c>
      <c r="D82" s="171">
        <v>2373004</v>
      </c>
    </row>
    <row r="83" spans="1:4" ht="15.75" x14ac:dyDescent="0.25">
      <c r="A83" s="54" t="s">
        <v>72</v>
      </c>
      <c r="B83" s="154">
        <v>8325</v>
      </c>
      <c r="C83" s="157">
        <v>16963</v>
      </c>
      <c r="D83" s="155">
        <v>1885243</v>
      </c>
    </row>
    <row r="84" spans="1:4" ht="15.75" x14ac:dyDescent="0.25">
      <c r="A84" s="54" t="s">
        <v>73</v>
      </c>
      <c r="B84" s="170">
        <v>7918</v>
      </c>
      <c r="C84" s="166">
        <v>15176</v>
      </c>
      <c r="D84" s="171">
        <v>1685002</v>
      </c>
    </row>
    <row r="85" spans="1:4" ht="15.75" x14ac:dyDescent="0.25">
      <c r="A85" s="54" t="s">
        <v>74</v>
      </c>
      <c r="B85" s="154">
        <v>2885</v>
      </c>
      <c r="C85" s="157">
        <v>5615</v>
      </c>
      <c r="D85" s="155">
        <v>615792</v>
      </c>
    </row>
    <row r="86" spans="1:4" ht="15.75" x14ac:dyDescent="0.25">
      <c r="A86" s="54" t="s">
        <v>75</v>
      </c>
      <c r="B86" s="154">
        <v>5774</v>
      </c>
      <c r="C86" s="157">
        <v>11649</v>
      </c>
      <c r="D86" s="155">
        <v>1295891</v>
      </c>
    </row>
    <row r="87" spans="1:4" ht="15.75" x14ac:dyDescent="0.25">
      <c r="A87" s="54" t="s">
        <v>76</v>
      </c>
      <c r="B87" s="154">
        <v>2009</v>
      </c>
      <c r="C87" s="157">
        <v>3936</v>
      </c>
      <c r="D87" s="155">
        <v>445309</v>
      </c>
    </row>
    <row r="88" spans="1:4" ht="16.5" thickBot="1" x14ac:dyDescent="0.3">
      <c r="A88" s="59" t="s">
        <v>77</v>
      </c>
      <c r="B88" s="172">
        <v>9472</v>
      </c>
      <c r="C88" s="173">
        <v>17856</v>
      </c>
      <c r="D88" s="174">
        <v>1970115</v>
      </c>
    </row>
    <row r="89" spans="1:4" ht="16.5" thickBot="1" x14ac:dyDescent="0.3">
      <c r="A89" s="67" t="s">
        <v>46</v>
      </c>
      <c r="B89" s="165">
        <f>SUM(B79:B88)</f>
        <v>57148</v>
      </c>
      <c r="C89" s="165">
        <f t="shared" ref="C89:D89" si="6">SUM(C79:C88)</f>
        <v>111479</v>
      </c>
      <c r="D89" s="165">
        <f t="shared" si="6"/>
        <v>12365593</v>
      </c>
    </row>
    <row r="90" spans="1:4" ht="16.5" thickBot="1" x14ac:dyDescent="0.3">
      <c r="A90" s="112"/>
      <c r="B90" s="163"/>
      <c r="C90" s="163"/>
      <c r="D90" s="163"/>
    </row>
    <row r="91" spans="1:4" ht="16.5" thickBot="1" x14ac:dyDescent="0.3">
      <c r="A91" s="42" t="s">
        <v>78</v>
      </c>
      <c r="B91" s="164"/>
      <c r="C91" s="164"/>
      <c r="D91" s="164"/>
    </row>
    <row r="92" spans="1:4" ht="15.75" x14ac:dyDescent="0.25">
      <c r="A92" s="46" t="s">
        <v>79</v>
      </c>
      <c r="B92" s="159">
        <v>5747</v>
      </c>
      <c r="C92" s="156">
        <v>11341</v>
      </c>
      <c r="D92" s="169">
        <v>1244830</v>
      </c>
    </row>
    <row r="93" spans="1:4" ht="15.75" x14ac:dyDescent="0.25">
      <c r="A93" s="54" t="s">
        <v>80</v>
      </c>
      <c r="B93" s="154">
        <v>7983</v>
      </c>
      <c r="C93" s="157">
        <v>16242</v>
      </c>
      <c r="D93" s="155">
        <v>1806567</v>
      </c>
    </row>
    <row r="94" spans="1:4" ht="15.75" x14ac:dyDescent="0.25">
      <c r="A94" s="54" t="s">
        <v>81</v>
      </c>
      <c r="B94" s="154">
        <v>4223</v>
      </c>
      <c r="C94" s="157">
        <v>8629</v>
      </c>
      <c r="D94" s="155">
        <v>959335</v>
      </c>
    </row>
    <row r="95" spans="1:4" ht="15.75" x14ac:dyDescent="0.25">
      <c r="A95" s="54" t="s">
        <v>82</v>
      </c>
      <c r="B95" s="154">
        <v>2782</v>
      </c>
      <c r="C95" s="157">
        <v>5276</v>
      </c>
      <c r="D95" s="155">
        <v>583991</v>
      </c>
    </row>
    <row r="96" spans="1:4" ht="15.75" x14ac:dyDescent="0.25">
      <c r="A96" s="54" t="s">
        <v>83</v>
      </c>
      <c r="B96" s="154">
        <v>5478</v>
      </c>
      <c r="C96" s="157">
        <v>11281</v>
      </c>
      <c r="D96" s="155">
        <v>1258078</v>
      </c>
    </row>
    <row r="97" spans="1:4" ht="15.75" x14ac:dyDescent="0.25">
      <c r="A97" s="54" t="s">
        <v>84</v>
      </c>
      <c r="B97" s="154">
        <v>1182</v>
      </c>
      <c r="C97" s="157">
        <v>2712</v>
      </c>
      <c r="D97" s="155">
        <v>299814</v>
      </c>
    </row>
    <row r="98" spans="1:4" ht="15.75" x14ac:dyDescent="0.25">
      <c r="A98" s="54" t="s">
        <v>85</v>
      </c>
      <c r="B98" s="170">
        <v>16181</v>
      </c>
      <c r="C98" s="166">
        <v>31166</v>
      </c>
      <c r="D98" s="171">
        <v>3507490</v>
      </c>
    </row>
    <row r="99" spans="1:4" ht="18" customHeight="1" x14ac:dyDescent="0.25">
      <c r="A99" s="130" t="s">
        <v>86</v>
      </c>
      <c r="B99" s="170">
        <v>4693</v>
      </c>
      <c r="C99" s="166">
        <v>9785</v>
      </c>
      <c r="D99" s="171">
        <v>1069521</v>
      </c>
    </row>
    <row r="100" spans="1:4" ht="16.5" thickBot="1" x14ac:dyDescent="0.3">
      <c r="A100" s="54" t="s">
        <v>87</v>
      </c>
      <c r="B100" s="158">
        <v>6927</v>
      </c>
      <c r="C100" s="160">
        <v>14008</v>
      </c>
      <c r="D100" s="162">
        <v>1549524</v>
      </c>
    </row>
    <row r="101" spans="1:4" ht="16.5" thickBot="1" x14ac:dyDescent="0.3">
      <c r="A101" s="67" t="s">
        <v>46</v>
      </c>
      <c r="B101" s="165">
        <f>SUM(B92:B100)</f>
        <v>55196</v>
      </c>
      <c r="C101" s="165">
        <f t="shared" ref="C101:D101" si="7">SUM(C92:C100)</f>
        <v>110440</v>
      </c>
      <c r="D101" s="165">
        <f t="shared" si="7"/>
        <v>12279150</v>
      </c>
    </row>
    <row r="102" spans="1:4" ht="16.5" thickBot="1" x14ac:dyDescent="0.3">
      <c r="A102" s="112"/>
      <c r="B102" s="163"/>
      <c r="C102" s="163"/>
      <c r="D102" s="163"/>
    </row>
    <row r="103" spans="1:4" ht="16.5" thickBot="1" x14ac:dyDescent="0.3">
      <c r="A103" s="76" t="s">
        <v>88</v>
      </c>
      <c r="B103" s="164"/>
      <c r="C103" s="164"/>
      <c r="D103" s="164"/>
    </row>
    <row r="104" spans="1:4" ht="15.75" x14ac:dyDescent="0.25">
      <c r="A104" s="131" t="s">
        <v>89</v>
      </c>
      <c r="B104" s="159">
        <v>4050</v>
      </c>
      <c r="C104" s="156">
        <v>9244</v>
      </c>
      <c r="D104" s="184">
        <v>1027889</v>
      </c>
    </row>
    <row r="105" spans="1:4" ht="15.75" x14ac:dyDescent="0.25">
      <c r="A105" s="134" t="s">
        <v>90</v>
      </c>
      <c r="B105" s="154">
        <v>5683</v>
      </c>
      <c r="C105" s="157">
        <v>11072</v>
      </c>
      <c r="D105" s="171">
        <v>1222434</v>
      </c>
    </row>
    <row r="106" spans="1:4" ht="15.75" x14ac:dyDescent="0.25">
      <c r="A106" s="134" t="s">
        <v>91</v>
      </c>
      <c r="B106" s="154">
        <v>892</v>
      </c>
      <c r="C106" s="157">
        <v>1904</v>
      </c>
      <c r="D106" s="155">
        <v>218757</v>
      </c>
    </row>
    <row r="107" spans="1:4" ht="15.75" x14ac:dyDescent="0.25">
      <c r="A107" s="134" t="s">
        <v>92</v>
      </c>
      <c r="B107" s="154">
        <v>7799</v>
      </c>
      <c r="C107" s="157">
        <v>16129</v>
      </c>
      <c r="D107" s="155">
        <v>1774662</v>
      </c>
    </row>
    <row r="108" spans="1:4" ht="15.75" x14ac:dyDescent="0.25">
      <c r="A108" s="54" t="s">
        <v>93</v>
      </c>
      <c r="B108" s="170">
        <v>4992</v>
      </c>
      <c r="C108" s="166">
        <v>10466</v>
      </c>
      <c r="D108" s="155">
        <v>1162786</v>
      </c>
    </row>
    <row r="109" spans="1:4" ht="15.75" x14ac:dyDescent="0.25">
      <c r="A109" s="54" t="s">
        <v>94</v>
      </c>
      <c r="B109" s="170">
        <v>3786</v>
      </c>
      <c r="C109" s="166">
        <v>8407</v>
      </c>
      <c r="D109" s="155">
        <v>935363</v>
      </c>
    </row>
    <row r="110" spans="1:4" ht="15.75" x14ac:dyDescent="0.25">
      <c r="A110" s="54" t="s">
        <v>95</v>
      </c>
      <c r="B110" s="154">
        <v>8934</v>
      </c>
      <c r="C110" s="157">
        <v>19247</v>
      </c>
      <c r="D110" s="171">
        <v>2103399</v>
      </c>
    </row>
    <row r="111" spans="1:4" ht="15.75" x14ac:dyDescent="0.25">
      <c r="A111" s="54" t="s">
        <v>96</v>
      </c>
      <c r="B111" s="154">
        <v>5914</v>
      </c>
      <c r="C111" s="157">
        <v>12838</v>
      </c>
      <c r="D111" s="155">
        <v>1402903</v>
      </c>
    </row>
    <row r="112" spans="1:4" ht="15.75" x14ac:dyDescent="0.25">
      <c r="A112" s="54" t="s">
        <v>97</v>
      </c>
      <c r="B112" s="154">
        <v>5416</v>
      </c>
      <c r="C112" s="157">
        <v>11948</v>
      </c>
      <c r="D112" s="155">
        <v>1307816</v>
      </c>
    </row>
    <row r="113" spans="1:4" ht="15.75" x14ac:dyDescent="0.25">
      <c r="A113" s="54" t="s">
        <v>98</v>
      </c>
      <c r="B113" s="154">
        <v>7907</v>
      </c>
      <c r="C113" s="157">
        <v>15455</v>
      </c>
      <c r="D113" s="183">
        <v>1724397</v>
      </c>
    </row>
    <row r="114" spans="1:4" ht="15.75" x14ac:dyDescent="0.25">
      <c r="A114" s="54" t="s">
        <v>99</v>
      </c>
      <c r="B114" s="170">
        <v>8902</v>
      </c>
      <c r="C114" s="166">
        <v>19490</v>
      </c>
      <c r="D114" s="166">
        <v>2150790</v>
      </c>
    </row>
    <row r="115" spans="1:4" ht="15.75" x14ac:dyDescent="0.25">
      <c r="A115" s="54" t="s">
        <v>100</v>
      </c>
      <c r="B115" s="154">
        <v>16933</v>
      </c>
      <c r="C115" s="157">
        <v>35179</v>
      </c>
      <c r="D115" s="166">
        <v>3947343</v>
      </c>
    </row>
    <row r="116" spans="1:4" ht="15.75" x14ac:dyDescent="0.25">
      <c r="A116" s="54" t="s">
        <v>101</v>
      </c>
      <c r="B116" s="154">
        <v>5765</v>
      </c>
      <c r="C116" s="157">
        <v>12556</v>
      </c>
      <c r="D116" s="166">
        <v>1393246</v>
      </c>
    </row>
    <row r="117" spans="1:4" ht="16.5" thickBot="1" x14ac:dyDescent="0.3">
      <c r="A117" s="54" t="s">
        <v>102</v>
      </c>
      <c r="B117" s="158">
        <v>8729</v>
      </c>
      <c r="C117" s="160">
        <v>17830</v>
      </c>
      <c r="D117" s="173">
        <v>1975575</v>
      </c>
    </row>
    <row r="118" spans="1:4" ht="16.5" thickBot="1" x14ac:dyDescent="0.3">
      <c r="A118" s="67" t="s">
        <v>46</v>
      </c>
      <c r="B118" s="165">
        <f>SUM(B104:B117)</f>
        <v>95702</v>
      </c>
      <c r="C118" s="165">
        <f t="shared" ref="C118" si="8">SUM(C104:C117)</f>
        <v>201765</v>
      </c>
      <c r="D118" s="165">
        <f>SUM(D104:D117)</f>
        <v>22347360</v>
      </c>
    </row>
    <row r="119" spans="1:4" ht="16.5" thickBot="1" x14ac:dyDescent="0.3">
      <c r="A119" s="112"/>
      <c r="B119" s="163"/>
      <c r="C119" s="163"/>
      <c r="D119" s="163"/>
    </row>
    <row r="120" spans="1:4" ht="16.5" thickBot="1" x14ac:dyDescent="0.3">
      <c r="A120" s="42" t="s">
        <v>103</v>
      </c>
      <c r="B120" s="168"/>
      <c r="C120" s="164"/>
      <c r="D120" s="164"/>
    </row>
    <row r="121" spans="1:4" ht="15.75" x14ac:dyDescent="0.25">
      <c r="A121" s="46" t="s">
        <v>104</v>
      </c>
      <c r="B121" s="159">
        <v>1688</v>
      </c>
      <c r="C121" s="156">
        <v>3561</v>
      </c>
      <c r="D121" s="169">
        <v>395724</v>
      </c>
    </row>
    <row r="122" spans="1:4" ht="15.75" x14ac:dyDescent="0.25">
      <c r="A122" s="54" t="s">
        <v>105</v>
      </c>
      <c r="B122" s="154">
        <v>4981</v>
      </c>
      <c r="C122" s="157">
        <v>9727</v>
      </c>
      <c r="D122" s="155">
        <v>1078626</v>
      </c>
    </row>
    <row r="123" spans="1:4" ht="15.75" x14ac:dyDescent="0.25">
      <c r="A123" s="54" t="s">
        <v>106</v>
      </c>
      <c r="B123" s="154">
        <v>1627</v>
      </c>
      <c r="C123" s="157">
        <v>3208</v>
      </c>
      <c r="D123" s="155">
        <v>355286</v>
      </c>
    </row>
    <row r="124" spans="1:4" ht="15.75" x14ac:dyDescent="0.25">
      <c r="A124" s="54" t="s">
        <v>107</v>
      </c>
      <c r="B124" s="154">
        <v>0</v>
      </c>
      <c r="C124" s="157">
        <v>0</v>
      </c>
      <c r="D124" s="155">
        <v>0</v>
      </c>
    </row>
    <row r="125" spans="1:4" ht="15.75" x14ac:dyDescent="0.25">
      <c r="A125" s="54" t="s">
        <v>108</v>
      </c>
      <c r="B125" s="154">
        <v>8099</v>
      </c>
      <c r="C125" s="157">
        <v>13899</v>
      </c>
      <c r="D125" s="155">
        <v>1568158</v>
      </c>
    </row>
    <row r="126" spans="1:4" ht="15.75" x14ac:dyDescent="0.25">
      <c r="A126" s="54" t="s">
        <v>109</v>
      </c>
      <c r="B126" s="154">
        <v>10987</v>
      </c>
      <c r="C126" s="157">
        <v>22778</v>
      </c>
      <c r="D126" s="155">
        <v>2533839</v>
      </c>
    </row>
    <row r="127" spans="1:4" ht="15.75" x14ac:dyDescent="0.25">
      <c r="A127" s="54" t="s">
        <v>110</v>
      </c>
      <c r="B127" s="154">
        <v>9696</v>
      </c>
      <c r="C127" s="157">
        <v>19489</v>
      </c>
      <c r="D127" s="155">
        <v>2149140</v>
      </c>
    </row>
    <row r="128" spans="1:4" ht="15.75" x14ac:dyDescent="0.25">
      <c r="A128" s="54" t="s">
        <v>111</v>
      </c>
      <c r="B128" s="154">
        <v>7479</v>
      </c>
      <c r="C128" s="157">
        <v>15683</v>
      </c>
      <c r="D128" s="155">
        <v>1753822</v>
      </c>
    </row>
    <row r="129" spans="1:4" ht="23.25" customHeight="1" thickBot="1" x14ac:dyDescent="0.3">
      <c r="A129" s="130" t="s">
        <v>112</v>
      </c>
      <c r="B129" s="158">
        <v>14547</v>
      </c>
      <c r="C129" s="160">
        <v>27893</v>
      </c>
      <c r="D129" s="162">
        <v>3102430</v>
      </c>
    </row>
    <row r="130" spans="1:4" ht="16.5" thickBot="1" x14ac:dyDescent="0.3">
      <c r="A130" s="67" t="s">
        <v>46</v>
      </c>
      <c r="B130" s="165">
        <f>SUM(B121:B129)</f>
        <v>59104</v>
      </c>
      <c r="C130" s="165">
        <f>SUM(C121:C129)</f>
        <v>116238</v>
      </c>
      <c r="D130" s="165">
        <f>SUM(D121:D129)</f>
        <v>12937025</v>
      </c>
    </row>
    <row r="131" spans="1:4" ht="16.5" thickBot="1" x14ac:dyDescent="0.3">
      <c r="A131" s="112"/>
      <c r="B131" s="163"/>
      <c r="C131" s="163"/>
      <c r="D131" s="163"/>
    </row>
    <row r="132" spans="1:4" ht="16.5" thickBot="1" x14ac:dyDescent="0.3">
      <c r="A132" s="137" t="s">
        <v>113</v>
      </c>
      <c r="B132" s="167">
        <f>SUM(B130+B118+B101+B89+B76+B67+B57+B47+B32+B16)</f>
        <v>664673</v>
      </c>
      <c r="C132" s="167">
        <f t="shared" ref="C132" si="9">SUM(C130+C118+C101+C89+C76+C67+C57+C47+C32+C16)</f>
        <v>1335720</v>
      </c>
      <c r="D132" s="167">
        <f>SUM(D130+D118+D101+D89+D76+D67+D57+D47+D32+D16)</f>
        <v>148001334</v>
      </c>
    </row>
    <row r="134" spans="1:4" x14ac:dyDescent="0.2">
      <c r="D134" s="177"/>
    </row>
    <row r="135" spans="1:4" x14ac:dyDescent="0.2">
      <c r="B135" s="140"/>
    </row>
    <row r="136" spans="1:4" x14ac:dyDescent="0.2">
      <c r="D136" s="245"/>
    </row>
    <row r="137" spans="1:4" x14ac:dyDescent="0.2">
      <c r="D137" s="185"/>
    </row>
    <row r="138" spans="1:4" x14ac:dyDescent="0.2">
      <c r="D138" s="185"/>
    </row>
    <row r="139" spans="1:4" x14ac:dyDescent="0.2">
      <c r="D139" s="185"/>
    </row>
    <row r="140" spans="1:4" x14ac:dyDescent="0.2">
      <c r="D140" s="185"/>
    </row>
    <row r="141" spans="1:4" x14ac:dyDescent="0.2">
      <c r="D141" s="185"/>
    </row>
    <row r="142" spans="1:4" x14ac:dyDescent="0.2">
      <c r="D142" s="185"/>
    </row>
    <row r="143" spans="1:4" x14ac:dyDescent="0.2">
      <c r="D143" s="185"/>
    </row>
    <row r="144" spans="1:4" x14ac:dyDescent="0.2">
      <c r="D144" s="185"/>
    </row>
    <row r="145" spans="4:4" x14ac:dyDescent="0.2">
      <c r="D145" s="185"/>
    </row>
    <row r="146" spans="4:4" x14ac:dyDescent="0.2">
      <c r="D146" s="185"/>
    </row>
    <row r="147" spans="4:4" x14ac:dyDescent="0.2">
      <c r="D147" s="246"/>
    </row>
    <row r="148" spans="4:4" x14ac:dyDescent="0.2">
      <c r="D148" s="245"/>
    </row>
    <row r="149" spans="4:4" x14ac:dyDescent="0.2">
      <c r="D149" s="246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workbookViewId="0">
      <pane xSplit="1" ySplit="6" topLeftCell="B64" activePane="bottomRight" state="frozen"/>
      <selection pane="topRight" activeCell="B1" sqref="B1"/>
      <selection pane="bottomLeft" activeCell="A7" sqref="A7"/>
      <selection pane="bottomRight" activeCell="D134" sqref="D134"/>
    </sheetView>
  </sheetViews>
  <sheetFormatPr defaultRowHeight="14.25" x14ac:dyDescent="0.2"/>
  <cols>
    <col min="1" max="1" width="18.7109375" style="31" bestFit="1" customWidth="1"/>
    <col min="2" max="2" width="11.28515625" style="31" bestFit="1" customWidth="1"/>
    <col min="3" max="3" width="13.5703125" style="31" bestFit="1" customWidth="1"/>
    <col min="4" max="4" width="16.7109375" style="31" bestFit="1" customWidth="1"/>
    <col min="5" max="5" width="16" style="31" customWidth="1"/>
    <col min="6" max="239" width="9.140625" style="31"/>
    <col min="240" max="240" width="18.7109375" style="31" bestFit="1" customWidth="1"/>
    <col min="241" max="241" width="9.140625" style="31"/>
    <col min="242" max="242" width="10.28515625" style="31" customWidth="1"/>
    <col min="243" max="243" width="12.7109375" style="31" bestFit="1" customWidth="1"/>
    <col min="244" max="244" width="10.85546875" style="31" customWidth="1"/>
    <col min="245" max="245" width="19.140625" style="31" bestFit="1" customWidth="1"/>
    <col min="246" max="246" width="9.140625" style="31"/>
    <col min="247" max="247" width="9.42578125" style="31" customWidth="1"/>
    <col min="248" max="248" width="11.140625" style="31" customWidth="1"/>
    <col min="249" max="249" width="10.42578125" style="31" bestFit="1" customWidth="1"/>
    <col min="250" max="250" width="19.140625" style="31" bestFit="1" customWidth="1"/>
    <col min="251" max="251" width="9.140625" style="31"/>
    <col min="252" max="252" width="9.5703125" style="31" customWidth="1"/>
    <col min="253" max="253" width="9.140625" style="31"/>
    <col min="254" max="254" width="10.42578125" style="31" bestFit="1" customWidth="1"/>
    <col min="255" max="495" width="9.140625" style="31"/>
    <col min="496" max="496" width="18.7109375" style="31" bestFit="1" customWidth="1"/>
    <col min="497" max="497" width="9.140625" style="31"/>
    <col min="498" max="498" width="10.28515625" style="31" customWidth="1"/>
    <col min="499" max="499" width="12.7109375" style="31" bestFit="1" customWidth="1"/>
    <col min="500" max="500" width="10.85546875" style="31" customWidth="1"/>
    <col min="501" max="501" width="19.140625" style="31" bestFit="1" customWidth="1"/>
    <col min="502" max="502" width="9.140625" style="31"/>
    <col min="503" max="503" width="9.42578125" style="31" customWidth="1"/>
    <col min="504" max="504" width="11.140625" style="31" customWidth="1"/>
    <col min="505" max="505" width="10.42578125" style="31" bestFit="1" customWidth="1"/>
    <col min="506" max="506" width="19.140625" style="31" bestFit="1" customWidth="1"/>
    <col min="507" max="507" width="9.140625" style="31"/>
    <col min="508" max="508" width="9.5703125" style="31" customWidth="1"/>
    <col min="509" max="509" width="9.140625" style="31"/>
    <col min="510" max="510" width="10.42578125" style="31" bestFit="1" customWidth="1"/>
    <col min="511" max="751" width="9.140625" style="31"/>
    <col min="752" max="752" width="18.7109375" style="31" bestFit="1" customWidth="1"/>
    <col min="753" max="753" width="9.140625" style="31"/>
    <col min="754" max="754" width="10.28515625" style="31" customWidth="1"/>
    <col min="755" max="755" width="12.7109375" style="31" bestFit="1" customWidth="1"/>
    <col min="756" max="756" width="10.85546875" style="31" customWidth="1"/>
    <col min="757" max="757" width="19.140625" style="31" bestFit="1" customWidth="1"/>
    <col min="758" max="758" width="9.140625" style="31"/>
    <col min="759" max="759" width="9.42578125" style="31" customWidth="1"/>
    <col min="760" max="760" width="11.140625" style="31" customWidth="1"/>
    <col min="761" max="761" width="10.42578125" style="31" bestFit="1" customWidth="1"/>
    <col min="762" max="762" width="19.140625" style="31" bestFit="1" customWidth="1"/>
    <col min="763" max="763" width="9.140625" style="31"/>
    <col min="764" max="764" width="9.5703125" style="31" customWidth="1"/>
    <col min="765" max="765" width="9.140625" style="31"/>
    <col min="766" max="766" width="10.42578125" style="31" bestFit="1" customWidth="1"/>
    <col min="767" max="1007" width="9.140625" style="31"/>
    <col min="1008" max="1008" width="18.7109375" style="31" bestFit="1" customWidth="1"/>
    <col min="1009" max="1009" width="9.140625" style="31"/>
    <col min="1010" max="1010" width="10.28515625" style="31" customWidth="1"/>
    <col min="1011" max="1011" width="12.7109375" style="31" bestFit="1" customWidth="1"/>
    <col min="1012" max="1012" width="10.85546875" style="31" customWidth="1"/>
    <col min="1013" max="1013" width="19.140625" style="31" bestFit="1" customWidth="1"/>
    <col min="1014" max="1014" width="9.140625" style="31"/>
    <col min="1015" max="1015" width="9.42578125" style="31" customWidth="1"/>
    <col min="1016" max="1016" width="11.140625" style="31" customWidth="1"/>
    <col min="1017" max="1017" width="10.42578125" style="31" bestFit="1" customWidth="1"/>
    <col min="1018" max="1018" width="19.140625" style="31" bestFit="1" customWidth="1"/>
    <col min="1019" max="1019" width="9.140625" style="31"/>
    <col min="1020" max="1020" width="9.5703125" style="31" customWidth="1"/>
    <col min="1021" max="1021" width="9.140625" style="31"/>
    <col min="1022" max="1022" width="10.42578125" style="31" bestFit="1" customWidth="1"/>
    <col min="1023" max="1263" width="9.140625" style="31"/>
    <col min="1264" max="1264" width="18.7109375" style="31" bestFit="1" customWidth="1"/>
    <col min="1265" max="1265" width="9.140625" style="31"/>
    <col min="1266" max="1266" width="10.28515625" style="31" customWidth="1"/>
    <col min="1267" max="1267" width="12.7109375" style="31" bestFit="1" customWidth="1"/>
    <col min="1268" max="1268" width="10.85546875" style="31" customWidth="1"/>
    <col min="1269" max="1269" width="19.140625" style="31" bestFit="1" customWidth="1"/>
    <col min="1270" max="1270" width="9.140625" style="31"/>
    <col min="1271" max="1271" width="9.42578125" style="31" customWidth="1"/>
    <col min="1272" max="1272" width="11.140625" style="31" customWidth="1"/>
    <col min="1273" max="1273" width="10.42578125" style="31" bestFit="1" customWidth="1"/>
    <col min="1274" max="1274" width="19.140625" style="31" bestFit="1" customWidth="1"/>
    <col min="1275" max="1275" width="9.140625" style="31"/>
    <col min="1276" max="1276" width="9.5703125" style="31" customWidth="1"/>
    <col min="1277" max="1277" width="9.140625" style="31"/>
    <col min="1278" max="1278" width="10.42578125" style="31" bestFit="1" customWidth="1"/>
    <col min="1279" max="1519" width="9.140625" style="31"/>
    <col min="1520" max="1520" width="18.7109375" style="31" bestFit="1" customWidth="1"/>
    <col min="1521" max="1521" width="9.140625" style="31"/>
    <col min="1522" max="1522" width="10.28515625" style="31" customWidth="1"/>
    <col min="1523" max="1523" width="12.7109375" style="31" bestFit="1" customWidth="1"/>
    <col min="1524" max="1524" width="10.85546875" style="31" customWidth="1"/>
    <col min="1525" max="1525" width="19.140625" style="31" bestFit="1" customWidth="1"/>
    <col min="1526" max="1526" width="9.140625" style="31"/>
    <col min="1527" max="1527" width="9.42578125" style="31" customWidth="1"/>
    <col min="1528" max="1528" width="11.140625" style="31" customWidth="1"/>
    <col min="1529" max="1529" width="10.42578125" style="31" bestFit="1" customWidth="1"/>
    <col min="1530" max="1530" width="19.140625" style="31" bestFit="1" customWidth="1"/>
    <col min="1531" max="1531" width="9.140625" style="31"/>
    <col min="1532" max="1532" width="9.5703125" style="31" customWidth="1"/>
    <col min="1533" max="1533" width="9.140625" style="31"/>
    <col min="1534" max="1534" width="10.42578125" style="31" bestFit="1" customWidth="1"/>
    <col min="1535" max="1775" width="9.140625" style="31"/>
    <col min="1776" max="1776" width="18.7109375" style="31" bestFit="1" customWidth="1"/>
    <col min="1777" max="1777" width="9.140625" style="31"/>
    <col min="1778" max="1778" width="10.28515625" style="31" customWidth="1"/>
    <col min="1779" max="1779" width="12.7109375" style="31" bestFit="1" customWidth="1"/>
    <col min="1780" max="1780" width="10.85546875" style="31" customWidth="1"/>
    <col min="1781" max="1781" width="19.140625" style="31" bestFit="1" customWidth="1"/>
    <col min="1782" max="1782" width="9.140625" style="31"/>
    <col min="1783" max="1783" width="9.42578125" style="31" customWidth="1"/>
    <col min="1784" max="1784" width="11.140625" style="31" customWidth="1"/>
    <col min="1785" max="1785" width="10.42578125" style="31" bestFit="1" customWidth="1"/>
    <col min="1786" max="1786" width="19.140625" style="31" bestFit="1" customWidth="1"/>
    <col min="1787" max="1787" width="9.140625" style="31"/>
    <col min="1788" max="1788" width="9.5703125" style="31" customWidth="1"/>
    <col min="1789" max="1789" width="9.140625" style="31"/>
    <col min="1790" max="1790" width="10.42578125" style="31" bestFit="1" customWidth="1"/>
    <col min="1791" max="2031" width="9.140625" style="31"/>
    <col min="2032" max="2032" width="18.7109375" style="31" bestFit="1" customWidth="1"/>
    <col min="2033" max="2033" width="9.140625" style="31"/>
    <col min="2034" max="2034" width="10.28515625" style="31" customWidth="1"/>
    <col min="2035" max="2035" width="12.7109375" style="31" bestFit="1" customWidth="1"/>
    <col min="2036" max="2036" width="10.85546875" style="31" customWidth="1"/>
    <col min="2037" max="2037" width="19.140625" style="31" bestFit="1" customWidth="1"/>
    <col min="2038" max="2038" width="9.140625" style="31"/>
    <col min="2039" max="2039" width="9.42578125" style="31" customWidth="1"/>
    <col min="2040" max="2040" width="11.140625" style="31" customWidth="1"/>
    <col min="2041" max="2041" width="10.42578125" style="31" bestFit="1" customWidth="1"/>
    <col min="2042" max="2042" width="19.140625" style="31" bestFit="1" customWidth="1"/>
    <col min="2043" max="2043" width="9.140625" style="31"/>
    <col min="2044" max="2044" width="9.5703125" style="31" customWidth="1"/>
    <col min="2045" max="2045" width="9.140625" style="31"/>
    <col min="2046" max="2046" width="10.42578125" style="31" bestFit="1" customWidth="1"/>
    <col min="2047" max="2287" width="9.140625" style="31"/>
    <col min="2288" max="2288" width="18.7109375" style="31" bestFit="1" customWidth="1"/>
    <col min="2289" max="2289" width="9.140625" style="31"/>
    <col min="2290" max="2290" width="10.28515625" style="31" customWidth="1"/>
    <col min="2291" max="2291" width="12.7109375" style="31" bestFit="1" customWidth="1"/>
    <col min="2292" max="2292" width="10.85546875" style="31" customWidth="1"/>
    <col min="2293" max="2293" width="19.140625" style="31" bestFit="1" customWidth="1"/>
    <col min="2294" max="2294" width="9.140625" style="31"/>
    <col min="2295" max="2295" width="9.42578125" style="31" customWidth="1"/>
    <col min="2296" max="2296" width="11.140625" style="31" customWidth="1"/>
    <col min="2297" max="2297" width="10.42578125" style="31" bestFit="1" customWidth="1"/>
    <col min="2298" max="2298" width="19.140625" style="31" bestFit="1" customWidth="1"/>
    <col min="2299" max="2299" width="9.140625" style="31"/>
    <col min="2300" max="2300" width="9.5703125" style="31" customWidth="1"/>
    <col min="2301" max="2301" width="9.140625" style="31"/>
    <col min="2302" max="2302" width="10.42578125" style="31" bestFit="1" customWidth="1"/>
    <col min="2303" max="2543" width="9.140625" style="31"/>
    <col min="2544" max="2544" width="18.7109375" style="31" bestFit="1" customWidth="1"/>
    <col min="2545" max="2545" width="9.140625" style="31"/>
    <col min="2546" max="2546" width="10.28515625" style="31" customWidth="1"/>
    <col min="2547" max="2547" width="12.7109375" style="31" bestFit="1" customWidth="1"/>
    <col min="2548" max="2548" width="10.85546875" style="31" customWidth="1"/>
    <col min="2549" max="2549" width="19.140625" style="31" bestFit="1" customWidth="1"/>
    <col min="2550" max="2550" width="9.140625" style="31"/>
    <col min="2551" max="2551" width="9.42578125" style="31" customWidth="1"/>
    <col min="2552" max="2552" width="11.140625" style="31" customWidth="1"/>
    <col min="2553" max="2553" width="10.42578125" style="31" bestFit="1" customWidth="1"/>
    <col min="2554" max="2554" width="19.140625" style="31" bestFit="1" customWidth="1"/>
    <col min="2555" max="2555" width="9.140625" style="31"/>
    <col min="2556" max="2556" width="9.5703125" style="31" customWidth="1"/>
    <col min="2557" max="2557" width="9.140625" style="31"/>
    <col min="2558" max="2558" width="10.42578125" style="31" bestFit="1" customWidth="1"/>
    <col min="2559" max="2799" width="9.140625" style="31"/>
    <col min="2800" max="2800" width="18.7109375" style="31" bestFit="1" customWidth="1"/>
    <col min="2801" max="2801" width="9.140625" style="31"/>
    <col min="2802" max="2802" width="10.28515625" style="31" customWidth="1"/>
    <col min="2803" max="2803" width="12.7109375" style="31" bestFit="1" customWidth="1"/>
    <col min="2804" max="2804" width="10.85546875" style="31" customWidth="1"/>
    <col min="2805" max="2805" width="19.140625" style="31" bestFit="1" customWidth="1"/>
    <col min="2806" max="2806" width="9.140625" style="31"/>
    <col min="2807" max="2807" width="9.42578125" style="31" customWidth="1"/>
    <col min="2808" max="2808" width="11.140625" style="31" customWidth="1"/>
    <col min="2809" max="2809" width="10.42578125" style="31" bestFit="1" customWidth="1"/>
    <col min="2810" max="2810" width="19.140625" style="31" bestFit="1" customWidth="1"/>
    <col min="2811" max="2811" width="9.140625" style="31"/>
    <col min="2812" max="2812" width="9.5703125" style="31" customWidth="1"/>
    <col min="2813" max="2813" width="9.140625" style="31"/>
    <col min="2814" max="2814" width="10.42578125" style="31" bestFit="1" customWidth="1"/>
    <col min="2815" max="3055" width="9.140625" style="31"/>
    <col min="3056" max="3056" width="18.7109375" style="31" bestFit="1" customWidth="1"/>
    <col min="3057" max="3057" width="9.140625" style="31"/>
    <col min="3058" max="3058" width="10.28515625" style="31" customWidth="1"/>
    <col min="3059" max="3059" width="12.7109375" style="31" bestFit="1" customWidth="1"/>
    <col min="3060" max="3060" width="10.85546875" style="31" customWidth="1"/>
    <col min="3061" max="3061" width="19.140625" style="31" bestFit="1" customWidth="1"/>
    <col min="3062" max="3062" width="9.140625" style="31"/>
    <col min="3063" max="3063" width="9.42578125" style="31" customWidth="1"/>
    <col min="3064" max="3064" width="11.140625" style="31" customWidth="1"/>
    <col min="3065" max="3065" width="10.42578125" style="31" bestFit="1" customWidth="1"/>
    <col min="3066" max="3066" width="19.140625" style="31" bestFit="1" customWidth="1"/>
    <col min="3067" max="3067" width="9.140625" style="31"/>
    <col min="3068" max="3068" width="9.5703125" style="31" customWidth="1"/>
    <col min="3069" max="3069" width="9.140625" style="31"/>
    <col min="3070" max="3070" width="10.42578125" style="31" bestFit="1" customWidth="1"/>
    <col min="3071" max="3311" width="9.140625" style="31"/>
    <col min="3312" max="3312" width="18.7109375" style="31" bestFit="1" customWidth="1"/>
    <col min="3313" max="3313" width="9.140625" style="31"/>
    <col min="3314" max="3314" width="10.28515625" style="31" customWidth="1"/>
    <col min="3315" max="3315" width="12.7109375" style="31" bestFit="1" customWidth="1"/>
    <col min="3316" max="3316" width="10.85546875" style="31" customWidth="1"/>
    <col min="3317" max="3317" width="19.140625" style="31" bestFit="1" customWidth="1"/>
    <col min="3318" max="3318" width="9.140625" style="31"/>
    <col min="3319" max="3319" width="9.42578125" style="31" customWidth="1"/>
    <col min="3320" max="3320" width="11.140625" style="31" customWidth="1"/>
    <col min="3321" max="3321" width="10.42578125" style="31" bestFit="1" customWidth="1"/>
    <col min="3322" max="3322" width="19.140625" style="31" bestFit="1" customWidth="1"/>
    <col min="3323" max="3323" width="9.140625" style="31"/>
    <col min="3324" max="3324" width="9.5703125" style="31" customWidth="1"/>
    <col min="3325" max="3325" width="9.140625" style="31"/>
    <col min="3326" max="3326" width="10.42578125" style="31" bestFit="1" customWidth="1"/>
    <col min="3327" max="3567" width="9.140625" style="31"/>
    <col min="3568" max="3568" width="18.7109375" style="31" bestFit="1" customWidth="1"/>
    <col min="3569" max="3569" width="9.140625" style="31"/>
    <col min="3570" max="3570" width="10.28515625" style="31" customWidth="1"/>
    <col min="3571" max="3571" width="12.7109375" style="31" bestFit="1" customWidth="1"/>
    <col min="3572" max="3572" width="10.85546875" style="31" customWidth="1"/>
    <col min="3573" max="3573" width="19.140625" style="31" bestFit="1" customWidth="1"/>
    <col min="3574" max="3574" width="9.140625" style="31"/>
    <col min="3575" max="3575" width="9.42578125" style="31" customWidth="1"/>
    <col min="3576" max="3576" width="11.140625" style="31" customWidth="1"/>
    <col min="3577" max="3577" width="10.42578125" style="31" bestFit="1" customWidth="1"/>
    <col min="3578" max="3578" width="19.140625" style="31" bestFit="1" customWidth="1"/>
    <col min="3579" max="3579" width="9.140625" style="31"/>
    <col min="3580" max="3580" width="9.5703125" style="31" customWidth="1"/>
    <col min="3581" max="3581" width="9.140625" style="31"/>
    <col min="3582" max="3582" width="10.42578125" style="31" bestFit="1" customWidth="1"/>
    <col min="3583" max="3823" width="9.140625" style="31"/>
    <col min="3824" max="3824" width="18.7109375" style="31" bestFit="1" customWidth="1"/>
    <col min="3825" max="3825" width="9.140625" style="31"/>
    <col min="3826" max="3826" width="10.28515625" style="31" customWidth="1"/>
    <col min="3827" max="3827" width="12.7109375" style="31" bestFit="1" customWidth="1"/>
    <col min="3828" max="3828" width="10.85546875" style="31" customWidth="1"/>
    <col min="3829" max="3829" width="19.140625" style="31" bestFit="1" customWidth="1"/>
    <col min="3830" max="3830" width="9.140625" style="31"/>
    <col min="3831" max="3831" width="9.42578125" style="31" customWidth="1"/>
    <col min="3832" max="3832" width="11.140625" style="31" customWidth="1"/>
    <col min="3833" max="3833" width="10.42578125" style="31" bestFit="1" customWidth="1"/>
    <col min="3834" max="3834" width="19.140625" style="31" bestFit="1" customWidth="1"/>
    <col min="3835" max="3835" width="9.140625" style="31"/>
    <col min="3836" max="3836" width="9.5703125" style="31" customWidth="1"/>
    <col min="3837" max="3837" width="9.140625" style="31"/>
    <col min="3838" max="3838" width="10.42578125" style="31" bestFit="1" customWidth="1"/>
    <col min="3839" max="4079" width="9.140625" style="31"/>
    <col min="4080" max="4080" width="18.7109375" style="31" bestFit="1" customWidth="1"/>
    <col min="4081" max="4081" width="9.140625" style="31"/>
    <col min="4082" max="4082" width="10.28515625" style="31" customWidth="1"/>
    <col min="4083" max="4083" width="12.7109375" style="31" bestFit="1" customWidth="1"/>
    <col min="4084" max="4084" width="10.85546875" style="31" customWidth="1"/>
    <col min="4085" max="4085" width="19.140625" style="31" bestFit="1" customWidth="1"/>
    <col min="4086" max="4086" width="9.140625" style="31"/>
    <col min="4087" max="4087" width="9.42578125" style="31" customWidth="1"/>
    <col min="4088" max="4088" width="11.140625" style="31" customWidth="1"/>
    <col min="4089" max="4089" width="10.42578125" style="31" bestFit="1" customWidth="1"/>
    <col min="4090" max="4090" width="19.140625" style="31" bestFit="1" customWidth="1"/>
    <col min="4091" max="4091" width="9.140625" style="31"/>
    <col min="4092" max="4092" width="9.5703125" style="31" customWidth="1"/>
    <col min="4093" max="4093" width="9.140625" style="31"/>
    <col min="4094" max="4094" width="10.42578125" style="31" bestFit="1" customWidth="1"/>
    <col min="4095" max="4335" width="9.140625" style="31"/>
    <col min="4336" max="4336" width="18.7109375" style="31" bestFit="1" customWidth="1"/>
    <col min="4337" max="4337" width="9.140625" style="31"/>
    <col min="4338" max="4338" width="10.28515625" style="31" customWidth="1"/>
    <col min="4339" max="4339" width="12.7109375" style="31" bestFit="1" customWidth="1"/>
    <col min="4340" max="4340" width="10.85546875" style="31" customWidth="1"/>
    <col min="4341" max="4341" width="19.140625" style="31" bestFit="1" customWidth="1"/>
    <col min="4342" max="4342" width="9.140625" style="31"/>
    <col min="4343" max="4343" width="9.42578125" style="31" customWidth="1"/>
    <col min="4344" max="4344" width="11.140625" style="31" customWidth="1"/>
    <col min="4345" max="4345" width="10.42578125" style="31" bestFit="1" customWidth="1"/>
    <col min="4346" max="4346" width="19.140625" style="31" bestFit="1" customWidth="1"/>
    <col min="4347" max="4347" width="9.140625" style="31"/>
    <col min="4348" max="4348" width="9.5703125" style="31" customWidth="1"/>
    <col min="4349" max="4349" width="9.140625" style="31"/>
    <col min="4350" max="4350" width="10.42578125" style="31" bestFit="1" customWidth="1"/>
    <col min="4351" max="4591" width="9.140625" style="31"/>
    <col min="4592" max="4592" width="18.7109375" style="31" bestFit="1" customWidth="1"/>
    <col min="4593" max="4593" width="9.140625" style="31"/>
    <col min="4594" max="4594" width="10.28515625" style="31" customWidth="1"/>
    <col min="4595" max="4595" width="12.7109375" style="31" bestFit="1" customWidth="1"/>
    <col min="4596" max="4596" width="10.85546875" style="31" customWidth="1"/>
    <col min="4597" max="4597" width="19.140625" style="31" bestFit="1" customWidth="1"/>
    <col min="4598" max="4598" width="9.140625" style="31"/>
    <col min="4599" max="4599" width="9.42578125" style="31" customWidth="1"/>
    <col min="4600" max="4600" width="11.140625" style="31" customWidth="1"/>
    <col min="4601" max="4601" width="10.42578125" style="31" bestFit="1" customWidth="1"/>
    <col min="4602" max="4602" width="19.140625" style="31" bestFit="1" customWidth="1"/>
    <col min="4603" max="4603" width="9.140625" style="31"/>
    <col min="4604" max="4604" width="9.5703125" style="31" customWidth="1"/>
    <col min="4605" max="4605" width="9.140625" style="31"/>
    <col min="4606" max="4606" width="10.42578125" style="31" bestFit="1" customWidth="1"/>
    <col min="4607" max="4847" width="9.140625" style="31"/>
    <col min="4848" max="4848" width="18.7109375" style="31" bestFit="1" customWidth="1"/>
    <col min="4849" max="4849" width="9.140625" style="31"/>
    <col min="4850" max="4850" width="10.28515625" style="31" customWidth="1"/>
    <col min="4851" max="4851" width="12.7109375" style="31" bestFit="1" customWidth="1"/>
    <col min="4852" max="4852" width="10.85546875" style="31" customWidth="1"/>
    <col min="4853" max="4853" width="19.140625" style="31" bestFit="1" customWidth="1"/>
    <col min="4854" max="4854" width="9.140625" style="31"/>
    <col min="4855" max="4855" width="9.42578125" style="31" customWidth="1"/>
    <col min="4856" max="4856" width="11.140625" style="31" customWidth="1"/>
    <col min="4857" max="4857" width="10.42578125" style="31" bestFit="1" customWidth="1"/>
    <col min="4858" max="4858" width="19.140625" style="31" bestFit="1" customWidth="1"/>
    <col min="4859" max="4859" width="9.140625" style="31"/>
    <col min="4860" max="4860" width="9.5703125" style="31" customWidth="1"/>
    <col min="4861" max="4861" width="9.140625" style="31"/>
    <col min="4862" max="4862" width="10.42578125" style="31" bestFit="1" customWidth="1"/>
    <col min="4863" max="5103" width="9.140625" style="31"/>
    <col min="5104" max="5104" width="18.7109375" style="31" bestFit="1" customWidth="1"/>
    <col min="5105" max="5105" width="9.140625" style="31"/>
    <col min="5106" max="5106" width="10.28515625" style="31" customWidth="1"/>
    <col min="5107" max="5107" width="12.7109375" style="31" bestFit="1" customWidth="1"/>
    <col min="5108" max="5108" width="10.85546875" style="31" customWidth="1"/>
    <col min="5109" max="5109" width="19.140625" style="31" bestFit="1" customWidth="1"/>
    <col min="5110" max="5110" width="9.140625" style="31"/>
    <col min="5111" max="5111" width="9.42578125" style="31" customWidth="1"/>
    <col min="5112" max="5112" width="11.140625" style="31" customWidth="1"/>
    <col min="5113" max="5113" width="10.42578125" style="31" bestFit="1" customWidth="1"/>
    <col min="5114" max="5114" width="19.140625" style="31" bestFit="1" customWidth="1"/>
    <col min="5115" max="5115" width="9.140625" style="31"/>
    <col min="5116" max="5116" width="9.5703125" style="31" customWidth="1"/>
    <col min="5117" max="5117" width="9.140625" style="31"/>
    <col min="5118" max="5118" width="10.42578125" style="31" bestFit="1" customWidth="1"/>
    <col min="5119" max="5359" width="9.140625" style="31"/>
    <col min="5360" max="5360" width="18.7109375" style="31" bestFit="1" customWidth="1"/>
    <col min="5361" max="5361" width="9.140625" style="31"/>
    <col min="5362" max="5362" width="10.28515625" style="31" customWidth="1"/>
    <col min="5363" max="5363" width="12.7109375" style="31" bestFit="1" customWidth="1"/>
    <col min="5364" max="5364" width="10.85546875" style="31" customWidth="1"/>
    <col min="5365" max="5365" width="19.140625" style="31" bestFit="1" customWidth="1"/>
    <col min="5366" max="5366" width="9.140625" style="31"/>
    <col min="5367" max="5367" width="9.42578125" style="31" customWidth="1"/>
    <col min="5368" max="5368" width="11.140625" style="31" customWidth="1"/>
    <col min="5369" max="5369" width="10.42578125" style="31" bestFit="1" customWidth="1"/>
    <col min="5370" max="5370" width="19.140625" style="31" bestFit="1" customWidth="1"/>
    <col min="5371" max="5371" width="9.140625" style="31"/>
    <col min="5372" max="5372" width="9.5703125" style="31" customWidth="1"/>
    <col min="5373" max="5373" width="9.140625" style="31"/>
    <col min="5374" max="5374" width="10.42578125" style="31" bestFit="1" customWidth="1"/>
    <col min="5375" max="5615" width="9.140625" style="31"/>
    <col min="5616" max="5616" width="18.7109375" style="31" bestFit="1" customWidth="1"/>
    <col min="5617" max="5617" width="9.140625" style="31"/>
    <col min="5618" max="5618" width="10.28515625" style="31" customWidth="1"/>
    <col min="5619" max="5619" width="12.7109375" style="31" bestFit="1" customWidth="1"/>
    <col min="5620" max="5620" width="10.85546875" style="31" customWidth="1"/>
    <col min="5621" max="5621" width="19.140625" style="31" bestFit="1" customWidth="1"/>
    <col min="5622" max="5622" width="9.140625" style="31"/>
    <col min="5623" max="5623" width="9.42578125" style="31" customWidth="1"/>
    <col min="5624" max="5624" width="11.140625" style="31" customWidth="1"/>
    <col min="5625" max="5625" width="10.42578125" style="31" bestFit="1" customWidth="1"/>
    <col min="5626" max="5626" width="19.140625" style="31" bestFit="1" customWidth="1"/>
    <col min="5627" max="5627" width="9.140625" style="31"/>
    <col min="5628" max="5628" width="9.5703125" style="31" customWidth="1"/>
    <col min="5629" max="5629" width="9.140625" style="31"/>
    <col min="5630" max="5630" width="10.42578125" style="31" bestFit="1" customWidth="1"/>
    <col min="5631" max="5871" width="9.140625" style="31"/>
    <col min="5872" max="5872" width="18.7109375" style="31" bestFit="1" customWidth="1"/>
    <col min="5873" max="5873" width="9.140625" style="31"/>
    <col min="5874" max="5874" width="10.28515625" style="31" customWidth="1"/>
    <col min="5875" max="5875" width="12.7109375" style="31" bestFit="1" customWidth="1"/>
    <col min="5876" max="5876" width="10.85546875" style="31" customWidth="1"/>
    <col min="5877" max="5877" width="19.140625" style="31" bestFit="1" customWidth="1"/>
    <col min="5878" max="5878" width="9.140625" style="31"/>
    <col min="5879" max="5879" width="9.42578125" style="31" customWidth="1"/>
    <col min="5880" max="5880" width="11.140625" style="31" customWidth="1"/>
    <col min="5881" max="5881" width="10.42578125" style="31" bestFit="1" customWidth="1"/>
    <col min="5882" max="5882" width="19.140625" style="31" bestFit="1" customWidth="1"/>
    <col min="5883" max="5883" width="9.140625" style="31"/>
    <col min="5884" max="5884" width="9.5703125" style="31" customWidth="1"/>
    <col min="5885" max="5885" width="9.140625" style="31"/>
    <col min="5886" max="5886" width="10.42578125" style="31" bestFit="1" customWidth="1"/>
    <col min="5887" max="6127" width="9.140625" style="31"/>
    <col min="6128" max="6128" width="18.7109375" style="31" bestFit="1" customWidth="1"/>
    <col min="6129" max="6129" width="9.140625" style="31"/>
    <col min="6130" max="6130" width="10.28515625" style="31" customWidth="1"/>
    <col min="6131" max="6131" width="12.7109375" style="31" bestFit="1" customWidth="1"/>
    <col min="6132" max="6132" width="10.85546875" style="31" customWidth="1"/>
    <col min="6133" max="6133" width="19.140625" style="31" bestFit="1" customWidth="1"/>
    <col min="6134" max="6134" width="9.140625" style="31"/>
    <col min="6135" max="6135" width="9.42578125" style="31" customWidth="1"/>
    <col min="6136" max="6136" width="11.140625" style="31" customWidth="1"/>
    <col min="6137" max="6137" width="10.42578125" style="31" bestFit="1" customWidth="1"/>
    <col min="6138" max="6138" width="19.140625" style="31" bestFit="1" customWidth="1"/>
    <col min="6139" max="6139" width="9.140625" style="31"/>
    <col min="6140" max="6140" width="9.5703125" style="31" customWidth="1"/>
    <col min="6141" max="6141" width="9.140625" style="31"/>
    <col min="6142" max="6142" width="10.42578125" style="31" bestFit="1" customWidth="1"/>
    <col min="6143" max="6383" width="9.140625" style="31"/>
    <col min="6384" max="6384" width="18.7109375" style="31" bestFit="1" customWidth="1"/>
    <col min="6385" max="6385" width="9.140625" style="31"/>
    <col min="6386" max="6386" width="10.28515625" style="31" customWidth="1"/>
    <col min="6387" max="6387" width="12.7109375" style="31" bestFit="1" customWidth="1"/>
    <col min="6388" max="6388" width="10.85546875" style="31" customWidth="1"/>
    <col min="6389" max="6389" width="19.140625" style="31" bestFit="1" customWidth="1"/>
    <col min="6390" max="6390" width="9.140625" style="31"/>
    <col min="6391" max="6391" width="9.42578125" style="31" customWidth="1"/>
    <col min="6392" max="6392" width="11.140625" style="31" customWidth="1"/>
    <col min="6393" max="6393" width="10.42578125" style="31" bestFit="1" customWidth="1"/>
    <col min="6394" max="6394" width="19.140625" style="31" bestFit="1" customWidth="1"/>
    <col min="6395" max="6395" width="9.140625" style="31"/>
    <col min="6396" max="6396" width="9.5703125" style="31" customWidth="1"/>
    <col min="6397" max="6397" width="9.140625" style="31"/>
    <col min="6398" max="6398" width="10.42578125" style="31" bestFit="1" customWidth="1"/>
    <col min="6399" max="6639" width="9.140625" style="31"/>
    <col min="6640" max="6640" width="18.7109375" style="31" bestFit="1" customWidth="1"/>
    <col min="6641" max="6641" width="9.140625" style="31"/>
    <col min="6642" max="6642" width="10.28515625" style="31" customWidth="1"/>
    <col min="6643" max="6643" width="12.7109375" style="31" bestFit="1" customWidth="1"/>
    <col min="6644" max="6644" width="10.85546875" style="31" customWidth="1"/>
    <col min="6645" max="6645" width="19.140625" style="31" bestFit="1" customWidth="1"/>
    <col min="6646" max="6646" width="9.140625" style="31"/>
    <col min="6647" max="6647" width="9.42578125" style="31" customWidth="1"/>
    <col min="6648" max="6648" width="11.140625" style="31" customWidth="1"/>
    <col min="6649" max="6649" width="10.42578125" style="31" bestFit="1" customWidth="1"/>
    <col min="6650" max="6650" width="19.140625" style="31" bestFit="1" customWidth="1"/>
    <col min="6651" max="6651" width="9.140625" style="31"/>
    <col min="6652" max="6652" width="9.5703125" style="31" customWidth="1"/>
    <col min="6653" max="6653" width="9.140625" style="31"/>
    <col min="6654" max="6654" width="10.42578125" style="31" bestFit="1" customWidth="1"/>
    <col min="6655" max="6895" width="9.140625" style="31"/>
    <col min="6896" max="6896" width="18.7109375" style="31" bestFit="1" customWidth="1"/>
    <col min="6897" max="6897" width="9.140625" style="31"/>
    <col min="6898" max="6898" width="10.28515625" style="31" customWidth="1"/>
    <col min="6899" max="6899" width="12.7109375" style="31" bestFit="1" customWidth="1"/>
    <col min="6900" max="6900" width="10.85546875" style="31" customWidth="1"/>
    <col min="6901" max="6901" width="19.140625" style="31" bestFit="1" customWidth="1"/>
    <col min="6902" max="6902" width="9.140625" style="31"/>
    <col min="6903" max="6903" width="9.42578125" style="31" customWidth="1"/>
    <col min="6904" max="6904" width="11.140625" style="31" customWidth="1"/>
    <col min="6905" max="6905" width="10.42578125" style="31" bestFit="1" customWidth="1"/>
    <col min="6906" max="6906" width="19.140625" style="31" bestFit="1" customWidth="1"/>
    <col min="6907" max="6907" width="9.140625" style="31"/>
    <col min="6908" max="6908" width="9.5703125" style="31" customWidth="1"/>
    <col min="6909" max="6909" width="9.140625" style="31"/>
    <col min="6910" max="6910" width="10.42578125" style="31" bestFit="1" customWidth="1"/>
    <col min="6911" max="7151" width="9.140625" style="31"/>
    <col min="7152" max="7152" width="18.7109375" style="31" bestFit="1" customWidth="1"/>
    <col min="7153" max="7153" width="9.140625" style="31"/>
    <col min="7154" max="7154" width="10.28515625" style="31" customWidth="1"/>
    <col min="7155" max="7155" width="12.7109375" style="31" bestFit="1" customWidth="1"/>
    <col min="7156" max="7156" width="10.85546875" style="31" customWidth="1"/>
    <col min="7157" max="7157" width="19.140625" style="31" bestFit="1" customWidth="1"/>
    <col min="7158" max="7158" width="9.140625" style="31"/>
    <col min="7159" max="7159" width="9.42578125" style="31" customWidth="1"/>
    <col min="7160" max="7160" width="11.140625" style="31" customWidth="1"/>
    <col min="7161" max="7161" width="10.42578125" style="31" bestFit="1" customWidth="1"/>
    <col min="7162" max="7162" width="19.140625" style="31" bestFit="1" customWidth="1"/>
    <col min="7163" max="7163" width="9.140625" style="31"/>
    <col min="7164" max="7164" width="9.5703125" style="31" customWidth="1"/>
    <col min="7165" max="7165" width="9.140625" style="31"/>
    <col min="7166" max="7166" width="10.42578125" style="31" bestFit="1" customWidth="1"/>
    <col min="7167" max="7407" width="9.140625" style="31"/>
    <col min="7408" max="7408" width="18.7109375" style="31" bestFit="1" customWidth="1"/>
    <col min="7409" max="7409" width="9.140625" style="31"/>
    <col min="7410" max="7410" width="10.28515625" style="31" customWidth="1"/>
    <col min="7411" max="7411" width="12.7109375" style="31" bestFit="1" customWidth="1"/>
    <col min="7412" max="7412" width="10.85546875" style="31" customWidth="1"/>
    <col min="7413" max="7413" width="19.140625" style="31" bestFit="1" customWidth="1"/>
    <col min="7414" max="7414" width="9.140625" style="31"/>
    <col min="7415" max="7415" width="9.42578125" style="31" customWidth="1"/>
    <col min="7416" max="7416" width="11.140625" style="31" customWidth="1"/>
    <col min="7417" max="7417" width="10.42578125" style="31" bestFit="1" customWidth="1"/>
    <col min="7418" max="7418" width="19.140625" style="31" bestFit="1" customWidth="1"/>
    <col min="7419" max="7419" width="9.140625" style="31"/>
    <col min="7420" max="7420" width="9.5703125" style="31" customWidth="1"/>
    <col min="7421" max="7421" width="9.140625" style="31"/>
    <col min="7422" max="7422" width="10.42578125" style="31" bestFit="1" customWidth="1"/>
    <col min="7423" max="7663" width="9.140625" style="31"/>
    <col min="7664" max="7664" width="18.7109375" style="31" bestFit="1" customWidth="1"/>
    <col min="7665" max="7665" width="9.140625" style="31"/>
    <col min="7666" max="7666" width="10.28515625" style="31" customWidth="1"/>
    <col min="7667" max="7667" width="12.7109375" style="31" bestFit="1" customWidth="1"/>
    <col min="7668" max="7668" width="10.85546875" style="31" customWidth="1"/>
    <col min="7669" max="7669" width="19.140625" style="31" bestFit="1" customWidth="1"/>
    <col min="7670" max="7670" width="9.140625" style="31"/>
    <col min="7671" max="7671" width="9.42578125" style="31" customWidth="1"/>
    <col min="7672" max="7672" width="11.140625" style="31" customWidth="1"/>
    <col min="7673" max="7673" width="10.42578125" style="31" bestFit="1" customWidth="1"/>
    <col min="7674" max="7674" width="19.140625" style="31" bestFit="1" customWidth="1"/>
    <col min="7675" max="7675" width="9.140625" style="31"/>
    <col min="7676" max="7676" width="9.5703125" style="31" customWidth="1"/>
    <col min="7677" max="7677" width="9.140625" style="31"/>
    <col min="7678" max="7678" width="10.42578125" style="31" bestFit="1" customWidth="1"/>
    <col min="7679" max="7919" width="9.140625" style="31"/>
    <col min="7920" max="7920" width="18.7109375" style="31" bestFit="1" customWidth="1"/>
    <col min="7921" max="7921" width="9.140625" style="31"/>
    <col min="7922" max="7922" width="10.28515625" style="31" customWidth="1"/>
    <col min="7923" max="7923" width="12.7109375" style="31" bestFit="1" customWidth="1"/>
    <col min="7924" max="7924" width="10.85546875" style="31" customWidth="1"/>
    <col min="7925" max="7925" width="19.140625" style="31" bestFit="1" customWidth="1"/>
    <col min="7926" max="7926" width="9.140625" style="31"/>
    <col min="7927" max="7927" width="9.42578125" style="31" customWidth="1"/>
    <col min="7928" max="7928" width="11.140625" style="31" customWidth="1"/>
    <col min="7929" max="7929" width="10.42578125" style="31" bestFit="1" customWidth="1"/>
    <col min="7930" max="7930" width="19.140625" style="31" bestFit="1" customWidth="1"/>
    <col min="7931" max="7931" width="9.140625" style="31"/>
    <col min="7932" max="7932" width="9.5703125" style="31" customWidth="1"/>
    <col min="7933" max="7933" width="9.140625" style="31"/>
    <col min="7934" max="7934" width="10.42578125" style="31" bestFit="1" customWidth="1"/>
    <col min="7935" max="8175" width="9.140625" style="31"/>
    <col min="8176" max="8176" width="18.7109375" style="31" bestFit="1" customWidth="1"/>
    <col min="8177" max="8177" width="9.140625" style="31"/>
    <col min="8178" max="8178" width="10.28515625" style="31" customWidth="1"/>
    <col min="8179" max="8179" width="12.7109375" style="31" bestFit="1" customWidth="1"/>
    <col min="8180" max="8180" width="10.85546875" style="31" customWidth="1"/>
    <col min="8181" max="8181" width="19.140625" style="31" bestFit="1" customWidth="1"/>
    <col min="8182" max="8182" width="9.140625" style="31"/>
    <col min="8183" max="8183" width="9.42578125" style="31" customWidth="1"/>
    <col min="8184" max="8184" width="11.140625" style="31" customWidth="1"/>
    <col min="8185" max="8185" width="10.42578125" style="31" bestFit="1" customWidth="1"/>
    <col min="8186" max="8186" width="19.140625" style="31" bestFit="1" customWidth="1"/>
    <col min="8187" max="8187" width="9.140625" style="31"/>
    <col min="8188" max="8188" width="9.5703125" style="31" customWidth="1"/>
    <col min="8189" max="8189" width="9.140625" style="31"/>
    <col min="8190" max="8190" width="10.42578125" style="31" bestFit="1" customWidth="1"/>
    <col min="8191" max="8431" width="9.140625" style="31"/>
    <col min="8432" max="8432" width="18.7109375" style="31" bestFit="1" customWidth="1"/>
    <col min="8433" max="8433" width="9.140625" style="31"/>
    <col min="8434" max="8434" width="10.28515625" style="31" customWidth="1"/>
    <col min="8435" max="8435" width="12.7109375" style="31" bestFit="1" customWidth="1"/>
    <col min="8436" max="8436" width="10.85546875" style="31" customWidth="1"/>
    <col min="8437" max="8437" width="19.140625" style="31" bestFit="1" customWidth="1"/>
    <col min="8438" max="8438" width="9.140625" style="31"/>
    <col min="8439" max="8439" width="9.42578125" style="31" customWidth="1"/>
    <col min="8440" max="8440" width="11.140625" style="31" customWidth="1"/>
    <col min="8441" max="8441" width="10.42578125" style="31" bestFit="1" customWidth="1"/>
    <col min="8442" max="8442" width="19.140625" style="31" bestFit="1" customWidth="1"/>
    <col min="8443" max="8443" width="9.140625" style="31"/>
    <col min="8444" max="8444" width="9.5703125" style="31" customWidth="1"/>
    <col min="8445" max="8445" width="9.140625" style="31"/>
    <col min="8446" max="8446" width="10.42578125" style="31" bestFit="1" customWidth="1"/>
    <col min="8447" max="8687" width="9.140625" style="31"/>
    <col min="8688" max="8688" width="18.7109375" style="31" bestFit="1" customWidth="1"/>
    <col min="8689" max="8689" width="9.140625" style="31"/>
    <col min="8690" max="8690" width="10.28515625" style="31" customWidth="1"/>
    <col min="8691" max="8691" width="12.7109375" style="31" bestFit="1" customWidth="1"/>
    <col min="8692" max="8692" width="10.85546875" style="31" customWidth="1"/>
    <col min="8693" max="8693" width="19.140625" style="31" bestFit="1" customWidth="1"/>
    <col min="8694" max="8694" width="9.140625" style="31"/>
    <col min="8695" max="8695" width="9.42578125" style="31" customWidth="1"/>
    <col min="8696" max="8696" width="11.140625" style="31" customWidth="1"/>
    <col min="8697" max="8697" width="10.42578125" style="31" bestFit="1" customWidth="1"/>
    <col min="8698" max="8698" width="19.140625" style="31" bestFit="1" customWidth="1"/>
    <col min="8699" max="8699" width="9.140625" style="31"/>
    <col min="8700" max="8700" width="9.5703125" style="31" customWidth="1"/>
    <col min="8701" max="8701" width="9.140625" style="31"/>
    <col min="8702" max="8702" width="10.42578125" style="31" bestFit="1" customWidth="1"/>
    <col min="8703" max="8943" width="9.140625" style="31"/>
    <col min="8944" max="8944" width="18.7109375" style="31" bestFit="1" customWidth="1"/>
    <col min="8945" max="8945" width="9.140625" style="31"/>
    <col min="8946" max="8946" width="10.28515625" style="31" customWidth="1"/>
    <col min="8947" max="8947" width="12.7109375" style="31" bestFit="1" customWidth="1"/>
    <col min="8948" max="8948" width="10.85546875" style="31" customWidth="1"/>
    <col min="8949" max="8949" width="19.140625" style="31" bestFit="1" customWidth="1"/>
    <col min="8950" max="8950" width="9.140625" style="31"/>
    <col min="8951" max="8951" width="9.42578125" style="31" customWidth="1"/>
    <col min="8952" max="8952" width="11.140625" style="31" customWidth="1"/>
    <col min="8953" max="8953" width="10.42578125" style="31" bestFit="1" customWidth="1"/>
    <col min="8954" max="8954" width="19.140625" style="31" bestFit="1" customWidth="1"/>
    <col min="8955" max="8955" width="9.140625" style="31"/>
    <col min="8956" max="8956" width="9.5703125" style="31" customWidth="1"/>
    <col min="8957" max="8957" width="9.140625" style="31"/>
    <col min="8958" max="8958" width="10.42578125" style="31" bestFit="1" customWidth="1"/>
    <col min="8959" max="9199" width="9.140625" style="31"/>
    <col min="9200" max="9200" width="18.7109375" style="31" bestFit="1" customWidth="1"/>
    <col min="9201" max="9201" width="9.140625" style="31"/>
    <col min="9202" max="9202" width="10.28515625" style="31" customWidth="1"/>
    <col min="9203" max="9203" width="12.7109375" style="31" bestFit="1" customWidth="1"/>
    <col min="9204" max="9204" width="10.85546875" style="31" customWidth="1"/>
    <col min="9205" max="9205" width="19.140625" style="31" bestFit="1" customWidth="1"/>
    <col min="9206" max="9206" width="9.140625" style="31"/>
    <col min="9207" max="9207" width="9.42578125" style="31" customWidth="1"/>
    <col min="9208" max="9208" width="11.140625" style="31" customWidth="1"/>
    <col min="9209" max="9209" width="10.42578125" style="31" bestFit="1" customWidth="1"/>
    <col min="9210" max="9210" width="19.140625" style="31" bestFit="1" customWidth="1"/>
    <col min="9211" max="9211" width="9.140625" style="31"/>
    <col min="9212" max="9212" width="9.5703125" style="31" customWidth="1"/>
    <col min="9213" max="9213" width="9.140625" style="31"/>
    <col min="9214" max="9214" width="10.42578125" style="31" bestFit="1" customWidth="1"/>
    <col min="9215" max="9455" width="9.140625" style="31"/>
    <col min="9456" max="9456" width="18.7109375" style="31" bestFit="1" customWidth="1"/>
    <col min="9457" max="9457" width="9.140625" style="31"/>
    <col min="9458" max="9458" width="10.28515625" style="31" customWidth="1"/>
    <col min="9459" max="9459" width="12.7109375" style="31" bestFit="1" customWidth="1"/>
    <col min="9460" max="9460" width="10.85546875" style="31" customWidth="1"/>
    <col min="9461" max="9461" width="19.140625" style="31" bestFit="1" customWidth="1"/>
    <col min="9462" max="9462" width="9.140625" style="31"/>
    <col min="9463" max="9463" width="9.42578125" style="31" customWidth="1"/>
    <col min="9464" max="9464" width="11.140625" style="31" customWidth="1"/>
    <col min="9465" max="9465" width="10.42578125" style="31" bestFit="1" customWidth="1"/>
    <col min="9466" max="9466" width="19.140625" style="31" bestFit="1" customWidth="1"/>
    <col min="9467" max="9467" width="9.140625" style="31"/>
    <col min="9468" max="9468" width="9.5703125" style="31" customWidth="1"/>
    <col min="9469" max="9469" width="9.140625" style="31"/>
    <col min="9470" max="9470" width="10.42578125" style="31" bestFit="1" customWidth="1"/>
    <col min="9471" max="9711" width="9.140625" style="31"/>
    <col min="9712" max="9712" width="18.7109375" style="31" bestFit="1" customWidth="1"/>
    <col min="9713" max="9713" width="9.140625" style="31"/>
    <col min="9714" max="9714" width="10.28515625" style="31" customWidth="1"/>
    <col min="9715" max="9715" width="12.7109375" style="31" bestFit="1" customWidth="1"/>
    <col min="9716" max="9716" width="10.85546875" style="31" customWidth="1"/>
    <col min="9717" max="9717" width="19.140625" style="31" bestFit="1" customWidth="1"/>
    <col min="9718" max="9718" width="9.140625" style="31"/>
    <col min="9719" max="9719" width="9.42578125" style="31" customWidth="1"/>
    <col min="9720" max="9720" width="11.140625" style="31" customWidth="1"/>
    <col min="9721" max="9721" width="10.42578125" style="31" bestFit="1" customWidth="1"/>
    <col min="9722" max="9722" width="19.140625" style="31" bestFit="1" customWidth="1"/>
    <col min="9723" max="9723" width="9.140625" style="31"/>
    <col min="9724" max="9724" width="9.5703125" style="31" customWidth="1"/>
    <col min="9725" max="9725" width="9.140625" style="31"/>
    <col min="9726" max="9726" width="10.42578125" style="31" bestFit="1" customWidth="1"/>
    <col min="9727" max="9967" width="9.140625" style="31"/>
    <col min="9968" max="9968" width="18.7109375" style="31" bestFit="1" customWidth="1"/>
    <col min="9969" max="9969" width="9.140625" style="31"/>
    <col min="9970" max="9970" width="10.28515625" style="31" customWidth="1"/>
    <col min="9971" max="9971" width="12.7109375" style="31" bestFit="1" customWidth="1"/>
    <col min="9972" max="9972" width="10.85546875" style="31" customWidth="1"/>
    <col min="9973" max="9973" width="19.140625" style="31" bestFit="1" customWidth="1"/>
    <col min="9974" max="9974" width="9.140625" style="31"/>
    <col min="9975" max="9975" width="9.42578125" style="31" customWidth="1"/>
    <col min="9976" max="9976" width="11.140625" style="31" customWidth="1"/>
    <col min="9977" max="9977" width="10.42578125" style="31" bestFit="1" customWidth="1"/>
    <col min="9978" max="9978" width="19.140625" style="31" bestFit="1" customWidth="1"/>
    <col min="9979" max="9979" width="9.140625" style="31"/>
    <col min="9980" max="9980" width="9.5703125" style="31" customWidth="1"/>
    <col min="9981" max="9981" width="9.140625" style="31"/>
    <col min="9982" max="9982" width="10.42578125" style="31" bestFit="1" customWidth="1"/>
    <col min="9983" max="10223" width="9.140625" style="31"/>
    <col min="10224" max="10224" width="18.7109375" style="31" bestFit="1" customWidth="1"/>
    <col min="10225" max="10225" width="9.140625" style="31"/>
    <col min="10226" max="10226" width="10.28515625" style="31" customWidth="1"/>
    <col min="10227" max="10227" width="12.7109375" style="31" bestFit="1" customWidth="1"/>
    <col min="10228" max="10228" width="10.85546875" style="31" customWidth="1"/>
    <col min="10229" max="10229" width="19.140625" style="31" bestFit="1" customWidth="1"/>
    <col min="10230" max="10230" width="9.140625" style="31"/>
    <col min="10231" max="10231" width="9.42578125" style="31" customWidth="1"/>
    <col min="10232" max="10232" width="11.140625" style="31" customWidth="1"/>
    <col min="10233" max="10233" width="10.42578125" style="31" bestFit="1" customWidth="1"/>
    <col min="10234" max="10234" width="19.140625" style="31" bestFit="1" customWidth="1"/>
    <col min="10235" max="10235" width="9.140625" style="31"/>
    <col min="10236" max="10236" width="9.5703125" style="31" customWidth="1"/>
    <col min="10237" max="10237" width="9.140625" style="31"/>
    <col min="10238" max="10238" width="10.42578125" style="31" bestFit="1" customWidth="1"/>
    <col min="10239" max="10479" width="9.140625" style="31"/>
    <col min="10480" max="10480" width="18.7109375" style="31" bestFit="1" customWidth="1"/>
    <col min="10481" max="10481" width="9.140625" style="31"/>
    <col min="10482" max="10482" width="10.28515625" style="31" customWidth="1"/>
    <col min="10483" max="10483" width="12.7109375" style="31" bestFit="1" customWidth="1"/>
    <col min="10484" max="10484" width="10.85546875" style="31" customWidth="1"/>
    <col min="10485" max="10485" width="19.140625" style="31" bestFit="1" customWidth="1"/>
    <col min="10486" max="10486" width="9.140625" style="31"/>
    <col min="10487" max="10487" width="9.42578125" style="31" customWidth="1"/>
    <col min="10488" max="10488" width="11.140625" style="31" customWidth="1"/>
    <col min="10489" max="10489" width="10.42578125" style="31" bestFit="1" customWidth="1"/>
    <col min="10490" max="10490" width="19.140625" style="31" bestFit="1" customWidth="1"/>
    <col min="10491" max="10491" width="9.140625" style="31"/>
    <col min="10492" max="10492" width="9.5703125" style="31" customWidth="1"/>
    <col min="10493" max="10493" width="9.140625" style="31"/>
    <col min="10494" max="10494" width="10.42578125" style="31" bestFit="1" customWidth="1"/>
    <col min="10495" max="10735" width="9.140625" style="31"/>
    <col min="10736" max="10736" width="18.7109375" style="31" bestFit="1" customWidth="1"/>
    <col min="10737" max="10737" width="9.140625" style="31"/>
    <col min="10738" max="10738" width="10.28515625" style="31" customWidth="1"/>
    <col min="10739" max="10739" width="12.7109375" style="31" bestFit="1" customWidth="1"/>
    <col min="10740" max="10740" width="10.85546875" style="31" customWidth="1"/>
    <col min="10741" max="10741" width="19.140625" style="31" bestFit="1" customWidth="1"/>
    <col min="10742" max="10742" width="9.140625" style="31"/>
    <col min="10743" max="10743" width="9.42578125" style="31" customWidth="1"/>
    <col min="10744" max="10744" width="11.140625" style="31" customWidth="1"/>
    <col min="10745" max="10745" width="10.42578125" style="31" bestFit="1" customWidth="1"/>
    <col min="10746" max="10746" width="19.140625" style="31" bestFit="1" customWidth="1"/>
    <col min="10747" max="10747" width="9.140625" style="31"/>
    <col min="10748" max="10748" width="9.5703125" style="31" customWidth="1"/>
    <col min="10749" max="10749" width="9.140625" style="31"/>
    <col min="10750" max="10750" width="10.42578125" style="31" bestFit="1" customWidth="1"/>
    <col min="10751" max="10991" width="9.140625" style="31"/>
    <col min="10992" max="10992" width="18.7109375" style="31" bestFit="1" customWidth="1"/>
    <col min="10993" max="10993" width="9.140625" style="31"/>
    <col min="10994" max="10994" width="10.28515625" style="31" customWidth="1"/>
    <col min="10995" max="10995" width="12.7109375" style="31" bestFit="1" customWidth="1"/>
    <col min="10996" max="10996" width="10.85546875" style="31" customWidth="1"/>
    <col min="10997" max="10997" width="19.140625" style="31" bestFit="1" customWidth="1"/>
    <col min="10998" max="10998" width="9.140625" style="31"/>
    <col min="10999" max="10999" width="9.42578125" style="31" customWidth="1"/>
    <col min="11000" max="11000" width="11.140625" style="31" customWidth="1"/>
    <col min="11001" max="11001" width="10.42578125" style="31" bestFit="1" customWidth="1"/>
    <col min="11002" max="11002" width="19.140625" style="31" bestFit="1" customWidth="1"/>
    <col min="11003" max="11003" width="9.140625" style="31"/>
    <col min="11004" max="11004" width="9.5703125" style="31" customWidth="1"/>
    <col min="11005" max="11005" width="9.140625" style="31"/>
    <col min="11006" max="11006" width="10.42578125" style="31" bestFit="1" customWidth="1"/>
    <col min="11007" max="11247" width="9.140625" style="31"/>
    <col min="11248" max="11248" width="18.7109375" style="31" bestFit="1" customWidth="1"/>
    <col min="11249" max="11249" width="9.140625" style="31"/>
    <col min="11250" max="11250" width="10.28515625" style="31" customWidth="1"/>
    <col min="11251" max="11251" width="12.7109375" style="31" bestFit="1" customWidth="1"/>
    <col min="11252" max="11252" width="10.85546875" style="31" customWidth="1"/>
    <col min="11253" max="11253" width="19.140625" style="31" bestFit="1" customWidth="1"/>
    <col min="11254" max="11254" width="9.140625" style="31"/>
    <col min="11255" max="11255" width="9.42578125" style="31" customWidth="1"/>
    <col min="11256" max="11256" width="11.140625" style="31" customWidth="1"/>
    <col min="11257" max="11257" width="10.42578125" style="31" bestFit="1" customWidth="1"/>
    <col min="11258" max="11258" width="19.140625" style="31" bestFit="1" customWidth="1"/>
    <col min="11259" max="11259" width="9.140625" style="31"/>
    <col min="11260" max="11260" width="9.5703125" style="31" customWidth="1"/>
    <col min="11261" max="11261" width="9.140625" style="31"/>
    <col min="11262" max="11262" width="10.42578125" style="31" bestFit="1" customWidth="1"/>
    <col min="11263" max="11503" width="9.140625" style="31"/>
    <col min="11504" max="11504" width="18.7109375" style="31" bestFit="1" customWidth="1"/>
    <col min="11505" max="11505" width="9.140625" style="31"/>
    <col min="11506" max="11506" width="10.28515625" style="31" customWidth="1"/>
    <col min="11507" max="11507" width="12.7109375" style="31" bestFit="1" customWidth="1"/>
    <col min="11508" max="11508" width="10.85546875" style="31" customWidth="1"/>
    <col min="11509" max="11509" width="19.140625" style="31" bestFit="1" customWidth="1"/>
    <col min="11510" max="11510" width="9.140625" style="31"/>
    <col min="11511" max="11511" width="9.42578125" style="31" customWidth="1"/>
    <col min="11512" max="11512" width="11.140625" style="31" customWidth="1"/>
    <col min="11513" max="11513" width="10.42578125" style="31" bestFit="1" customWidth="1"/>
    <col min="11514" max="11514" width="19.140625" style="31" bestFit="1" customWidth="1"/>
    <col min="11515" max="11515" width="9.140625" style="31"/>
    <col min="11516" max="11516" width="9.5703125" style="31" customWidth="1"/>
    <col min="11517" max="11517" width="9.140625" style="31"/>
    <col min="11518" max="11518" width="10.42578125" style="31" bestFit="1" customWidth="1"/>
    <col min="11519" max="11759" width="9.140625" style="31"/>
    <col min="11760" max="11760" width="18.7109375" style="31" bestFit="1" customWidth="1"/>
    <col min="11761" max="11761" width="9.140625" style="31"/>
    <col min="11762" max="11762" width="10.28515625" style="31" customWidth="1"/>
    <col min="11763" max="11763" width="12.7109375" style="31" bestFit="1" customWidth="1"/>
    <col min="11764" max="11764" width="10.85546875" style="31" customWidth="1"/>
    <col min="11765" max="11765" width="19.140625" style="31" bestFit="1" customWidth="1"/>
    <col min="11766" max="11766" width="9.140625" style="31"/>
    <col min="11767" max="11767" width="9.42578125" style="31" customWidth="1"/>
    <col min="11768" max="11768" width="11.140625" style="31" customWidth="1"/>
    <col min="11769" max="11769" width="10.42578125" style="31" bestFit="1" customWidth="1"/>
    <col min="11770" max="11770" width="19.140625" style="31" bestFit="1" customWidth="1"/>
    <col min="11771" max="11771" width="9.140625" style="31"/>
    <col min="11772" max="11772" width="9.5703125" style="31" customWidth="1"/>
    <col min="11773" max="11773" width="9.140625" style="31"/>
    <col min="11774" max="11774" width="10.42578125" style="31" bestFit="1" customWidth="1"/>
    <col min="11775" max="12015" width="9.140625" style="31"/>
    <col min="12016" max="12016" width="18.7109375" style="31" bestFit="1" customWidth="1"/>
    <col min="12017" max="12017" width="9.140625" style="31"/>
    <col min="12018" max="12018" width="10.28515625" style="31" customWidth="1"/>
    <col min="12019" max="12019" width="12.7109375" style="31" bestFit="1" customWidth="1"/>
    <col min="12020" max="12020" width="10.85546875" style="31" customWidth="1"/>
    <col min="12021" max="12021" width="19.140625" style="31" bestFit="1" customWidth="1"/>
    <col min="12022" max="12022" width="9.140625" style="31"/>
    <col min="12023" max="12023" width="9.42578125" style="31" customWidth="1"/>
    <col min="12024" max="12024" width="11.140625" style="31" customWidth="1"/>
    <col min="12025" max="12025" width="10.42578125" style="31" bestFit="1" customWidth="1"/>
    <col min="12026" max="12026" width="19.140625" style="31" bestFit="1" customWidth="1"/>
    <col min="12027" max="12027" width="9.140625" style="31"/>
    <col min="12028" max="12028" width="9.5703125" style="31" customWidth="1"/>
    <col min="12029" max="12029" width="9.140625" style="31"/>
    <col min="12030" max="12030" width="10.42578125" style="31" bestFit="1" customWidth="1"/>
    <col min="12031" max="12271" width="9.140625" style="31"/>
    <col min="12272" max="12272" width="18.7109375" style="31" bestFit="1" customWidth="1"/>
    <col min="12273" max="12273" width="9.140625" style="31"/>
    <col min="12274" max="12274" width="10.28515625" style="31" customWidth="1"/>
    <col min="12275" max="12275" width="12.7109375" style="31" bestFit="1" customWidth="1"/>
    <col min="12276" max="12276" width="10.85546875" style="31" customWidth="1"/>
    <col min="12277" max="12277" width="19.140625" style="31" bestFit="1" customWidth="1"/>
    <col min="12278" max="12278" width="9.140625" style="31"/>
    <col min="12279" max="12279" width="9.42578125" style="31" customWidth="1"/>
    <col min="12280" max="12280" width="11.140625" style="31" customWidth="1"/>
    <col min="12281" max="12281" width="10.42578125" style="31" bestFit="1" customWidth="1"/>
    <col min="12282" max="12282" width="19.140625" style="31" bestFit="1" customWidth="1"/>
    <col min="12283" max="12283" width="9.140625" style="31"/>
    <col min="12284" max="12284" width="9.5703125" style="31" customWidth="1"/>
    <col min="12285" max="12285" width="9.140625" style="31"/>
    <col min="12286" max="12286" width="10.42578125" style="31" bestFit="1" customWidth="1"/>
    <col min="12287" max="12527" width="9.140625" style="31"/>
    <col min="12528" max="12528" width="18.7109375" style="31" bestFit="1" customWidth="1"/>
    <col min="12529" max="12529" width="9.140625" style="31"/>
    <col min="12530" max="12530" width="10.28515625" style="31" customWidth="1"/>
    <col min="12531" max="12531" width="12.7109375" style="31" bestFit="1" customWidth="1"/>
    <col min="12532" max="12532" width="10.85546875" style="31" customWidth="1"/>
    <col min="12533" max="12533" width="19.140625" style="31" bestFit="1" customWidth="1"/>
    <col min="12534" max="12534" width="9.140625" style="31"/>
    <col min="12535" max="12535" width="9.42578125" style="31" customWidth="1"/>
    <col min="12536" max="12536" width="11.140625" style="31" customWidth="1"/>
    <col min="12537" max="12537" width="10.42578125" style="31" bestFit="1" customWidth="1"/>
    <col min="12538" max="12538" width="19.140625" style="31" bestFit="1" customWidth="1"/>
    <col min="12539" max="12539" width="9.140625" style="31"/>
    <col min="12540" max="12540" width="9.5703125" style="31" customWidth="1"/>
    <col min="12541" max="12541" width="9.140625" style="31"/>
    <col min="12542" max="12542" width="10.42578125" style="31" bestFit="1" customWidth="1"/>
    <col min="12543" max="12783" width="9.140625" style="31"/>
    <col min="12784" max="12784" width="18.7109375" style="31" bestFit="1" customWidth="1"/>
    <col min="12785" max="12785" width="9.140625" style="31"/>
    <col min="12786" max="12786" width="10.28515625" style="31" customWidth="1"/>
    <col min="12787" max="12787" width="12.7109375" style="31" bestFit="1" customWidth="1"/>
    <col min="12788" max="12788" width="10.85546875" style="31" customWidth="1"/>
    <col min="12789" max="12789" width="19.140625" style="31" bestFit="1" customWidth="1"/>
    <col min="12790" max="12790" width="9.140625" style="31"/>
    <col min="12791" max="12791" width="9.42578125" style="31" customWidth="1"/>
    <col min="12792" max="12792" width="11.140625" style="31" customWidth="1"/>
    <col min="12793" max="12793" width="10.42578125" style="31" bestFit="1" customWidth="1"/>
    <col min="12794" max="12794" width="19.140625" style="31" bestFit="1" customWidth="1"/>
    <col min="12795" max="12795" width="9.140625" style="31"/>
    <col min="12796" max="12796" width="9.5703125" style="31" customWidth="1"/>
    <col min="12797" max="12797" width="9.140625" style="31"/>
    <col min="12798" max="12798" width="10.42578125" style="31" bestFit="1" customWidth="1"/>
    <col min="12799" max="13039" width="9.140625" style="31"/>
    <col min="13040" max="13040" width="18.7109375" style="31" bestFit="1" customWidth="1"/>
    <col min="13041" max="13041" width="9.140625" style="31"/>
    <col min="13042" max="13042" width="10.28515625" style="31" customWidth="1"/>
    <col min="13043" max="13043" width="12.7109375" style="31" bestFit="1" customWidth="1"/>
    <col min="13044" max="13044" width="10.85546875" style="31" customWidth="1"/>
    <col min="13045" max="13045" width="19.140625" style="31" bestFit="1" customWidth="1"/>
    <col min="13046" max="13046" width="9.140625" style="31"/>
    <col min="13047" max="13047" width="9.42578125" style="31" customWidth="1"/>
    <col min="13048" max="13048" width="11.140625" style="31" customWidth="1"/>
    <col min="13049" max="13049" width="10.42578125" style="31" bestFit="1" customWidth="1"/>
    <col min="13050" max="13050" width="19.140625" style="31" bestFit="1" customWidth="1"/>
    <col min="13051" max="13051" width="9.140625" style="31"/>
    <col min="13052" max="13052" width="9.5703125" style="31" customWidth="1"/>
    <col min="13053" max="13053" width="9.140625" style="31"/>
    <col min="13054" max="13054" width="10.42578125" style="31" bestFit="1" customWidth="1"/>
    <col min="13055" max="13295" width="9.140625" style="31"/>
    <col min="13296" max="13296" width="18.7109375" style="31" bestFit="1" customWidth="1"/>
    <col min="13297" max="13297" width="9.140625" style="31"/>
    <col min="13298" max="13298" width="10.28515625" style="31" customWidth="1"/>
    <col min="13299" max="13299" width="12.7109375" style="31" bestFit="1" customWidth="1"/>
    <col min="13300" max="13300" width="10.85546875" style="31" customWidth="1"/>
    <col min="13301" max="13301" width="19.140625" style="31" bestFit="1" customWidth="1"/>
    <col min="13302" max="13302" width="9.140625" style="31"/>
    <col min="13303" max="13303" width="9.42578125" style="31" customWidth="1"/>
    <col min="13304" max="13304" width="11.140625" style="31" customWidth="1"/>
    <col min="13305" max="13305" width="10.42578125" style="31" bestFit="1" customWidth="1"/>
    <col min="13306" max="13306" width="19.140625" style="31" bestFit="1" customWidth="1"/>
    <col min="13307" max="13307" width="9.140625" style="31"/>
    <col min="13308" max="13308" width="9.5703125" style="31" customWidth="1"/>
    <col min="13309" max="13309" width="9.140625" style="31"/>
    <col min="13310" max="13310" width="10.42578125" style="31" bestFit="1" customWidth="1"/>
    <col min="13311" max="13551" width="9.140625" style="31"/>
    <col min="13552" max="13552" width="18.7109375" style="31" bestFit="1" customWidth="1"/>
    <col min="13553" max="13553" width="9.140625" style="31"/>
    <col min="13554" max="13554" width="10.28515625" style="31" customWidth="1"/>
    <col min="13555" max="13555" width="12.7109375" style="31" bestFit="1" customWidth="1"/>
    <col min="13556" max="13556" width="10.85546875" style="31" customWidth="1"/>
    <col min="13557" max="13557" width="19.140625" style="31" bestFit="1" customWidth="1"/>
    <col min="13558" max="13558" width="9.140625" style="31"/>
    <col min="13559" max="13559" width="9.42578125" style="31" customWidth="1"/>
    <col min="13560" max="13560" width="11.140625" style="31" customWidth="1"/>
    <col min="13561" max="13561" width="10.42578125" style="31" bestFit="1" customWidth="1"/>
    <col min="13562" max="13562" width="19.140625" style="31" bestFit="1" customWidth="1"/>
    <col min="13563" max="13563" width="9.140625" style="31"/>
    <col min="13564" max="13564" width="9.5703125" style="31" customWidth="1"/>
    <col min="13565" max="13565" width="9.140625" style="31"/>
    <col min="13566" max="13566" width="10.42578125" style="31" bestFit="1" customWidth="1"/>
    <col min="13567" max="13807" width="9.140625" style="31"/>
    <col min="13808" max="13808" width="18.7109375" style="31" bestFit="1" customWidth="1"/>
    <col min="13809" max="13809" width="9.140625" style="31"/>
    <col min="13810" max="13810" width="10.28515625" style="31" customWidth="1"/>
    <col min="13811" max="13811" width="12.7109375" style="31" bestFit="1" customWidth="1"/>
    <col min="13812" max="13812" width="10.85546875" style="31" customWidth="1"/>
    <col min="13813" max="13813" width="19.140625" style="31" bestFit="1" customWidth="1"/>
    <col min="13814" max="13814" width="9.140625" style="31"/>
    <col min="13815" max="13815" width="9.42578125" style="31" customWidth="1"/>
    <col min="13816" max="13816" width="11.140625" style="31" customWidth="1"/>
    <col min="13817" max="13817" width="10.42578125" style="31" bestFit="1" customWidth="1"/>
    <col min="13818" max="13818" width="19.140625" style="31" bestFit="1" customWidth="1"/>
    <col min="13819" max="13819" width="9.140625" style="31"/>
    <col min="13820" max="13820" width="9.5703125" style="31" customWidth="1"/>
    <col min="13821" max="13821" width="9.140625" style="31"/>
    <col min="13822" max="13822" width="10.42578125" style="31" bestFit="1" customWidth="1"/>
    <col min="13823" max="14063" width="9.140625" style="31"/>
    <col min="14064" max="14064" width="18.7109375" style="31" bestFit="1" customWidth="1"/>
    <col min="14065" max="14065" width="9.140625" style="31"/>
    <col min="14066" max="14066" width="10.28515625" style="31" customWidth="1"/>
    <col min="14067" max="14067" width="12.7109375" style="31" bestFit="1" customWidth="1"/>
    <col min="14068" max="14068" width="10.85546875" style="31" customWidth="1"/>
    <col min="14069" max="14069" width="19.140625" style="31" bestFit="1" customWidth="1"/>
    <col min="14070" max="14070" width="9.140625" style="31"/>
    <col min="14071" max="14071" width="9.42578125" style="31" customWidth="1"/>
    <col min="14072" max="14072" width="11.140625" style="31" customWidth="1"/>
    <col min="14073" max="14073" width="10.42578125" style="31" bestFit="1" customWidth="1"/>
    <col min="14074" max="14074" width="19.140625" style="31" bestFit="1" customWidth="1"/>
    <col min="14075" max="14075" width="9.140625" style="31"/>
    <col min="14076" max="14076" width="9.5703125" style="31" customWidth="1"/>
    <col min="14077" max="14077" width="9.140625" style="31"/>
    <col min="14078" max="14078" width="10.42578125" style="31" bestFit="1" customWidth="1"/>
    <col min="14079" max="14319" width="9.140625" style="31"/>
    <col min="14320" max="14320" width="18.7109375" style="31" bestFit="1" customWidth="1"/>
    <col min="14321" max="14321" width="9.140625" style="31"/>
    <col min="14322" max="14322" width="10.28515625" style="31" customWidth="1"/>
    <col min="14323" max="14323" width="12.7109375" style="31" bestFit="1" customWidth="1"/>
    <col min="14324" max="14324" width="10.85546875" style="31" customWidth="1"/>
    <col min="14325" max="14325" width="19.140625" style="31" bestFit="1" customWidth="1"/>
    <col min="14326" max="14326" width="9.140625" style="31"/>
    <col min="14327" max="14327" width="9.42578125" style="31" customWidth="1"/>
    <col min="14328" max="14328" width="11.140625" style="31" customWidth="1"/>
    <col min="14329" max="14329" width="10.42578125" style="31" bestFit="1" customWidth="1"/>
    <col min="14330" max="14330" width="19.140625" style="31" bestFit="1" customWidth="1"/>
    <col min="14331" max="14331" width="9.140625" style="31"/>
    <col min="14332" max="14332" width="9.5703125" style="31" customWidth="1"/>
    <col min="14333" max="14333" width="9.140625" style="31"/>
    <col min="14334" max="14334" width="10.42578125" style="31" bestFit="1" customWidth="1"/>
    <col min="14335" max="14575" width="9.140625" style="31"/>
    <col min="14576" max="14576" width="18.7109375" style="31" bestFit="1" customWidth="1"/>
    <col min="14577" max="14577" width="9.140625" style="31"/>
    <col min="14578" max="14578" width="10.28515625" style="31" customWidth="1"/>
    <col min="14579" max="14579" width="12.7109375" style="31" bestFit="1" customWidth="1"/>
    <col min="14580" max="14580" width="10.85546875" style="31" customWidth="1"/>
    <col min="14581" max="14581" width="19.140625" style="31" bestFit="1" customWidth="1"/>
    <col min="14582" max="14582" width="9.140625" style="31"/>
    <col min="14583" max="14583" width="9.42578125" style="31" customWidth="1"/>
    <col min="14584" max="14584" width="11.140625" style="31" customWidth="1"/>
    <col min="14585" max="14585" width="10.42578125" style="31" bestFit="1" customWidth="1"/>
    <col min="14586" max="14586" width="19.140625" style="31" bestFit="1" customWidth="1"/>
    <col min="14587" max="14587" width="9.140625" style="31"/>
    <col min="14588" max="14588" width="9.5703125" style="31" customWidth="1"/>
    <col min="14589" max="14589" width="9.140625" style="31"/>
    <col min="14590" max="14590" width="10.42578125" style="31" bestFit="1" customWidth="1"/>
    <col min="14591" max="14831" width="9.140625" style="31"/>
    <col min="14832" max="14832" width="18.7109375" style="31" bestFit="1" customWidth="1"/>
    <col min="14833" max="14833" width="9.140625" style="31"/>
    <col min="14834" max="14834" width="10.28515625" style="31" customWidth="1"/>
    <col min="14835" max="14835" width="12.7109375" style="31" bestFit="1" customWidth="1"/>
    <col min="14836" max="14836" width="10.85546875" style="31" customWidth="1"/>
    <col min="14837" max="14837" width="19.140625" style="31" bestFit="1" customWidth="1"/>
    <col min="14838" max="14838" width="9.140625" style="31"/>
    <col min="14839" max="14839" width="9.42578125" style="31" customWidth="1"/>
    <col min="14840" max="14840" width="11.140625" style="31" customWidth="1"/>
    <col min="14841" max="14841" width="10.42578125" style="31" bestFit="1" customWidth="1"/>
    <col min="14842" max="14842" width="19.140625" style="31" bestFit="1" customWidth="1"/>
    <col min="14843" max="14843" width="9.140625" style="31"/>
    <col min="14844" max="14844" width="9.5703125" style="31" customWidth="1"/>
    <col min="14845" max="14845" width="9.140625" style="31"/>
    <col min="14846" max="14846" width="10.42578125" style="31" bestFit="1" customWidth="1"/>
    <col min="14847" max="15087" width="9.140625" style="31"/>
    <col min="15088" max="15088" width="18.7109375" style="31" bestFit="1" customWidth="1"/>
    <col min="15089" max="15089" width="9.140625" style="31"/>
    <col min="15090" max="15090" width="10.28515625" style="31" customWidth="1"/>
    <col min="15091" max="15091" width="12.7109375" style="31" bestFit="1" customWidth="1"/>
    <col min="15092" max="15092" width="10.85546875" style="31" customWidth="1"/>
    <col min="15093" max="15093" width="19.140625" style="31" bestFit="1" customWidth="1"/>
    <col min="15094" max="15094" width="9.140625" style="31"/>
    <col min="15095" max="15095" width="9.42578125" style="31" customWidth="1"/>
    <col min="15096" max="15096" width="11.140625" style="31" customWidth="1"/>
    <col min="15097" max="15097" width="10.42578125" style="31" bestFit="1" customWidth="1"/>
    <col min="15098" max="15098" width="19.140625" style="31" bestFit="1" customWidth="1"/>
    <col min="15099" max="15099" width="9.140625" style="31"/>
    <col min="15100" max="15100" width="9.5703125" style="31" customWidth="1"/>
    <col min="15101" max="15101" width="9.140625" style="31"/>
    <col min="15102" max="15102" width="10.42578125" style="31" bestFit="1" customWidth="1"/>
    <col min="15103" max="15343" width="9.140625" style="31"/>
    <col min="15344" max="15344" width="18.7109375" style="31" bestFit="1" customWidth="1"/>
    <col min="15345" max="15345" width="9.140625" style="31"/>
    <col min="15346" max="15346" width="10.28515625" style="31" customWidth="1"/>
    <col min="15347" max="15347" width="12.7109375" style="31" bestFit="1" customWidth="1"/>
    <col min="15348" max="15348" width="10.85546875" style="31" customWidth="1"/>
    <col min="15349" max="15349" width="19.140625" style="31" bestFit="1" customWidth="1"/>
    <col min="15350" max="15350" width="9.140625" style="31"/>
    <col min="15351" max="15351" width="9.42578125" style="31" customWidth="1"/>
    <col min="15352" max="15352" width="11.140625" style="31" customWidth="1"/>
    <col min="15353" max="15353" width="10.42578125" style="31" bestFit="1" customWidth="1"/>
    <col min="15354" max="15354" width="19.140625" style="31" bestFit="1" customWidth="1"/>
    <col min="15355" max="15355" width="9.140625" style="31"/>
    <col min="15356" max="15356" width="9.5703125" style="31" customWidth="1"/>
    <col min="15357" max="15357" width="9.140625" style="31"/>
    <col min="15358" max="15358" width="10.42578125" style="31" bestFit="1" customWidth="1"/>
    <col min="15359" max="15599" width="9.140625" style="31"/>
    <col min="15600" max="15600" width="18.7109375" style="31" bestFit="1" customWidth="1"/>
    <col min="15601" max="15601" width="9.140625" style="31"/>
    <col min="15602" max="15602" width="10.28515625" style="31" customWidth="1"/>
    <col min="15603" max="15603" width="12.7109375" style="31" bestFit="1" customWidth="1"/>
    <col min="15604" max="15604" width="10.85546875" style="31" customWidth="1"/>
    <col min="15605" max="15605" width="19.140625" style="31" bestFit="1" customWidth="1"/>
    <col min="15606" max="15606" width="9.140625" style="31"/>
    <col min="15607" max="15607" width="9.42578125" style="31" customWidth="1"/>
    <col min="15608" max="15608" width="11.140625" style="31" customWidth="1"/>
    <col min="15609" max="15609" width="10.42578125" style="31" bestFit="1" customWidth="1"/>
    <col min="15610" max="15610" width="19.140625" style="31" bestFit="1" customWidth="1"/>
    <col min="15611" max="15611" width="9.140625" style="31"/>
    <col min="15612" max="15612" width="9.5703125" style="31" customWidth="1"/>
    <col min="15613" max="15613" width="9.140625" style="31"/>
    <col min="15614" max="15614" width="10.42578125" style="31" bestFit="1" customWidth="1"/>
    <col min="15615" max="15855" width="9.140625" style="31"/>
    <col min="15856" max="15856" width="18.7109375" style="31" bestFit="1" customWidth="1"/>
    <col min="15857" max="15857" width="9.140625" style="31"/>
    <col min="15858" max="15858" width="10.28515625" style="31" customWidth="1"/>
    <col min="15859" max="15859" width="12.7109375" style="31" bestFit="1" customWidth="1"/>
    <col min="15860" max="15860" width="10.85546875" style="31" customWidth="1"/>
    <col min="15861" max="15861" width="19.140625" style="31" bestFit="1" customWidth="1"/>
    <col min="15862" max="15862" width="9.140625" style="31"/>
    <col min="15863" max="15863" width="9.42578125" style="31" customWidth="1"/>
    <col min="15864" max="15864" width="11.140625" style="31" customWidth="1"/>
    <col min="15865" max="15865" width="10.42578125" style="31" bestFit="1" customWidth="1"/>
    <col min="15866" max="15866" width="19.140625" style="31" bestFit="1" customWidth="1"/>
    <col min="15867" max="15867" width="9.140625" style="31"/>
    <col min="15868" max="15868" width="9.5703125" style="31" customWidth="1"/>
    <col min="15869" max="15869" width="9.140625" style="31"/>
    <col min="15870" max="15870" width="10.42578125" style="31" bestFit="1" customWidth="1"/>
    <col min="15871" max="16111" width="9.140625" style="31"/>
    <col min="16112" max="16112" width="18.7109375" style="31" bestFit="1" customWidth="1"/>
    <col min="16113" max="16113" width="9.140625" style="31"/>
    <col min="16114" max="16114" width="10.28515625" style="31" customWidth="1"/>
    <col min="16115" max="16115" width="12.7109375" style="31" bestFit="1" customWidth="1"/>
    <col min="16116" max="16116" width="10.85546875" style="31" customWidth="1"/>
    <col min="16117" max="16117" width="19.140625" style="31" bestFit="1" customWidth="1"/>
    <col min="16118" max="16118" width="9.140625" style="31"/>
    <col min="16119" max="16119" width="9.42578125" style="31" customWidth="1"/>
    <col min="16120" max="16120" width="11.140625" style="31" customWidth="1"/>
    <col min="16121" max="16121" width="10.42578125" style="31" bestFit="1" customWidth="1"/>
    <col min="16122" max="16122" width="19.140625" style="31" bestFit="1" customWidth="1"/>
    <col min="16123" max="16123" width="9.140625" style="31"/>
    <col min="16124" max="16124" width="9.5703125" style="31" customWidth="1"/>
    <col min="16125" max="16125" width="9.140625" style="31"/>
    <col min="16126" max="16126" width="10.42578125" style="31" bestFit="1" customWidth="1"/>
    <col min="16127" max="16384" width="9.140625" style="31"/>
  </cols>
  <sheetData>
    <row r="1" spans="1:5" ht="18" x14ac:dyDescent="0.25">
      <c r="D1" s="228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118</v>
      </c>
      <c r="D3" s="231"/>
      <c r="E3" s="33"/>
    </row>
    <row r="4" spans="1:5" ht="18" x14ac:dyDescent="0.25">
      <c r="C4" s="229" t="s">
        <v>133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56.25" customHeight="1" thickBot="1" x14ac:dyDescent="0.25">
      <c r="A6" s="36"/>
      <c r="B6" s="37" t="s">
        <v>2</v>
      </c>
      <c r="C6" s="38" t="s">
        <v>3</v>
      </c>
      <c r="D6" s="39" t="s">
        <v>4</v>
      </c>
      <c r="E6" s="40" t="s">
        <v>5</v>
      </c>
    </row>
    <row r="7" spans="1:5" ht="19.5" customHeight="1" thickBot="1" x14ac:dyDescent="0.3">
      <c r="A7" s="42" t="s">
        <v>7</v>
      </c>
      <c r="B7" s="43"/>
      <c r="C7" s="43"/>
      <c r="D7" s="43"/>
      <c r="E7" s="45"/>
    </row>
    <row r="8" spans="1:5" ht="18" x14ac:dyDescent="0.25">
      <c r="A8" s="46" t="s">
        <v>8</v>
      </c>
      <c r="B8" s="47">
        <v>8131</v>
      </c>
      <c r="C8" s="48">
        <v>17098</v>
      </c>
      <c r="D8" s="49">
        <v>1891543</v>
      </c>
      <c r="E8" s="50">
        <f>D8/B8</f>
        <v>232.63350141434017</v>
      </c>
    </row>
    <row r="9" spans="1:5" ht="18" x14ac:dyDescent="0.25">
      <c r="A9" s="54" t="s">
        <v>9</v>
      </c>
      <c r="B9" s="55">
        <v>5802</v>
      </c>
      <c r="C9" s="56">
        <v>11594</v>
      </c>
      <c r="D9" s="57">
        <v>1319406</v>
      </c>
      <c r="E9" s="58">
        <f>D9/B9</f>
        <v>227.40537745604965</v>
      </c>
    </row>
    <row r="10" spans="1:5" ht="18" x14ac:dyDescent="0.25">
      <c r="A10" s="54" t="s">
        <v>10</v>
      </c>
      <c r="B10" s="55">
        <v>6543</v>
      </c>
      <c r="C10" s="56">
        <v>12574</v>
      </c>
      <c r="D10" s="57">
        <v>1437599</v>
      </c>
      <c r="E10" s="58">
        <f>D10/B10</f>
        <v>219.71557389576645</v>
      </c>
    </row>
    <row r="11" spans="1:5" ht="18" x14ac:dyDescent="0.25">
      <c r="A11" s="54" t="s">
        <v>11</v>
      </c>
      <c r="B11" s="55">
        <v>8496</v>
      </c>
      <c r="C11" s="56">
        <v>17168</v>
      </c>
      <c r="D11" s="57">
        <v>1904598</v>
      </c>
      <c r="E11" s="58">
        <f>D11/B11</f>
        <v>224.17584745762713</v>
      </c>
    </row>
    <row r="12" spans="1:5" ht="18" x14ac:dyDescent="0.25">
      <c r="A12" s="54" t="s">
        <v>12</v>
      </c>
      <c r="B12" s="55">
        <v>2203</v>
      </c>
      <c r="C12" s="56">
        <v>4769</v>
      </c>
      <c r="D12" s="57">
        <v>532130</v>
      </c>
      <c r="E12" s="58">
        <f>D12/B12</f>
        <v>241.54788924194281</v>
      </c>
    </row>
    <row r="13" spans="1:5" ht="18" x14ac:dyDescent="0.25">
      <c r="A13" s="54" t="s">
        <v>13</v>
      </c>
      <c r="B13" s="55">
        <v>8597</v>
      </c>
      <c r="C13" s="56">
        <v>17961</v>
      </c>
      <c r="D13" s="57">
        <v>2006823</v>
      </c>
      <c r="E13" s="58">
        <f>D13/B13</f>
        <v>233.43294172385717</v>
      </c>
    </row>
    <row r="14" spans="1:5" ht="18" x14ac:dyDescent="0.25">
      <c r="A14" s="54" t="s">
        <v>14</v>
      </c>
      <c r="B14" s="55">
        <v>3078</v>
      </c>
      <c r="C14" s="56">
        <v>5916</v>
      </c>
      <c r="D14" s="57">
        <v>660269</v>
      </c>
      <c r="E14" s="58">
        <f>D14/B14</f>
        <v>214.51234567901236</v>
      </c>
    </row>
    <row r="15" spans="1:5" ht="18.75" thickBot="1" x14ac:dyDescent="0.3">
      <c r="A15" s="59" t="s">
        <v>15</v>
      </c>
      <c r="B15" s="60">
        <v>10181</v>
      </c>
      <c r="C15" s="61">
        <v>20233</v>
      </c>
      <c r="D15" s="62">
        <v>2293812</v>
      </c>
      <c r="E15" s="63">
        <f>D15/B15</f>
        <v>225.30321186523918</v>
      </c>
    </row>
    <row r="16" spans="1:5" ht="18.75" thickBot="1" x14ac:dyDescent="0.3">
      <c r="A16" s="67" t="s">
        <v>16</v>
      </c>
      <c r="B16" s="68">
        <f>SUM(B8:B15)</f>
        <v>53031</v>
      </c>
      <c r="C16" s="68">
        <f t="shared" ref="C16:D16" si="0">SUM(C8:C15)</f>
        <v>107313</v>
      </c>
      <c r="D16" s="68">
        <f t="shared" si="0"/>
        <v>12046180</v>
      </c>
      <c r="E16" s="70">
        <f>D16/B16</f>
        <v>227.15355169617771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7"/>
    </row>
    <row r="19" spans="1:5" ht="18" x14ac:dyDescent="0.25">
      <c r="A19" s="79" t="s">
        <v>18</v>
      </c>
      <c r="B19" s="47">
        <v>14869</v>
      </c>
      <c r="C19" s="48">
        <v>27864</v>
      </c>
      <c r="D19" s="49">
        <v>3183266</v>
      </c>
      <c r="E19" s="51">
        <f>D19/B19</f>
        <v>214.08743022395589</v>
      </c>
    </row>
    <row r="20" spans="1:5" ht="18" x14ac:dyDescent="0.25">
      <c r="A20" s="79" t="s">
        <v>19</v>
      </c>
      <c r="B20" s="53">
        <v>7309</v>
      </c>
      <c r="C20" s="48">
        <v>13205</v>
      </c>
      <c r="D20" s="49">
        <v>1517441</v>
      </c>
      <c r="E20" s="81">
        <f>D20/B20</f>
        <v>207.61266931180737</v>
      </c>
    </row>
    <row r="21" spans="1:5" ht="18" x14ac:dyDescent="0.25">
      <c r="A21" s="46" t="s">
        <v>20</v>
      </c>
      <c r="B21" s="83">
        <v>6060</v>
      </c>
      <c r="C21" s="84">
        <v>11644</v>
      </c>
      <c r="D21" s="85">
        <v>1313679</v>
      </c>
      <c r="E21" s="81">
        <f>D21/B21</f>
        <v>216.77871287128713</v>
      </c>
    </row>
    <row r="22" spans="1:5" ht="18" x14ac:dyDescent="0.25">
      <c r="A22" s="54" t="s">
        <v>21</v>
      </c>
      <c r="B22" s="87">
        <v>7670</v>
      </c>
      <c r="C22" s="88">
        <v>15213</v>
      </c>
      <c r="D22" s="89">
        <v>1684950</v>
      </c>
      <c r="E22" s="81">
        <f>D22/B22</f>
        <v>219.6805736636245</v>
      </c>
    </row>
    <row r="23" spans="1:5" ht="18" x14ac:dyDescent="0.25">
      <c r="A23" s="54" t="s">
        <v>22</v>
      </c>
      <c r="B23" s="87">
        <v>4951</v>
      </c>
      <c r="C23" s="88">
        <v>10069</v>
      </c>
      <c r="D23" s="89">
        <v>1123256</v>
      </c>
      <c r="E23" s="81">
        <f>D23/B23</f>
        <v>226.87457079377904</v>
      </c>
    </row>
    <row r="24" spans="1:5" ht="18" x14ac:dyDescent="0.25">
      <c r="A24" s="54" t="s">
        <v>23</v>
      </c>
      <c r="B24" s="87">
        <v>3319</v>
      </c>
      <c r="C24" s="88">
        <v>6822</v>
      </c>
      <c r="D24" s="89">
        <v>763549</v>
      </c>
      <c r="E24" s="81">
        <f>D24/B24</f>
        <v>230.05393190720096</v>
      </c>
    </row>
    <row r="25" spans="1:5" ht="18" x14ac:dyDescent="0.25">
      <c r="A25" s="54" t="s">
        <v>24</v>
      </c>
      <c r="B25" s="87">
        <v>8569</v>
      </c>
      <c r="C25" s="88">
        <v>16752</v>
      </c>
      <c r="D25" s="89">
        <v>1884936</v>
      </c>
      <c r="E25" s="81">
        <f>D25/B25</f>
        <v>219.97152526549189</v>
      </c>
    </row>
    <row r="26" spans="1:5" ht="18" x14ac:dyDescent="0.25">
      <c r="A26" s="54" t="s">
        <v>25</v>
      </c>
      <c r="B26" s="87">
        <v>7719</v>
      </c>
      <c r="C26" s="88">
        <v>16010</v>
      </c>
      <c r="D26" s="89">
        <v>1800757</v>
      </c>
      <c r="E26" s="81">
        <f>D26/B26</f>
        <v>233.28889752558621</v>
      </c>
    </row>
    <row r="27" spans="1:5" ht="18" x14ac:dyDescent="0.25">
      <c r="A27" s="54" t="s">
        <v>26</v>
      </c>
      <c r="B27" s="87">
        <v>9766</v>
      </c>
      <c r="C27" s="88">
        <v>18880</v>
      </c>
      <c r="D27" s="89">
        <v>2118366</v>
      </c>
      <c r="E27" s="81">
        <f>D27/B27</f>
        <v>216.91234896579971</v>
      </c>
    </row>
    <row r="28" spans="1:5" ht="18" x14ac:dyDescent="0.25">
      <c r="A28" s="54" t="s">
        <v>27</v>
      </c>
      <c r="B28" s="87">
        <v>6899</v>
      </c>
      <c r="C28" s="88">
        <v>14864</v>
      </c>
      <c r="D28" s="89">
        <v>1646527</v>
      </c>
      <c r="E28" s="81">
        <f>D28/B28</f>
        <v>238.66169010001448</v>
      </c>
    </row>
    <row r="29" spans="1:5" ht="18" x14ac:dyDescent="0.25">
      <c r="A29" s="54" t="s">
        <v>28</v>
      </c>
      <c r="B29" s="87">
        <v>5730</v>
      </c>
      <c r="C29" s="88">
        <v>11669</v>
      </c>
      <c r="D29" s="89">
        <v>1295784</v>
      </c>
      <c r="E29" s="81">
        <f>D29/B29</f>
        <v>226.14031413612565</v>
      </c>
    </row>
    <row r="30" spans="1:5" ht="18" x14ac:dyDescent="0.25">
      <c r="A30" s="66" t="s">
        <v>29</v>
      </c>
      <c r="B30" s="87">
        <v>5500</v>
      </c>
      <c r="C30" s="92">
        <v>11356</v>
      </c>
      <c r="D30" s="93">
        <v>1285665</v>
      </c>
      <c r="E30" s="81">
        <f>D30/B30</f>
        <v>233.75727272727272</v>
      </c>
    </row>
    <row r="31" spans="1:5" ht="18.75" thickBot="1" x14ac:dyDescent="0.3">
      <c r="A31" s="66" t="s">
        <v>30</v>
      </c>
      <c r="B31" s="95">
        <v>2005</v>
      </c>
      <c r="C31" s="92">
        <v>4078</v>
      </c>
      <c r="D31" s="93">
        <v>460943</v>
      </c>
      <c r="E31" s="96">
        <f>D31/B31</f>
        <v>229.89675810473815</v>
      </c>
    </row>
    <row r="32" spans="1:5" ht="18.75" thickBot="1" x14ac:dyDescent="0.3">
      <c r="A32" s="67" t="s">
        <v>31</v>
      </c>
      <c r="B32" s="98">
        <f>SUM(B19:B31)</f>
        <v>90366</v>
      </c>
      <c r="C32" s="98">
        <f t="shared" ref="C32:D32" si="1">SUM(C19:C31)</f>
        <v>178426</v>
      </c>
      <c r="D32" s="98">
        <f t="shared" si="1"/>
        <v>20079119</v>
      </c>
      <c r="E32" s="101">
        <f>D32/B32</f>
        <v>222.19771816833764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11754</v>
      </c>
      <c r="C35" s="88">
        <v>22771</v>
      </c>
      <c r="D35" s="91">
        <v>2549387</v>
      </c>
      <c r="E35" s="58">
        <f>D35/B35</f>
        <v>216.89526969542283</v>
      </c>
    </row>
    <row r="36" spans="1:5" ht="18" x14ac:dyDescent="0.25">
      <c r="A36" s="54" t="s">
        <v>35</v>
      </c>
      <c r="B36" s="90">
        <v>16056</v>
      </c>
      <c r="C36" s="88">
        <v>32581</v>
      </c>
      <c r="D36" s="91">
        <v>3577817</v>
      </c>
      <c r="E36" s="107">
        <f>D36/B36</f>
        <v>222.83364474339811</v>
      </c>
    </row>
    <row r="37" spans="1:5" ht="18" x14ac:dyDescent="0.25">
      <c r="A37" s="54" t="s">
        <v>36</v>
      </c>
      <c r="B37" s="90">
        <v>5494</v>
      </c>
      <c r="C37" s="88">
        <v>11199</v>
      </c>
      <c r="D37" s="91">
        <v>1262756</v>
      </c>
      <c r="E37" s="107">
        <f>D37/B37</f>
        <v>229.84273753185292</v>
      </c>
    </row>
    <row r="38" spans="1:5" ht="18" x14ac:dyDescent="0.25">
      <c r="A38" s="54" t="s">
        <v>37</v>
      </c>
      <c r="B38" s="90">
        <v>8356</v>
      </c>
      <c r="C38" s="88">
        <v>17397</v>
      </c>
      <c r="D38" s="91">
        <v>1934174</v>
      </c>
      <c r="E38" s="107">
        <f>D38/B38</f>
        <v>231.47127812350408</v>
      </c>
    </row>
    <row r="39" spans="1:5" ht="18" x14ac:dyDescent="0.25">
      <c r="A39" s="54" t="s">
        <v>38</v>
      </c>
      <c r="B39" s="90">
        <v>5799</v>
      </c>
      <c r="C39" s="88">
        <v>11475</v>
      </c>
      <c r="D39" s="91">
        <v>1271821</v>
      </c>
      <c r="E39" s="107">
        <f>D39/B39</f>
        <v>219.31729608553198</v>
      </c>
    </row>
    <row r="40" spans="1:5" ht="18" x14ac:dyDescent="0.25">
      <c r="A40" s="54" t="s">
        <v>39</v>
      </c>
      <c r="B40" s="90">
        <v>7397</v>
      </c>
      <c r="C40" s="88">
        <v>15503</v>
      </c>
      <c r="D40" s="91">
        <v>1713706</v>
      </c>
      <c r="E40" s="107">
        <f>D40/B40</f>
        <v>231.67581451939975</v>
      </c>
    </row>
    <row r="41" spans="1:5" ht="18" x14ac:dyDescent="0.25">
      <c r="A41" s="54" t="s">
        <v>40</v>
      </c>
      <c r="B41" s="90">
        <v>10092</v>
      </c>
      <c r="C41" s="88">
        <v>21103</v>
      </c>
      <c r="D41" s="91">
        <v>2339003</v>
      </c>
      <c r="E41" s="107">
        <f>D41/B41</f>
        <v>231.76803408640507</v>
      </c>
    </row>
    <row r="42" spans="1:5" ht="18" x14ac:dyDescent="0.25">
      <c r="A42" s="54" t="s">
        <v>41</v>
      </c>
      <c r="B42" s="90">
        <v>6946</v>
      </c>
      <c r="C42" s="88">
        <v>13838</v>
      </c>
      <c r="D42" s="91">
        <v>1531319</v>
      </c>
      <c r="E42" s="107">
        <f>D42/B42</f>
        <v>220.46055283616471</v>
      </c>
    </row>
    <row r="43" spans="1:5" ht="18" x14ac:dyDescent="0.25">
      <c r="A43" s="54" t="s">
        <v>42</v>
      </c>
      <c r="B43" s="90">
        <v>5340</v>
      </c>
      <c r="C43" s="88">
        <v>10574</v>
      </c>
      <c r="D43" s="91">
        <v>1163478</v>
      </c>
      <c r="E43" s="107">
        <f>D43/B43</f>
        <v>217.87977528089888</v>
      </c>
    </row>
    <row r="44" spans="1:5" ht="18" x14ac:dyDescent="0.25">
      <c r="A44" s="54" t="s">
        <v>43</v>
      </c>
      <c r="B44" s="90">
        <v>7864</v>
      </c>
      <c r="C44" s="88">
        <v>16203</v>
      </c>
      <c r="D44" s="91">
        <v>1800469</v>
      </c>
      <c r="E44" s="107">
        <f>D44/B44</f>
        <v>228.95078840284842</v>
      </c>
    </row>
    <row r="45" spans="1:5" ht="18" x14ac:dyDescent="0.25">
      <c r="A45" s="66" t="s">
        <v>44</v>
      </c>
      <c r="B45" s="90">
        <v>6829</v>
      </c>
      <c r="C45" s="88">
        <v>13699</v>
      </c>
      <c r="D45" s="91">
        <v>1533489</v>
      </c>
      <c r="E45" s="107">
        <f>D45/B45</f>
        <v>224.55542539171182</v>
      </c>
    </row>
    <row r="46" spans="1:5" ht="18.75" thickBot="1" x14ac:dyDescent="0.3">
      <c r="A46" s="66" t="s">
        <v>45</v>
      </c>
      <c r="B46" s="108">
        <v>4681</v>
      </c>
      <c r="C46" s="109">
        <v>9189</v>
      </c>
      <c r="D46" s="110">
        <v>1014547</v>
      </c>
      <c r="E46" s="111">
        <f>D46/B46</f>
        <v>216.73723563341167</v>
      </c>
    </row>
    <row r="47" spans="1:5" ht="18.75" thickBot="1" x14ac:dyDescent="0.3">
      <c r="A47" s="67" t="s">
        <v>46</v>
      </c>
      <c r="B47" s="98">
        <f>SUM(B35:B46)</f>
        <v>96608</v>
      </c>
      <c r="C47" s="98">
        <f t="shared" ref="C47:D47" si="2">SUM(C35:C46)</f>
        <v>195532</v>
      </c>
      <c r="D47" s="98">
        <f t="shared" si="2"/>
        <v>21691966</v>
      </c>
      <c r="E47" s="101">
        <f>D47/B47</f>
        <v>224.53591835044716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5528</v>
      </c>
      <c r="C50" s="118">
        <v>10901</v>
      </c>
      <c r="D50" s="117">
        <v>1216696</v>
      </c>
      <c r="E50" s="119">
        <f>D50/B50</f>
        <v>220.09696092619393</v>
      </c>
    </row>
    <row r="51" spans="1:5" ht="18" x14ac:dyDescent="0.25">
      <c r="A51" s="54" t="s">
        <v>49</v>
      </c>
      <c r="B51" s="90">
        <v>8118</v>
      </c>
      <c r="C51" s="120">
        <v>17230</v>
      </c>
      <c r="D51" s="90">
        <v>1928385</v>
      </c>
      <c r="E51" s="121">
        <f>D51/B51</f>
        <v>237.54434589800442</v>
      </c>
    </row>
    <row r="52" spans="1:5" ht="18" x14ac:dyDescent="0.25">
      <c r="A52" s="54" t="s">
        <v>120</v>
      </c>
      <c r="B52" s="90">
        <v>22840</v>
      </c>
      <c r="C52" s="120">
        <v>44078</v>
      </c>
      <c r="D52" s="90">
        <v>4902670</v>
      </c>
      <c r="E52" s="121">
        <f>D52/B52</f>
        <v>214.65280210157619</v>
      </c>
    </row>
    <row r="53" spans="1:5" ht="18" x14ac:dyDescent="0.25">
      <c r="A53" s="54" t="s">
        <v>51</v>
      </c>
      <c r="B53" s="90">
        <v>7818</v>
      </c>
      <c r="C53" s="120">
        <v>15828</v>
      </c>
      <c r="D53" s="90">
        <v>1747324</v>
      </c>
      <c r="E53" s="121">
        <f>D53/B53</f>
        <v>223.5001279099514</v>
      </c>
    </row>
    <row r="54" spans="1:5" ht="18" x14ac:dyDescent="0.25">
      <c r="A54" s="54" t="s">
        <v>52</v>
      </c>
      <c r="B54" s="90">
        <v>5899</v>
      </c>
      <c r="C54" s="120">
        <v>11423</v>
      </c>
      <c r="D54" s="90">
        <v>1303799</v>
      </c>
      <c r="E54" s="121">
        <f>D54/B54</f>
        <v>221.02034243092049</v>
      </c>
    </row>
    <row r="55" spans="1:5" ht="18" x14ac:dyDescent="0.25">
      <c r="A55" s="54" t="s">
        <v>53</v>
      </c>
      <c r="B55" s="90">
        <v>5822</v>
      </c>
      <c r="C55" s="120">
        <v>11632</v>
      </c>
      <c r="D55" s="90">
        <v>1292842</v>
      </c>
      <c r="E55" s="121">
        <f>D55/B55</f>
        <v>222.06149089659911</v>
      </c>
    </row>
    <row r="56" spans="1:5" ht="18.75" thickBot="1" x14ac:dyDescent="0.3">
      <c r="A56" s="54" t="s">
        <v>54</v>
      </c>
      <c r="B56" s="122">
        <v>8217</v>
      </c>
      <c r="C56" s="123">
        <v>15963</v>
      </c>
      <c r="D56" s="122">
        <v>1770817</v>
      </c>
      <c r="E56" s="121">
        <f>D56/B56</f>
        <v>215.50651089205306</v>
      </c>
    </row>
    <row r="57" spans="1:5" ht="18.75" thickBot="1" x14ac:dyDescent="0.3">
      <c r="A57" s="67" t="s">
        <v>46</v>
      </c>
      <c r="B57" s="98">
        <f>SUM(B50:B56)</f>
        <v>64242</v>
      </c>
      <c r="C57" s="98">
        <f t="shared" ref="C57:D57" si="3">SUM(C50:C56)</f>
        <v>127055</v>
      </c>
      <c r="D57" s="98">
        <f t="shared" si="3"/>
        <v>14162533</v>
      </c>
      <c r="E57" s="72">
        <f>D57/B57</f>
        <v>220.455978954578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9153</v>
      </c>
      <c r="C60" s="125">
        <v>18837</v>
      </c>
      <c r="D60" s="117">
        <v>2085846</v>
      </c>
      <c r="E60" s="58">
        <f>D60/B60</f>
        <v>227.88659455916093</v>
      </c>
    </row>
    <row r="61" spans="1:5" ht="18" x14ac:dyDescent="0.25">
      <c r="A61" s="54" t="s">
        <v>57</v>
      </c>
      <c r="B61" s="90">
        <v>9786</v>
      </c>
      <c r="C61" s="127">
        <v>19603</v>
      </c>
      <c r="D61" s="90">
        <v>2182595</v>
      </c>
      <c r="E61" s="107">
        <f>D61/B61</f>
        <v>223.03239321479666</v>
      </c>
    </row>
    <row r="62" spans="1:5" ht="18" x14ac:dyDescent="0.25">
      <c r="A62" s="54" t="s">
        <v>58</v>
      </c>
      <c r="B62" s="90">
        <v>11804</v>
      </c>
      <c r="C62" s="127">
        <v>23184</v>
      </c>
      <c r="D62" s="90">
        <v>2565539</v>
      </c>
      <c r="E62" s="107">
        <f>D62/B62</f>
        <v>217.34488309047779</v>
      </c>
    </row>
    <row r="63" spans="1:5" ht="18" x14ac:dyDescent="0.25">
      <c r="A63" s="54" t="s">
        <v>59</v>
      </c>
      <c r="B63" s="90">
        <v>5374</v>
      </c>
      <c r="C63" s="127">
        <v>11418</v>
      </c>
      <c r="D63" s="90">
        <v>1289947</v>
      </c>
      <c r="E63" s="107">
        <f>D63/B63</f>
        <v>240.03479717156679</v>
      </c>
    </row>
    <row r="64" spans="1:5" ht="18" x14ac:dyDescent="0.25">
      <c r="A64" s="54" t="s">
        <v>60</v>
      </c>
      <c r="B64" s="90">
        <v>3980</v>
      </c>
      <c r="C64" s="127">
        <v>7777</v>
      </c>
      <c r="D64" s="90">
        <v>866125</v>
      </c>
      <c r="E64" s="107">
        <f>D64/B64</f>
        <v>217.61934673366835</v>
      </c>
    </row>
    <row r="65" spans="1:5" ht="18" x14ac:dyDescent="0.25">
      <c r="A65" s="54" t="s">
        <v>61</v>
      </c>
      <c r="B65" s="90">
        <v>9763</v>
      </c>
      <c r="C65" s="127">
        <v>19595</v>
      </c>
      <c r="D65" s="90">
        <v>2168572</v>
      </c>
      <c r="E65" s="107">
        <f>D65/B65</f>
        <v>222.1214790535696</v>
      </c>
    </row>
    <row r="66" spans="1:5" ht="18.75" thickBot="1" x14ac:dyDescent="0.3">
      <c r="A66" s="54" t="s">
        <v>62</v>
      </c>
      <c r="B66" s="122">
        <v>9069</v>
      </c>
      <c r="C66" s="128">
        <v>17762</v>
      </c>
      <c r="D66" s="122">
        <v>1988304</v>
      </c>
      <c r="E66" s="111">
        <f>D66/B66</f>
        <v>219.24181276877275</v>
      </c>
    </row>
    <row r="67" spans="1:5" ht="18.75" thickBot="1" x14ac:dyDescent="0.3">
      <c r="A67" s="67" t="s">
        <v>46</v>
      </c>
      <c r="B67" s="98">
        <f>SUM(B60:B66)</f>
        <v>58929</v>
      </c>
      <c r="C67" s="98">
        <f t="shared" ref="C67:D67" si="4">SUM(C60:C66)</f>
        <v>118176</v>
      </c>
      <c r="D67" s="98">
        <f t="shared" si="4"/>
        <v>13146928</v>
      </c>
      <c r="E67" s="70">
        <f>D67/B67</f>
        <v>223.09776171324813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4071</v>
      </c>
      <c r="C70" s="125">
        <v>8365</v>
      </c>
      <c r="D70" s="117">
        <v>927197</v>
      </c>
      <c r="E70" s="119">
        <f>D70/B70</f>
        <v>227.75657086710882</v>
      </c>
    </row>
    <row r="71" spans="1:5" ht="18" x14ac:dyDescent="0.25">
      <c r="A71" s="54" t="s">
        <v>65</v>
      </c>
      <c r="B71" s="90">
        <v>7587</v>
      </c>
      <c r="C71" s="127">
        <v>14327</v>
      </c>
      <c r="D71" s="90">
        <v>1583373</v>
      </c>
      <c r="E71" s="121">
        <f>D71/B71</f>
        <v>208.69553183076314</v>
      </c>
    </row>
    <row r="72" spans="1:5" ht="18" x14ac:dyDescent="0.25">
      <c r="A72" s="54" t="s">
        <v>63</v>
      </c>
      <c r="B72" s="90">
        <v>8194</v>
      </c>
      <c r="C72" s="127">
        <v>16399</v>
      </c>
      <c r="D72" s="90">
        <v>1827492</v>
      </c>
      <c r="E72" s="121">
        <f>D72/B72</f>
        <v>223.02806931901392</v>
      </c>
    </row>
    <row r="73" spans="1:5" ht="18" x14ac:dyDescent="0.25">
      <c r="A73" s="54" t="s">
        <v>66</v>
      </c>
      <c r="B73" s="90">
        <v>4397</v>
      </c>
      <c r="C73" s="127">
        <v>8557</v>
      </c>
      <c r="D73" s="90">
        <v>955965</v>
      </c>
      <c r="E73" s="121">
        <f>D73/B73</f>
        <v>217.41300886968386</v>
      </c>
    </row>
    <row r="74" spans="1:5" ht="18" x14ac:dyDescent="0.25">
      <c r="A74" s="54" t="s">
        <v>67</v>
      </c>
      <c r="B74" s="90">
        <v>6549</v>
      </c>
      <c r="C74" s="127">
        <v>13058</v>
      </c>
      <c r="D74" s="90">
        <v>1444179</v>
      </c>
      <c r="E74" s="121">
        <f>D74/B74</f>
        <v>220.51901053595969</v>
      </c>
    </row>
    <row r="75" spans="1:5" ht="18.75" thickBot="1" x14ac:dyDescent="0.3">
      <c r="A75" s="59" t="s">
        <v>68</v>
      </c>
      <c r="B75" s="122">
        <v>4315</v>
      </c>
      <c r="C75" s="128">
        <v>8843</v>
      </c>
      <c r="D75" s="122">
        <v>976427</v>
      </c>
      <c r="E75" s="121">
        <f>D75/B75</f>
        <v>226.28667439165702</v>
      </c>
    </row>
    <row r="76" spans="1:5" ht="18.75" thickBot="1" x14ac:dyDescent="0.3">
      <c r="A76" s="67" t="s">
        <v>46</v>
      </c>
      <c r="B76" s="98">
        <f>SUM(B70:B75)</f>
        <v>35113</v>
      </c>
      <c r="C76" s="98">
        <f t="shared" ref="C76:D76" si="5">SUM(C70:C75)</f>
        <v>69549</v>
      </c>
      <c r="D76" s="98">
        <f t="shared" si="5"/>
        <v>7714633</v>
      </c>
      <c r="E76" s="72">
        <f>D76/B76</f>
        <v>219.70874035257597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2569</v>
      </c>
      <c r="C79" s="125">
        <v>5094</v>
      </c>
      <c r="D79" s="117">
        <v>560952</v>
      </c>
      <c r="E79" s="119">
        <f>D79/B79</f>
        <v>218.35422343324251</v>
      </c>
    </row>
    <row r="80" spans="1:5" ht="18" x14ac:dyDescent="0.25">
      <c r="A80" s="54" t="s">
        <v>116</v>
      </c>
      <c r="B80" s="90">
        <v>251</v>
      </c>
      <c r="C80" s="127">
        <v>530</v>
      </c>
      <c r="D80" s="90">
        <v>57957</v>
      </c>
      <c r="E80" s="121">
        <f>D80/B80</f>
        <v>230.90438247011951</v>
      </c>
    </row>
    <row r="81" spans="1:5" ht="18" x14ac:dyDescent="0.25">
      <c r="A81" s="54" t="s">
        <v>71</v>
      </c>
      <c r="B81" s="90">
        <v>6749</v>
      </c>
      <c r="C81" s="127">
        <v>13279</v>
      </c>
      <c r="D81" s="90">
        <v>1486326</v>
      </c>
      <c r="E81" s="121">
        <f>D81/B81</f>
        <v>220.22907097347755</v>
      </c>
    </row>
    <row r="82" spans="1:5" ht="18" x14ac:dyDescent="0.25">
      <c r="A82" s="54" t="s">
        <v>69</v>
      </c>
      <c r="B82" s="90">
        <v>11225</v>
      </c>
      <c r="C82" s="127">
        <v>21441</v>
      </c>
      <c r="D82" s="90">
        <v>2400710</v>
      </c>
      <c r="E82" s="121">
        <f>D82/B82</f>
        <v>213.87171492204899</v>
      </c>
    </row>
    <row r="83" spans="1:5" ht="18" x14ac:dyDescent="0.25">
      <c r="A83" s="54" t="s">
        <v>72</v>
      </c>
      <c r="B83" s="90">
        <v>8346</v>
      </c>
      <c r="C83" s="127">
        <v>16951</v>
      </c>
      <c r="D83" s="90">
        <v>1900173</v>
      </c>
      <c r="E83" s="121">
        <f>D83/B83</f>
        <v>227.6746944644141</v>
      </c>
    </row>
    <row r="84" spans="1:5" ht="18" x14ac:dyDescent="0.25">
      <c r="A84" s="54" t="s">
        <v>73</v>
      </c>
      <c r="B84" s="90">
        <v>7954</v>
      </c>
      <c r="C84" s="127">
        <v>15191</v>
      </c>
      <c r="D84" s="90">
        <v>1705491</v>
      </c>
      <c r="E84" s="121">
        <f>D84/B84</f>
        <v>214.41928589388988</v>
      </c>
    </row>
    <row r="85" spans="1:5" ht="18" x14ac:dyDescent="0.25">
      <c r="A85" s="54" t="s">
        <v>74</v>
      </c>
      <c r="B85" s="90">
        <v>2903</v>
      </c>
      <c r="C85" s="127">
        <v>5641</v>
      </c>
      <c r="D85" s="90">
        <v>623885</v>
      </c>
      <c r="E85" s="121">
        <f>D85/B85</f>
        <v>214.91043747847056</v>
      </c>
    </row>
    <row r="86" spans="1:5" ht="18" x14ac:dyDescent="0.25">
      <c r="A86" s="54" t="s">
        <v>75</v>
      </c>
      <c r="B86" s="90">
        <v>5778</v>
      </c>
      <c r="C86" s="127">
        <v>11618</v>
      </c>
      <c r="D86" s="90">
        <v>1303898</v>
      </c>
      <c r="E86" s="121">
        <f>D86/B86</f>
        <v>225.66597438560055</v>
      </c>
    </row>
    <row r="87" spans="1:5" ht="18" x14ac:dyDescent="0.25">
      <c r="A87" s="54" t="s">
        <v>76</v>
      </c>
      <c r="B87" s="90">
        <v>1999</v>
      </c>
      <c r="C87" s="127">
        <v>3931</v>
      </c>
      <c r="D87" s="90">
        <v>447167</v>
      </c>
      <c r="E87" s="121">
        <f>D87/B87</f>
        <v>223.69534767383692</v>
      </c>
    </row>
    <row r="88" spans="1:5" ht="18.75" thickBot="1" x14ac:dyDescent="0.3">
      <c r="A88" s="59" t="s">
        <v>77</v>
      </c>
      <c r="B88" s="122">
        <v>9456</v>
      </c>
      <c r="C88" s="128">
        <v>17762</v>
      </c>
      <c r="D88" s="122">
        <v>1979641</v>
      </c>
      <c r="E88" s="129">
        <f>D88/B88</f>
        <v>209.35289763113366</v>
      </c>
    </row>
    <row r="89" spans="1:5" ht="18.75" thickBot="1" x14ac:dyDescent="0.3">
      <c r="A89" s="67" t="s">
        <v>46</v>
      </c>
      <c r="B89" s="98">
        <f>SUM(B79:B88)</f>
        <v>57230</v>
      </c>
      <c r="C89" s="98">
        <f t="shared" ref="C89:D89" si="6">SUM(C79:C88)</f>
        <v>111438</v>
      </c>
      <c r="D89" s="98">
        <f t="shared" si="6"/>
        <v>12466200</v>
      </c>
      <c r="E89" s="71">
        <f>D89/B89</f>
        <v>217.82631486982351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5751</v>
      </c>
      <c r="C92" s="125">
        <v>11317</v>
      </c>
      <c r="D92" s="117">
        <v>1250980</v>
      </c>
      <c r="E92" s="119">
        <f>D92/B92</f>
        <v>217.52390888541123</v>
      </c>
    </row>
    <row r="93" spans="1:5" ht="18" x14ac:dyDescent="0.25">
      <c r="A93" s="54" t="s">
        <v>80</v>
      </c>
      <c r="B93" s="90">
        <v>8022</v>
      </c>
      <c r="C93" s="127">
        <v>16254</v>
      </c>
      <c r="D93" s="90">
        <v>1824296</v>
      </c>
      <c r="E93" s="121">
        <f>D93/B93</f>
        <v>227.41161805036151</v>
      </c>
    </row>
    <row r="94" spans="1:5" ht="18" x14ac:dyDescent="0.25">
      <c r="A94" s="54" t="s">
        <v>81</v>
      </c>
      <c r="B94" s="90">
        <v>4262</v>
      </c>
      <c r="C94" s="127">
        <v>8714</v>
      </c>
      <c r="D94" s="90">
        <v>978352</v>
      </c>
      <c r="E94" s="121">
        <f>D94/B94</f>
        <v>229.55232285312061</v>
      </c>
    </row>
    <row r="95" spans="1:5" ht="18" x14ac:dyDescent="0.25">
      <c r="A95" s="54" t="s">
        <v>82</v>
      </c>
      <c r="B95" s="90">
        <v>2765</v>
      </c>
      <c r="C95" s="127">
        <v>5212</v>
      </c>
      <c r="D95" s="90">
        <v>583064</v>
      </c>
      <c r="E95" s="121">
        <f>D95/B95</f>
        <v>210.87305605786619</v>
      </c>
    </row>
    <row r="96" spans="1:5" ht="18" x14ac:dyDescent="0.25">
      <c r="A96" s="54" t="s">
        <v>83</v>
      </c>
      <c r="B96" s="90">
        <v>5501</v>
      </c>
      <c r="C96" s="127">
        <v>11331</v>
      </c>
      <c r="D96" s="90">
        <v>1273057</v>
      </c>
      <c r="E96" s="121">
        <f>D96/B96</f>
        <v>231.42283221232503</v>
      </c>
    </row>
    <row r="97" spans="1:5" ht="18" x14ac:dyDescent="0.25">
      <c r="A97" s="54" t="s">
        <v>84</v>
      </c>
      <c r="B97" s="90">
        <v>1171</v>
      </c>
      <c r="C97" s="127">
        <v>2694</v>
      </c>
      <c r="D97" s="90">
        <v>300641</v>
      </c>
      <c r="E97" s="121">
        <f>D97/B97</f>
        <v>256.7386848847139</v>
      </c>
    </row>
    <row r="98" spans="1:5" ht="18" x14ac:dyDescent="0.25">
      <c r="A98" s="54" t="s">
        <v>85</v>
      </c>
      <c r="B98" s="90">
        <v>16328</v>
      </c>
      <c r="C98" s="127">
        <v>31336</v>
      </c>
      <c r="D98" s="90">
        <v>3556511</v>
      </c>
      <c r="E98" s="121">
        <f>D98/B98</f>
        <v>217.81669524742773</v>
      </c>
    </row>
    <row r="99" spans="1:5" ht="18.75" customHeight="1" x14ac:dyDescent="0.25">
      <c r="A99" s="130" t="s">
        <v>86</v>
      </c>
      <c r="B99" s="90">
        <v>4681</v>
      </c>
      <c r="C99" s="127">
        <v>9740</v>
      </c>
      <c r="D99" s="90">
        <v>1074085</v>
      </c>
      <c r="E99" s="121">
        <f>D99/B99</f>
        <v>229.4563127536851</v>
      </c>
    </row>
    <row r="100" spans="1:5" ht="18.75" thickBot="1" x14ac:dyDescent="0.3">
      <c r="A100" s="54" t="s">
        <v>87</v>
      </c>
      <c r="B100" s="122">
        <v>6935</v>
      </c>
      <c r="C100" s="128">
        <v>13987</v>
      </c>
      <c r="D100" s="122">
        <v>1562606</v>
      </c>
      <c r="E100" s="121">
        <f>D100/B100</f>
        <v>225.32170151405913</v>
      </c>
    </row>
    <row r="101" spans="1:5" ht="18.75" thickBot="1" x14ac:dyDescent="0.3">
      <c r="A101" s="67" t="s">
        <v>46</v>
      </c>
      <c r="B101" s="98">
        <f>SUM(B92:B100)</f>
        <v>55416</v>
      </c>
      <c r="C101" s="98">
        <f t="shared" ref="C101:D101" si="7">SUM(C92:C100)</f>
        <v>110585</v>
      </c>
      <c r="D101" s="98">
        <f t="shared" si="7"/>
        <v>12403592</v>
      </c>
      <c r="E101" s="72">
        <f>D101/B101</f>
        <v>223.8269091959001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4033</v>
      </c>
      <c r="C104" s="133">
        <v>9182</v>
      </c>
      <c r="D104" s="132">
        <v>1030527</v>
      </c>
      <c r="E104" s="119">
        <f>D104/B104</f>
        <v>255.52367964294569</v>
      </c>
    </row>
    <row r="105" spans="1:5" ht="18" x14ac:dyDescent="0.25">
      <c r="A105" s="134" t="s">
        <v>90</v>
      </c>
      <c r="B105" s="90">
        <v>5667</v>
      </c>
      <c r="C105" s="91">
        <v>11040</v>
      </c>
      <c r="D105" s="90">
        <v>1229202</v>
      </c>
      <c r="E105" s="121">
        <f>D105/B105</f>
        <v>216.90524086818422</v>
      </c>
    </row>
    <row r="106" spans="1:5" ht="18" x14ac:dyDescent="0.25">
      <c r="A106" s="134" t="s">
        <v>91</v>
      </c>
      <c r="B106" s="86">
        <v>891</v>
      </c>
      <c r="C106" s="126">
        <v>1912</v>
      </c>
      <c r="D106" s="86">
        <v>221526</v>
      </c>
      <c r="E106" s="121">
        <f>D106/B106</f>
        <v>248.62626262626262</v>
      </c>
    </row>
    <row r="107" spans="1:5" ht="18" x14ac:dyDescent="0.25">
      <c r="A107" s="134" t="s">
        <v>92</v>
      </c>
      <c r="B107" s="90">
        <v>7798</v>
      </c>
      <c r="C107" s="127">
        <v>16079</v>
      </c>
      <c r="D107" s="90">
        <v>1785598</v>
      </c>
      <c r="E107" s="121">
        <f>D107/B107</f>
        <v>228.98153372659655</v>
      </c>
    </row>
    <row r="108" spans="1:5" ht="18" x14ac:dyDescent="0.25">
      <c r="A108" s="54" t="s">
        <v>93</v>
      </c>
      <c r="B108" s="90">
        <v>5013</v>
      </c>
      <c r="C108" s="127">
        <v>10493</v>
      </c>
      <c r="D108" s="90">
        <v>1175876</v>
      </c>
      <c r="E108" s="121">
        <f>D108/B108</f>
        <v>234.56533014163176</v>
      </c>
    </row>
    <row r="109" spans="1:5" ht="18" x14ac:dyDescent="0.25">
      <c r="A109" s="54" t="s">
        <v>94</v>
      </c>
      <c r="B109" s="90">
        <v>3771</v>
      </c>
      <c r="C109" s="127">
        <v>8338</v>
      </c>
      <c r="D109" s="90">
        <v>936457</v>
      </c>
      <c r="E109" s="121">
        <f>D109/B109</f>
        <v>248.33121188013789</v>
      </c>
    </row>
    <row r="110" spans="1:5" ht="18" x14ac:dyDescent="0.25">
      <c r="A110" s="54" t="s">
        <v>95</v>
      </c>
      <c r="B110" s="90">
        <v>8975</v>
      </c>
      <c r="C110" s="127">
        <v>19270</v>
      </c>
      <c r="D110" s="90">
        <v>2124168</v>
      </c>
      <c r="E110" s="121">
        <f>D110/B110</f>
        <v>236.67610027855153</v>
      </c>
    </row>
    <row r="111" spans="1:5" ht="18" x14ac:dyDescent="0.25">
      <c r="A111" s="54" t="s">
        <v>96</v>
      </c>
      <c r="B111" s="90">
        <v>5914</v>
      </c>
      <c r="C111" s="127">
        <v>12837</v>
      </c>
      <c r="D111" s="90">
        <v>1414057</v>
      </c>
      <c r="E111" s="121">
        <f>D111/B111</f>
        <v>239.10331416976666</v>
      </c>
    </row>
    <row r="112" spans="1:5" ht="18" x14ac:dyDescent="0.25">
      <c r="A112" s="54" t="s">
        <v>97</v>
      </c>
      <c r="B112" s="90">
        <v>5422</v>
      </c>
      <c r="C112" s="127">
        <v>11927</v>
      </c>
      <c r="D112" s="90">
        <v>1317670</v>
      </c>
      <c r="E112" s="121">
        <f>D112/B112</f>
        <v>243.02286978974547</v>
      </c>
    </row>
    <row r="113" spans="1:5" ht="18" x14ac:dyDescent="0.25">
      <c r="A113" s="54" t="s">
        <v>98</v>
      </c>
      <c r="B113" s="90">
        <v>7894</v>
      </c>
      <c r="C113" s="127">
        <v>15400</v>
      </c>
      <c r="D113" s="90">
        <v>1735540</v>
      </c>
      <c r="E113" s="121">
        <f>D113/B113</f>
        <v>219.85558652140867</v>
      </c>
    </row>
    <row r="114" spans="1:5" ht="18" x14ac:dyDescent="0.25">
      <c r="A114" s="54" t="s">
        <v>99</v>
      </c>
      <c r="B114" s="90">
        <v>8903</v>
      </c>
      <c r="C114" s="127">
        <v>19484</v>
      </c>
      <c r="D114" s="90">
        <v>2168989</v>
      </c>
      <c r="E114" s="121">
        <f>D114/B114</f>
        <v>243.62450859260923</v>
      </c>
    </row>
    <row r="115" spans="1:5" ht="18" x14ac:dyDescent="0.25">
      <c r="A115" s="54" t="s">
        <v>100</v>
      </c>
      <c r="B115" s="90">
        <v>16913</v>
      </c>
      <c r="C115" s="127">
        <v>35072</v>
      </c>
      <c r="D115" s="90">
        <v>3967948</v>
      </c>
      <c r="E115" s="121">
        <f>D115/B115</f>
        <v>234.60935375155205</v>
      </c>
    </row>
    <row r="116" spans="1:5" ht="18" x14ac:dyDescent="0.25">
      <c r="A116" s="54" t="s">
        <v>101</v>
      </c>
      <c r="B116" s="90">
        <v>5743</v>
      </c>
      <c r="C116" s="127">
        <v>12491</v>
      </c>
      <c r="D116" s="90">
        <v>1397865</v>
      </c>
      <c r="E116" s="121">
        <f>D116/B116</f>
        <v>243.40327355040918</v>
      </c>
    </row>
    <row r="117" spans="1:5" ht="18.75" thickBot="1" x14ac:dyDescent="0.3">
      <c r="A117" s="54" t="s">
        <v>102</v>
      </c>
      <c r="B117" s="122">
        <v>8716</v>
      </c>
      <c r="C117" s="128">
        <v>17749</v>
      </c>
      <c r="D117" s="122">
        <v>1983385</v>
      </c>
      <c r="E117" s="121">
        <f>D117/B117</f>
        <v>227.55679210647085</v>
      </c>
    </row>
    <row r="118" spans="1:5" ht="18.75" thickBot="1" x14ac:dyDescent="0.3">
      <c r="A118" s="67" t="s">
        <v>46</v>
      </c>
      <c r="B118" s="98">
        <f>SUM(B104:B117)</f>
        <v>95653</v>
      </c>
      <c r="C118" s="98">
        <f t="shared" ref="C118:D118" si="8">SUM(C104:C117)</f>
        <v>201274</v>
      </c>
      <c r="D118" s="98">
        <f t="shared" si="8"/>
        <v>22488808</v>
      </c>
      <c r="E118" s="72">
        <f>D118/B118</f>
        <v>235.10823497433432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1691</v>
      </c>
      <c r="C121" s="135">
        <v>3562</v>
      </c>
      <c r="D121" s="135">
        <v>399392</v>
      </c>
      <c r="E121" s="119">
        <f>D121/B121</f>
        <v>236.18687167356595</v>
      </c>
    </row>
    <row r="122" spans="1:5" ht="18" x14ac:dyDescent="0.25">
      <c r="A122" s="54" t="s">
        <v>105</v>
      </c>
      <c r="B122" s="86">
        <v>9665</v>
      </c>
      <c r="C122" s="126">
        <v>18615</v>
      </c>
      <c r="D122" s="86">
        <v>2095627</v>
      </c>
      <c r="E122" s="121">
        <f>D122/B122</f>
        <v>216.8263838592861</v>
      </c>
    </row>
    <row r="123" spans="1:5" ht="18" x14ac:dyDescent="0.25">
      <c r="A123" s="54" t="s">
        <v>106</v>
      </c>
      <c r="B123" s="90">
        <v>1640</v>
      </c>
      <c r="C123" s="127">
        <v>3257</v>
      </c>
      <c r="D123" s="90">
        <v>362796</v>
      </c>
      <c r="E123" s="121">
        <f>D123/B123</f>
        <v>221.21707317073171</v>
      </c>
    </row>
    <row r="124" spans="1:5" ht="18" x14ac:dyDescent="0.25">
      <c r="A124" s="54" t="s">
        <v>107</v>
      </c>
      <c r="B124" s="90">
        <v>0</v>
      </c>
      <c r="C124" s="127">
        <v>0</v>
      </c>
      <c r="D124" s="90">
        <v>0</v>
      </c>
      <c r="E124" s="121" t="e">
        <f>D124/B124</f>
        <v>#DIV/0!</v>
      </c>
    </row>
    <row r="125" spans="1:5" ht="18" x14ac:dyDescent="0.25">
      <c r="A125" s="54" t="s">
        <v>108</v>
      </c>
      <c r="B125" s="90">
        <v>8187</v>
      </c>
      <c r="C125" s="127">
        <v>14006</v>
      </c>
      <c r="D125" s="90">
        <v>1590245</v>
      </c>
      <c r="E125" s="121">
        <f>D125/B125</f>
        <v>194.24025894711127</v>
      </c>
    </row>
    <row r="126" spans="1:5" ht="18" x14ac:dyDescent="0.25">
      <c r="A126" s="54" t="s">
        <v>109</v>
      </c>
      <c r="B126" s="90">
        <v>11022</v>
      </c>
      <c r="C126" s="127">
        <v>22856</v>
      </c>
      <c r="D126" s="90">
        <v>2563449</v>
      </c>
      <c r="E126" s="121">
        <f>D126/B126</f>
        <v>232.57566684812193</v>
      </c>
    </row>
    <row r="127" spans="1:5" ht="18" x14ac:dyDescent="0.25">
      <c r="A127" s="54" t="s">
        <v>110</v>
      </c>
      <c r="B127" s="90">
        <v>9711</v>
      </c>
      <c r="C127" s="127">
        <v>19477</v>
      </c>
      <c r="D127" s="90">
        <v>2164962</v>
      </c>
      <c r="E127" s="121">
        <f>D127/B127</f>
        <v>222.93914118010503</v>
      </c>
    </row>
    <row r="128" spans="1:5" ht="18" x14ac:dyDescent="0.25">
      <c r="A128" s="54" t="s">
        <v>111</v>
      </c>
      <c r="B128" s="90">
        <v>7474</v>
      </c>
      <c r="C128" s="127">
        <v>15649</v>
      </c>
      <c r="D128" s="90">
        <v>1765162</v>
      </c>
      <c r="E128" s="121">
        <f>D128/B128</f>
        <v>236.17366871822318</v>
      </c>
    </row>
    <row r="129" spans="1:5" ht="15.75" customHeight="1" thickBot="1" x14ac:dyDescent="0.3">
      <c r="A129" s="130" t="s">
        <v>112</v>
      </c>
      <c r="B129" s="122">
        <v>14613</v>
      </c>
      <c r="C129" s="128">
        <v>27897</v>
      </c>
      <c r="D129" s="122">
        <v>3129185</v>
      </c>
      <c r="E129" s="121">
        <f>D129/B129</f>
        <v>214.13706973243004</v>
      </c>
    </row>
    <row r="130" spans="1:5" ht="18.75" thickBot="1" x14ac:dyDescent="0.3">
      <c r="A130" s="67" t="s">
        <v>46</v>
      </c>
      <c r="B130" s="98">
        <f>SUM(B121:B129)</f>
        <v>64003</v>
      </c>
      <c r="C130" s="98">
        <f t="shared" ref="C130:D130" si="9">SUM(C121:C129)</f>
        <v>125319</v>
      </c>
      <c r="D130" s="98">
        <f t="shared" si="9"/>
        <v>14070818</v>
      </c>
      <c r="E130" s="72">
        <f>D130/B130</f>
        <v>219.84622595815821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f>SUM(B130+B118+B101+B89+B76+B67+B57+B47+B32+B16)</f>
        <v>670591</v>
      </c>
      <c r="C132" s="100">
        <f t="shared" ref="C132:D132" si="10">SUM(C130+C118+C101+C89+C76+C67+C57+C47+C32+C16)</f>
        <v>1344667</v>
      </c>
      <c r="D132" s="100">
        <f t="shared" si="10"/>
        <v>150270777</v>
      </c>
      <c r="E132" s="100">
        <f>D132/B132</f>
        <v>224.0870769217004</v>
      </c>
    </row>
    <row r="135" spans="1:5" x14ac:dyDescent="0.2">
      <c r="B135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34" workbookViewId="0">
      <selection activeCell="D144" sqref="D144"/>
    </sheetView>
  </sheetViews>
  <sheetFormatPr defaultRowHeight="14.25" x14ac:dyDescent="0.2"/>
  <cols>
    <col min="1" max="1" width="18.7109375" style="31" bestFit="1" customWidth="1"/>
    <col min="2" max="2" width="11.28515625" style="31" bestFit="1" customWidth="1"/>
    <col min="3" max="3" width="13.5703125" style="31" bestFit="1" customWidth="1"/>
    <col min="4" max="4" width="16.7109375" style="31" bestFit="1" customWidth="1"/>
    <col min="5" max="5" width="12.42578125" style="31" customWidth="1"/>
    <col min="6" max="230" width="9.140625" style="31"/>
    <col min="231" max="231" width="18.7109375" style="31" bestFit="1" customWidth="1"/>
    <col min="232" max="232" width="9.140625" style="31"/>
    <col min="233" max="233" width="10.28515625" style="31" customWidth="1"/>
    <col min="234" max="234" width="12.7109375" style="31" bestFit="1" customWidth="1"/>
    <col min="235" max="235" width="10.85546875" style="31" customWidth="1"/>
    <col min="236" max="236" width="19.140625" style="31" bestFit="1" customWidth="1"/>
    <col min="237" max="237" width="9.140625" style="31"/>
    <col min="238" max="238" width="9.42578125" style="31" customWidth="1"/>
    <col min="239" max="239" width="11.140625" style="31" customWidth="1"/>
    <col min="240" max="240" width="10.42578125" style="31" bestFit="1" customWidth="1"/>
    <col min="241" max="241" width="19.140625" style="31" bestFit="1" customWidth="1"/>
    <col min="242" max="242" width="9.140625" style="31"/>
    <col min="243" max="243" width="9.5703125" style="31" customWidth="1"/>
    <col min="244" max="244" width="9.140625" style="31"/>
    <col min="245" max="245" width="10.42578125" style="31" bestFit="1" customWidth="1"/>
    <col min="246" max="486" width="9.140625" style="31"/>
    <col min="487" max="487" width="18.7109375" style="31" bestFit="1" customWidth="1"/>
    <col min="488" max="488" width="9.140625" style="31"/>
    <col min="489" max="489" width="10.28515625" style="31" customWidth="1"/>
    <col min="490" max="490" width="12.7109375" style="31" bestFit="1" customWidth="1"/>
    <col min="491" max="491" width="10.85546875" style="31" customWidth="1"/>
    <col min="492" max="492" width="19.140625" style="31" bestFit="1" customWidth="1"/>
    <col min="493" max="493" width="9.140625" style="31"/>
    <col min="494" max="494" width="9.42578125" style="31" customWidth="1"/>
    <col min="495" max="495" width="11.140625" style="31" customWidth="1"/>
    <col min="496" max="496" width="10.42578125" style="31" bestFit="1" customWidth="1"/>
    <col min="497" max="497" width="19.140625" style="31" bestFit="1" customWidth="1"/>
    <col min="498" max="498" width="9.140625" style="31"/>
    <col min="499" max="499" width="9.5703125" style="31" customWidth="1"/>
    <col min="500" max="500" width="9.140625" style="31"/>
    <col min="501" max="501" width="10.42578125" style="31" bestFit="1" customWidth="1"/>
    <col min="502" max="742" width="9.140625" style="31"/>
    <col min="743" max="743" width="18.7109375" style="31" bestFit="1" customWidth="1"/>
    <col min="744" max="744" width="9.140625" style="31"/>
    <col min="745" max="745" width="10.28515625" style="31" customWidth="1"/>
    <col min="746" max="746" width="12.7109375" style="31" bestFit="1" customWidth="1"/>
    <col min="747" max="747" width="10.85546875" style="31" customWidth="1"/>
    <col min="748" max="748" width="19.140625" style="31" bestFit="1" customWidth="1"/>
    <col min="749" max="749" width="9.140625" style="31"/>
    <col min="750" max="750" width="9.42578125" style="31" customWidth="1"/>
    <col min="751" max="751" width="11.140625" style="31" customWidth="1"/>
    <col min="752" max="752" width="10.42578125" style="31" bestFit="1" customWidth="1"/>
    <col min="753" max="753" width="19.140625" style="31" bestFit="1" customWidth="1"/>
    <col min="754" max="754" width="9.140625" style="31"/>
    <col min="755" max="755" width="9.5703125" style="31" customWidth="1"/>
    <col min="756" max="756" width="9.140625" style="31"/>
    <col min="757" max="757" width="10.42578125" style="31" bestFit="1" customWidth="1"/>
    <col min="758" max="998" width="9.140625" style="31"/>
    <col min="999" max="999" width="18.7109375" style="31" bestFit="1" customWidth="1"/>
    <col min="1000" max="1000" width="9.140625" style="31"/>
    <col min="1001" max="1001" width="10.28515625" style="31" customWidth="1"/>
    <col min="1002" max="1002" width="12.7109375" style="31" bestFit="1" customWidth="1"/>
    <col min="1003" max="1003" width="10.85546875" style="31" customWidth="1"/>
    <col min="1004" max="1004" width="19.140625" style="31" bestFit="1" customWidth="1"/>
    <col min="1005" max="1005" width="9.140625" style="31"/>
    <col min="1006" max="1006" width="9.42578125" style="31" customWidth="1"/>
    <col min="1007" max="1007" width="11.140625" style="31" customWidth="1"/>
    <col min="1008" max="1008" width="10.42578125" style="31" bestFit="1" customWidth="1"/>
    <col min="1009" max="1009" width="19.140625" style="31" bestFit="1" customWidth="1"/>
    <col min="1010" max="1010" width="9.140625" style="31"/>
    <col min="1011" max="1011" width="9.5703125" style="31" customWidth="1"/>
    <col min="1012" max="1012" width="9.140625" style="31"/>
    <col min="1013" max="1013" width="10.42578125" style="31" bestFit="1" customWidth="1"/>
    <col min="1014" max="1254" width="9.140625" style="31"/>
    <col min="1255" max="1255" width="18.7109375" style="31" bestFit="1" customWidth="1"/>
    <col min="1256" max="1256" width="9.140625" style="31"/>
    <col min="1257" max="1257" width="10.28515625" style="31" customWidth="1"/>
    <col min="1258" max="1258" width="12.7109375" style="31" bestFit="1" customWidth="1"/>
    <col min="1259" max="1259" width="10.85546875" style="31" customWidth="1"/>
    <col min="1260" max="1260" width="19.140625" style="31" bestFit="1" customWidth="1"/>
    <col min="1261" max="1261" width="9.140625" style="31"/>
    <col min="1262" max="1262" width="9.42578125" style="31" customWidth="1"/>
    <col min="1263" max="1263" width="11.140625" style="31" customWidth="1"/>
    <col min="1264" max="1264" width="10.42578125" style="31" bestFit="1" customWidth="1"/>
    <col min="1265" max="1265" width="19.140625" style="31" bestFit="1" customWidth="1"/>
    <col min="1266" max="1266" width="9.140625" style="31"/>
    <col min="1267" max="1267" width="9.5703125" style="31" customWidth="1"/>
    <col min="1268" max="1268" width="9.140625" style="31"/>
    <col min="1269" max="1269" width="10.42578125" style="31" bestFit="1" customWidth="1"/>
    <col min="1270" max="1510" width="9.140625" style="31"/>
    <col min="1511" max="1511" width="18.7109375" style="31" bestFit="1" customWidth="1"/>
    <col min="1512" max="1512" width="9.140625" style="31"/>
    <col min="1513" max="1513" width="10.28515625" style="31" customWidth="1"/>
    <col min="1514" max="1514" width="12.7109375" style="31" bestFit="1" customWidth="1"/>
    <col min="1515" max="1515" width="10.85546875" style="31" customWidth="1"/>
    <col min="1516" max="1516" width="19.140625" style="31" bestFit="1" customWidth="1"/>
    <col min="1517" max="1517" width="9.140625" style="31"/>
    <col min="1518" max="1518" width="9.42578125" style="31" customWidth="1"/>
    <col min="1519" max="1519" width="11.140625" style="31" customWidth="1"/>
    <col min="1520" max="1520" width="10.42578125" style="31" bestFit="1" customWidth="1"/>
    <col min="1521" max="1521" width="19.140625" style="31" bestFit="1" customWidth="1"/>
    <col min="1522" max="1522" width="9.140625" style="31"/>
    <col min="1523" max="1523" width="9.5703125" style="31" customWidth="1"/>
    <col min="1524" max="1524" width="9.140625" style="31"/>
    <col min="1525" max="1525" width="10.42578125" style="31" bestFit="1" customWidth="1"/>
    <col min="1526" max="1766" width="9.140625" style="31"/>
    <col min="1767" max="1767" width="18.7109375" style="31" bestFit="1" customWidth="1"/>
    <col min="1768" max="1768" width="9.140625" style="31"/>
    <col min="1769" max="1769" width="10.28515625" style="31" customWidth="1"/>
    <col min="1770" max="1770" width="12.7109375" style="31" bestFit="1" customWidth="1"/>
    <col min="1771" max="1771" width="10.85546875" style="31" customWidth="1"/>
    <col min="1772" max="1772" width="19.140625" style="31" bestFit="1" customWidth="1"/>
    <col min="1773" max="1773" width="9.140625" style="31"/>
    <col min="1774" max="1774" width="9.42578125" style="31" customWidth="1"/>
    <col min="1775" max="1775" width="11.140625" style="31" customWidth="1"/>
    <col min="1776" max="1776" width="10.42578125" style="31" bestFit="1" customWidth="1"/>
    <col min="1777" max="1777" width="19.140625" style="31" bestFit="1" customWidth="1"/>
    <col min="1778" max="1778" width="9.140625" style="31"/>
    <col min="1779" max="1779" width="9.5703125" style="31" customWidth="1"/>
    <col min="1780" max="1780" width="9.140625" style="31"/>
    <col min="1781" max="1781" width="10.42578125" style="31" bestFit="1" customWidth="1"/>
    <col min="1782" max="2022" width="9.140625" style="31"/>
    <col min="2023" max="2023" width="18.7109375" style="31" bestFit="1" customWidth="1"/>
    <col min="2024" max="2024" width="9.140625" style="31"/>
    <col min="2025" max="2025" width="10.28515625" style="31" customWidth="1"/>
    <col min="2026" max="2026" width="12.7109375" style="31" bestFit="1" customWidth="1"/>
    <col min="2027" max="2027" width="10.85546875" style="31" customWidth="1"/>
    <col min="2028" max="2028" width="19.140625" style="31" bestFit="1" customWidth="1"/>
    <col min="2029" max="2029" width="9.140625" style="31"/>
    <col min="2030" max="2030" width="9.42578125" style="31" customWidth="1"/>
    <col min="2031" max="2031" width="11.140625" style="31" customWidth="1"/>
    <col min="2032" max="2032" width="10.42578125" style="31" bestFit="1" customWidth="1"/>
    <col min="2033" max="2033" width="19.140625" style="31" bestFit="1" customWidth="1"/>
    <col min="2034" max="2034" width="9.140625" style="31"/>
    <col min="2035" max="2035" width="9.5703125" style="31" customWidth="1"/>
    <col min="2036" max="2036" width="9.140625" style="31"/>
    <col min="2037" max="2037" width="10.42578125" style="31" bestFit="1" customWidth="1"/>
    <col min="2038" max="2278" width="9.140625" style="31"/>
    <col min="2279" max="2279" width="18.7109375" style="31" bestFit="1" customWidth="1"/>
    <col min="2280" max="2280" width="9.140625" style="31"/>
    <col min="2281" max="2281" width="10.28515625" style="31" customWidth="1"/>
    <col min="2282" max="2282" width="12.7109375" style="31" bestFit="1" customWidth="1"/>
    <col min="2283" max="2283" width="10.85546875" style="31" customWidth="1"/>
    <col min="2284" max="2284" width="19.140625" style="31" bestFit="1" customWidth="1"/>
    <col min="2285" max="2285" width="9.140625" style="31"/>
    <col min="2286" max="2286" width="9.42578125" style="31" customWidth="1"/>
    <col min="2287" max="2287" width="11.140625" style="31" customWidth="1"/>
    <col min="2288" max="2288" width="10.42578125" style="31" bestFit="1" customWidth="1"/>
    <col min="2289" max="2289" width="19.140625" style="31" bestFit="1" customWidth="1"/>
    <col min="2290" max="2290" width="9.140625" style="31"/>
    <col min="2291" max="2291" width="9.5703125" style="31" customWidth="1"/>
    <col min="2292" max="2292" width="9.140625" style="31"/>
    <col min="2293" max="2293" width="10.42578125" style="31" bestFit="1" customWidth="1"/>
    <col min="2294" max="2534" width="9.140625" style="31"/>
    <col min="2535" max="2535" width="18.7109375" style="31" bestFit="1" customWidth="1"/>
    <col min="2536" max="2536" width="9.140625" style="31"/>
    <col min="2537" max="2537" width="10.28515625" style="31" customWidth="1"/>
    <col min="2538" max="2538" width="12.7109375" style="31" bestFit="1" customWidth="1"/>
    <col min="2539" max="2539" width="10.85546875" style="31" customWidth="1"/>
    <col min="2540" max="2540" width="19.140625" style="31" bestFit="1" customWidth="1"/>
    <col min="2541" max="2541" width="9.140625" style="31"/>
    <col min="2542" max="2542" width="9.42578125" style="31" customWidth="1"/>
    <col min="2543" max="2543" width="11.140625" style="31" customWidth="1"/>
    <col min="2544" max="2544" width="10.42578125" style="31" bestFit="1" customWidth="1"/>
    <col min="2545" max="2545" width="19.140625" style="31" bestFit="1" customWidth="1"/>
    <col min="2546" max="2546" width="9.140625" style="31"/>
    <col min="2547" max="2547" width="9.5703125" style="31" customWidth="1"/>
    <col min="2548" max="2548" width="9.140625" style="31"/>
    <col min="2549" max="2549" width="10.42578125" style="31" bestFit="1" customWidth="1"/>
    <col min="2550" max="2790" width="9.140625" style="31"/>
    <col min="2791" max="2791" width="18.7109375" style="31" bestFit="1" customWidth="1"/>
    <col min="2792" max="2792" width="9.140625" style="31"/>
    <col min="2793" max="2793" width="10.28515625" style="31" customWidth="1"/>
    <col min="2794" max="2794" width="12.7109375" style="31" bestFit="1" customWidth="1"/>
    <col min="2795" max="2795" width="10.85546875" style="31" customWidth="1"/>
    <col min="2796" max="2796" width="19.140625" style="31" bestFit="1" customWidth="1"/>
    <col min="2797" max="2797" width="9.140625" style="31"/>
    <col min="2798" max="2798" width="9.42578125" style="31" customWidth="1"/>
    <col min="2799" max="2799" width="11.140625" style="31" customWidth="1"/>
    <col min="2800" max="2800" width="10.42578125" style="31" bestFit="1" customWidth="1"/>
    <col min="2801" max="2801" width="19.140625" style="31" bestFit="1" customWidth="1"/>
    <col min="2802" max="2802" width="9.140625" style="31"/>
    <col min="2803" max="2803" width="9.5703125" style="31" customWidth="1"/>
    <col min="2804" max="2804" width="9.140625" style="31"/>
    <col min="2805" max="2805" width="10.42578125" style="31" bestFit="1" customWidth="1"/>
    <col min="2806" max="3046" width="9.140625" style="31"/>
    <col min="3047" max="3047" width="18.7109375" style="31" bestFit="1" customWidth="1"/>
    <col min="3048" max="3048" width="9.140625" style="31"/>
    <col min="3049" max="3049" width="10.28515625" style="31" customWidth="1"/>
    <col min="3050" max="3050" width="12.7109375" style="31" bestFit="1" customWidth="1"/>
    <col min="3051" max="3051" width="10.85546875" style="31" customWidth="1"/>
    <col min="3052" max="3052" width="19.140625" style="31" bestFit="1" customWidth="1"/>
    <col min="3053" max="3053" width="9.140625" style="31"/>
    <col min="3054" max="3054" width="9.42578125" style="31" customWidth="1"/>
    <col min="3055" max="3055" width="11.140625" style="31" customWidth="1"/>
    <col min="3056" max="3056" width="10.42578125" style="31" bestFit="1" customWidth="1"/>
    <col min="3057" max="3057" width="19.140625" style="31" bestFit="1" customWidth="1"/>
    <col min="3058" max="3058" width="9.140625" style="31"/>
    <col min="3059" max="3059" width="9.5703125" style="31" customWidth="1"/>
    <col min="3060" max="3060" width="9.140625" style="31"/>
    <col min="3061" max="3061" width="10.42578125" style="31" bestFit="1" customWidth="1"/>
    <col min="3062" max="3302" width="9.140625" style="31"/>
    <col min="3303" max="3303" width="18.7109375" style="31" bestFit="1" customWidth="1"/>
    <col min="3304" max="3304" width="9.140625" style="31"/>
    <col min="3305" max="3305" width="10.28515625" style="31" customWidth="1"/>
    <col min="3306" max="3306" width="12.7109375" style="31" bestFit="1" customWidth="1"/>
    <col min="3307" max="3307" width="10.85546875" style="31" customWidth="1"/>
    <col min="3308" max="3308" width="19.140625" style="31" bestFit="1" customWidth="1"/>
    <col min="3309" max="3309" width="9.140625" style="31"/>
    <col min="3310" max="3310" width="9.42578125" style="31" customWidth="1"/>
    <col min="3311" max="3311" width="11.140625" style="31" customWidth="1"/>
    <col min="3312" max="3312" width="10.42578125" style="31" bestFit="1" customWidth="1"/>
    <col min="3313" max="3313" width="19.140625" style="31" bestFit="1" customWidth="1"/>
    <col min="3314" max="3314" width="9.140625" style="31"/>
    <col min="3315" max="3315" width="9.5703125" style="31" customWidth="1"/>
    <col min="3316" max="3316" width="9.140625" style="31"/>
    <col min="3317" max="3317" width="10.42578125" style="31" bestFit="1" customWidth="1"/>
    <col min="3318" max="3558" width="9.140625" style="31"/>
    <col min="3559" max="3559" width="18.7109375" style="31" bestFit="1" customWidth="1"/>
    <col min="3560" max="3560" width="9.140625" style="31"/>
    <col min="3561" max="3561" width="10.28515625" style="31" customWidth="1"/>
    <col min="3562" max="3562" width="12.7109375" style="31" bestFit="1" customWidth="1"/>
    <col min="3563" max="3563" width="10.85546875" style="31" customWidth="1"/>
    <col min="3564" max="3564" width="19.140625" style="31" bestFit="1" customWidth="1"/>
    <col min="3565" max="3565" width="9.140625" style="31"/>
    <col min="3566" max="3566" width="9.42578125" style="31" customWidth="1"/>
    <col min="3567" max="3567" width="11.140625" style="31" customWidth="1"/>
    <col min="3568" max="3568" width="10.42578125" style="31" bestFit="1" customWidth="1"/>
    <col min="3569" max="3569" width="19.140625" style="31" bestFit="1" customWidth="1"/>
    <col min="3570" max="3570" width="9.140625" style="31"/>
    <col min="3571" max="3571" width="9.5703125" style="31" customWidth="1"/>
    <col min="3572" max="3572" width="9.140625" style="31"/>
    <col min="3573" max="3573" width="10.42578125" style="31" bestFit="1" customWidth="1"/>
    <col min="3574" max="3814" width="9.140625" style="31"/>
    <col min="3815" max="3815" width="18.7109375" style="31" bestFit="1" customWidth="1"/>
    <col min="3816" max="3816" width="9.140625" style="31"/>
    <col min="3817" max="3817" width="10.28515625" style="31" customWidth="1"/>
    <col min="3818" max="3818" width="12.7109375" style="31" bestFit="1" customWidth="1"/>
    <col min="3819" max="3819" width="10.85546875" style="31" customWidth="1"/>
    <col min="3820" max="3820" width="19.140625" style="31" bestFit="1" customWidth="1"/>
    <col min="3821" max="3821" width="9.140625" style="31"/>
    <col min="3822" max="3822" width="9.42578125" style="31" customWidth="1"/>
    <col min="3823" max="3823" width="11.140625" style="31" customWidth="1"/>
    <col min="3824" max="3824" width="10.42578125" style="31" bestFit="1" customWidth="1"/>
    <col min="3825" max="3825" width="19.140625" style="31" bestFit="1" customWidth="1"/>
    <col min="3826" max="3826" width="9.140625" style="31"/>
    <col min="3827" max="3827" width="9.5703125" style="31" customWidth="1"/>
    <col min="3828" max="3828" width="9.140625" style="31"/>
    <col min="3829" max="3829" width="10.42578125" style="31" bestFit="1" customWidth="1"/>
    <col min="3830" max="4070" width="9.140625" style="31"/>
    <col min="4071" max="4071" width="18.7109375" style="31" bestFit="1" customWidth="1"/>
    <col min="4072" max="4072" width="9.140625" style="31"/>
    <col min="4073" max="4073" width="10.28515625" style="31" customWidth="1"/>
    <col min="4074" max="4074" width="12.7109375" style="31" bestFit="1" customWidth="1"/>
    <col min="4075" max="4075" width="10.85546875" style="31" customWidth="1"/>
    <col min="4076" max="4076" width="19.140625" style="31" bestFit="1" customWidth="1"/>
    <col min="4077" max="4077" width="9.140625" style="31"/>
    <col min="4078" max="4078" width="9.42578125" style="31" customWidth="1"/>
    <col min="4079" max="4079" width="11.140625" style="31" customWidth="1"/>
    <col min="4080" max="4080" width="10.42578125" style="31" bestFit="1" customWidth="1"/>
    <col min="4081" max="4081" width="19.140625" style="31" bestFit="1" customWidth="1"/>
    <col min="4082" max="4082" width="9.140625" style="31"/>
    <col min="4083" max="4083" width="9.5703125" style="31" customWidth="1"/>
    <col min="4084" max="4084" width="9.140625" style="31"/>
    <col min="4085" max="4085" width="10.42578125" style="31" bestFit="1" customWidth="1"/>
    <col min="4086" max="4326" width="9.140625" style="31"/>
    <col min="4327" max="4327" width="18.7109375" style="31" bestFit="1" customWidth="1"/>
    <col min="4328" max="4328" width="9.140625" style="31"/>
    <col min="4329" max="4329" width="10.28515625" style="31" customWidth="1"/>
    <col min="4330" max="4330" width="12.7109375" style="31" bestFit="1" customWidth="1"/>
    <col min="4331" max="4331" width="10.85546875" style="31" customWidth="1"/>
    <col min="4332" max="4332" width="19.140625" style="31" bestFit="1" customWidth="1"/>
    <col min="4333" max="4333" width="9.140625" style="31"/>
    <col min="4334" max="4334" width="9.42578125" style="31" customWidth="1"/>
    <col min="4335" max="4335" width="11.140625" style="31" customWidth="1"/>
    <col min="4336" max="4336" width="10.42578125" style="31" bestFit="1" customWidth="1"/>
    <col min="4337" max="4337" width="19.140625" style="31" bestFit="1" customWidth="1"/>
    <col min="4338" max="4338" width="9.140625" style="31"/>
    <col min="4339" max="4339" width="9.5703125" style="31" customWidth="1"/>
    <col min="4340" max="4340" width="9.140625" style="31"/>
    <col min="4341" max="4341" width="10.42578125" style="31" bestFit="1" customWidth="1"/>
    <col min="4342" max="4582" width="9.140625" style="31"/>
    <col min="4583" max="4583" width="18.7109375" style="31" bestFit="1" customWidth="1"/>
    <col min="4584" max="4584" width="9.140625" style="31"/>
    <col min="4585" max="4585" width="10.28515625" style="31" customWidth="1"/>
    <col min="4586" max="4586" width="12.7109375" style="31" bestFit="1" customWidth="1"/>
    <col min="4587" max="4587" width="10.85546875" style="31" customWidth="1"/>
    <col min="4588" max="4588" width="19.140625" style="31" bestFit="1" customWidth="1"/>
    <col min="4589" max="4589" width="9.140625" style="31"/>
    <col min="4590" max="4590" width="9.42578125" style="31" customWidth="1"/>
    <col min="4591" max="4591" width="11.140625" style="31" customWidth="1"/>
    <col min="4592" max="4592" width="10.42578125" style="31" bestFit="1" customWidth="1"/>
    <col min="4593" max="4593" width="19.140625" style="31" bestFit="1" customWidth="1"/>
    <col min="4594" max="4594" width="9.140625" style="31"/>
    <col min="4595" max="4595" width="9.5703125" style="31" customWidth="1"/>
    <col min="4596" max="4596" width="9.140625" style="31"/>
    <col min="4597" max="4597" width="10.42578125" style="31" bestFit="1" customWidth="1"/>
    <col min="4598" max="4838" width="9.140625" style="31"/>
    <col min="4839" max="4839" width="18.7109375" style="31" bestFit="1" customWidth="1"/>
    <col min="4840" max="4840" width="9.140625" style="31"/>
    <col min="4841" max="4841" width="10.28515625" style="31" customWidth="1"/>
    <col min="4842" max="4842" width="12.7109375" style="31" bestFit="1" customWidth="1"/>
    <col min="4843" max="4843" width="10.85546875" style="31" customWidth="1"/>
    <col min="4844" max="4844" width="19.140625" style="31" bestFit="1" customWidth="1"/>
    <col min="4845" max="4845" width="9.140625" style="31"/>
    <col min="4846" max="4846" width="9.42578125" style="31" customWidth="1"/>
    <col min="4847" max="4847" width="11.140625" style="31" customWidth="1"/>
    <col min="4848" max="4848" width="10.42578125" style="31" bestFit="1" customWidth="1"/>
    <col min="4849" max="4849" width="19.140625" style="31" bestFit="1" customWidth="1"/>
    <col min="4850" max="4850" width="9.140625" style="31"/>
    <col min="4851" max="4851" width="9.5703125" style="31" customWidth="1"/>
    <col min="4852" max="4852" width="9.140625" style="31"/>
    <col min="4853" max="4853" width="10.42578125" style="31" bestFit="1" customWidth="1"/>
    <col min="4854" max="5094" width="9.140625" style="31"/>
    <col min="5095" max="5095" width="18.7109375" style="31" bestFit="1" customWidth="1"/>
    <col min="5096" max="5096" width="9.140625" style="31"/>
    <col min="5097" max="5097" width="10.28515625" style="31" customWidth="1"/>
    <col min="5098" max="5098" width="12.7109375" style="31" bestFit="1" customWidth="1"/>
    <col min="5099" max="5099" width="10.85546875" style="31" customWidth="1"/>
    <col min="5100" max="5100" width="19.140625" style="31" bestFit="1" customWidth="1"/>
    <col min="5101" max="5101" width="9.140625" style="31"/>
    <col min="5102" max="5102" width="9.42578125" style="31" customWidth="1"/>
    <col min="5103" max="5103" width="11.140625" style="31" customWidth="1"/>
    <col min="5104" max="5104" width="10.42578125" style="31" bestFit="1" customWidth="1"/>
    <col min="5105" max="5105" width="19.140625" style="31" bestFit="1" customWidth="1"/>
    <col min="5106" max="5106" width="9.140625" style="31"/>
    <col min="5107" max="5107" width="9.5703125" style="31" customWidth="1"/>
    <col min="5108" max="5108" width="9.140625" style="31"/>
    <col min="5109" max="5109" width="10.42578125" style="31" bestFit="1" customWidth="1"/>
    <col min="5110" max="5350" width="9.140625" style="31"/>
    <col min="5351" max="5351" width="18.7109375" style="31" bestFit="1" customWidth="1"/>
    <col min="5352" max="5352" width="9.140625" style="31"/>
    <col min="5353" max="5353" width="10.28515625" style="31" customWidth="1"/>
    <col min="5354" max="5354" width="12.7109375" style="31" bestFit="1" customWidth="1"/>
    <col min="5355" max="5355" width="10.85546875" style="31" customWidth="1"/>
    <col min="5356" max="5356" width="19.140625" style="31" bestFit="1" customWidth="1"/>
    <col min="5357" max="5357" width="9.140625" style="31"/>
    <col min="5358" max="5358" width="9.42578125" style="31" customWidth="1"/>
    <col min="5359" max="5359" width="11.140625" style="31" customWidth="1"/>
    <col min="5360" max="5360" width="10.42578125" style="31" bestFit="1" customWidth="1"/>
    <col min="5361" max="5361" width="19.140625" style="31" bestFit="1" customWidth="1"/>
    <col min="5362" max="5362" width="9.140625" style="31"/>
    <col min="5363" max="5363" width="9.5703125" style="31" customWidth="1"/>
    <col min="5364" max="5364" width="9.140625" style="31"/>
    <col min="5365" max="5365" width="10.42578125" style="31" bestFit="1" customWidth="1"/>
    <col min="5366" max="5606" width="9.140625" style="31"/>
    <col min="5607" max="5607" width="18.7109375" style="31" bestFit="1" customWidth="1"/>
    <col min="5608" max="5608" width="9.140625" style="31"/>
    <col min="5609" max="5609" width="10.28515625" style="31" customWidth="1"/>
    <col min="5610" max="5610" width="12.7109375" style="31" bestFit="1" customWidth="1"/>
    <col min="5611" max="5611" width="10.85546875" style="31" customWidth="1"/>
    <col min="5612" max="5612" width="19.140625" style="31" bestFit="1" customWidth="1"/>
    <col min="5613" max="5613" width="9.140625" style="31"/>
    <col min="5614" max="5614" width="9.42578125" style="31" customWidth="1"/>
    <col min="5615" max="5615" width="11.140625" style="31" customWidth="1"/>
    <col min="5616" max="5616" width="10.42578125" style="31" bestFit="1" customWidth="1"/>
    <col min="5617" max="5617" width="19.140625" style="31" bestFit="1" customWidth="1"/>
    <col min="5618" max="5618" width="9.140625" style="31"/>
    <col min="5619" max="5619" width="9.5703125" style="31" customWidth="1"/>
    <col min="5620" max="5620" width="9.140625" style="31"/>
    <col min="5621" max="5621" width="10.42578125" style="31" bestFit="1" customWidth="1"/>
    <col min="5622" max="5862" width="9.140625" style="31"/>
    <col min="5863" max="5863" width="18.7109375" style="31" bestFit="1" customWidth="1"/>
    <col min="5864" max="5864" width="9.140625" style="31"/>
    <col min="5865" max="5865" width="10.28515625" style="31" customWidth="1"/>
    <col min="5866" max="5866" width="12.7109375" style="31" bestFit="1" customWidth="1"/>
    <col min="5867" max="5867" width="10.85546875" style="31" customWidth="1"/>
    <col min="5868" max="5868" width="19.140625" style="31" bestFit="1" customWidth="1"/>
    <col min="5869" max="5869" width="9.140625" style="31"/>
    <col min="5870" max="5870" width="9.42578125" style="31" customWidth="1"/>
    <col min="5871" max="5871" width="11.140625" style="31" customWidth="1"/>
    <col min="5872" max="5872" width="10.42578125" style="31" bestFit="1" customWidth="1"/>
    <col min="5873" max="5873" width="19.140625" style="31" bestFit="1" customWidth="1"/>
    <col min="5874" max="5874" width="9.140625" style="31"/>
    <col min="5875" max="5875" width="9.5703125" style="31" customWidth="1"/>
    <col min="5876" max="5876" width="9.140625" style="31"/>
    <col min="5877" max="5877" width="10.42578125" style="31" bestFit="1" customWidth="1"/>
    <col min="5878" max="6118" width="9.140625" style="31"/>
    <col min="6119" max="6119" width="18.7109375" style="31" bestFit="1" customWidth="1"/>
    <col min="6120" max="6120" width="9.140625" style="31"/>
    <col min="6121" max="6121" width="10.28515625" style="31" customWidth="1"/>
    <col min="6122" max="6122" width="12.7109375" style="31" bestFit="1" customWidth="1"/>
    <col min="6123" max="6123" width="10.85546875" style="31" customWidth="1"/>
    <col min="6124" max="6124" width="19.140625" style="31" bestFit="1" customWidth="1"/>
    <col min="6125" max="6125" width="9.140625" style="31"/>
    <col min="6126" max="6126" width="9.42578125" style="31" customWidth="1"/>
    <col min="6127" max="6127" width="11.140625" style="31" customWidth="1"/>
    <col min="6128" max="6128" width="10.42578125" style="31" bestFit="1" customWidth="1"/>
    <col min="6129" max="6129" width="19.140625" style="31" bestFit="1" customWidth="1"/>
    <col min="6130" max="6130" width="9.140625" style="31"/>
    <col min="6131" max="6131" width="9.5703125" style="31" customWidth="1"/>
    <col min="6132" max="6132" width="9.140625" style="31"/>
    <col min="6133" max="6133" width="10.42578125" style="31" bestFit="1" customWidth="1"/>
    <col min="6134" max="6374" width="9.140625" style="31"/>
    <col min="6375" max="6375" width="18.7109375" style="31" bestFit="1" customWidth="1"/>
    <col min="6376" max="6376" width="9.140625" style="31"/>
    <col min="6377" max="6377" width="10.28515625" style="31" customWidth="1"/>
    <col min="6378" max="6378" width="12.7109375" style="31" bestFit="1" customWidth="1"/>
    <col min="6379" max="6379" width="10.85546875" style="31" customWidth="1"/>
    <col min="6380" max="6380" width="19.140625" style="31" bestFit="1" customWidth="1"/>
    <col min="6381" max="6381" width="9.140625" style="31"/>
    <col min="6382" max="6382" width="9.42578125" style="31" customWidth="1"/>
    <col min="6383" max="6383" width="11.140625" style="31" customWidth="1"/>
    <col min="6384" max="6384" width="10.42578125" style="31" bestFit="1" customWidth="1"/>
    <col min="6385" max="6385" width="19.140625" style="31" bestFit="1" customWidth="1"/>
    <col min="6386" max="6386" width="9.140625" style="31"/>
    <col min="6387" max="6387" width="9.5703125" style="31" customWidth="1"/>
    <col min="6388" max="6388" width="9.140625" style="31"/>
    <col min="6389" max="6389" width="10.42578125" style="31" bestFit="1" customWidth="1"/>
    <col min="6390" max="6630" width="9.140625" style="31"/>
    <col min="6631" max="6631" width="18.7109375" style="31" bestFit="1" customWidth="1"/>
    <col min="6632" max="6632" width="9.140625" style="31"/>
    <col min="6633" max="6633" width="10.28515625" style="31" customWidth="1"/>
    <col min="6634" max="6634" width="12.7109375" style="31" bestFit="1" customWidth="1"/>
    <col min="6635" max="6635" width="10.85546875" style="31" customWidth="1"/>
    <col min="6636" max="6636" width="19.140625" style="31" bestFit="1" customWidth="1"/>
    <col min="6637" max="6637" width="9.140625" style="31"/>
    <col min="6638" max="6638" width="9.42578125" style="31" customWidth="1"/>
    <col min="6639" max="6639" width="11.140625" style="31" customWidth="1"/>
    <col min="6640" max="6640" width="10.42578125" style="31" bestFit="1" customWidth="1"/>
    <col min="6641" max="6641" width="19.140625" style="31" bestFit="1" customWidth="1"/>
    <col min="6642" max="6642" width="9.140625" style="31"/>
    <col min="6643" max="6643" width="9.5703125" style="31" customWidth="1"/>
    <col min="6644" max="6644" width="9.140625" style="31"/>
    <col min="6645" max="6645" width="10.42578125" style="31" bestFit="1" customWidth="1"/>
    <col min="6646" max="6886" width="9.140625" style="31"/>
    <col min="6887" max="6887" width="18.7109375" style="31" bestFit="1" customWidth="1"/>
    <col min="6888" max="6888" width="9.140625" style="31"/>
    <col min="6889" max="6889" width="10.28515625" style="31" customWidth="1"/>
    <col min="6890" max="6890" width="12.7109375" style="31" bestFit="1" customWidth="1"/>
    <col min="6891" max="6891" width="10.85546875" style="31" customWidth="1"/>
    <col min="6892" max="6892" width="19.140625" style="31" bestFit="1" customWidth="1"/>
    <col min="6893" max="6893" width="9.140625" style="31"/>
    <col min="6894" max="6894" width="9.42578125" style="31" customWidth="1"/>
    <col min="6895" max="6895" width="11.140625" style="31" customWidth="1"/>
    <col min="6896" max="6896" width="10.42578125" style="31" bestFit="1" customWidth="1"/>
    <col min="6897" max="6897" width="19.140625" style="31" bestFit="1" customWidth="1"/>
    <col min="6898" max="6898" width="9.140625" style="31"/>
    <col min="6899" max="6899" width="9.5703125" style="31" customWidth="1"/>
    <col min="6900" max="6900" width="9.140625" style="31"/>
    <col min="6901" max="6901" width="10.42578125" style="31" bestFit="1" customWidth="1"/>
    <col min="6902" max="7142" width="9.140625" style="31"/>
    <col min="7143" max="7143" width="18.7109375" style="31" bestFit="1" customWidth="1"/>
    <col min="7144" max="7144" width="9.140625" style="31"/>
    <col min="7145" max="7145" width="10.28515625" style="31" customWidth="1"/>
    <col min="7146" max="7146" width="12.7109375" style="31" bestFit="1" customWidth="1"/>
    <col min="7147" max="7147" width="10.85546875" style="31" customWidth="1"/>
    <col min="7148" max="7148" width="19.140625" style="31" bestFit="1" customWidth="1"/>
    <col min="7149" max="7149" width="9.140625" style="31"/>
    <col min="7150" max="7150" width="9.42578125" style="31" customWidth="1"/>
    <col min="7151" max="7151" width="11.140625" style="31" customWidth="1"/>
    <col min="7152" max="7152" width="10.42578125" style="31" bestFit="1" customWidth="1"/>
    <col min="7153" max="7153" width="19.140625" style="31" bestFit="1" customWidth="1"/>
    <col min="7154" max="7154" width="9.140625" style="31"/>
    <col min="7155" max="7155" width="9.5703125" style="31" customWidth="1"/>
    <col min="7156" max="7156" width="9.140625" style="31"/>
    <col min="7157" max="7157" width="10.42578125" style="31" bestFit="1" customWidth="1"/>
    <col min="7158" max="7398" width="9.140625" style="31"/>
    <col min="7399" max="7399" width="18.7109375" style="31" bestFit="1" customWidth="1"/>
    <col min="7400" max="7400" width="9.140625" style="31"/>
    <col min="7401" max="7401" width="10.28515625" style="31" customWidth="1"/>
    <col min="7402" max="7402" width="12.7109375" style="31" bestFit="1" customWidth="1"/>
    <col min="7403" max="7403" width="10.85546875" style="31" customWidth="1"/>
    <col min="7404" max="7404" width="19.140625" style="31" bestFit="1" customWidth="1"/>
    <col min="7405" max="7405" width="9.140625" style="31"/>
    <col min="7406" max="7406" width="9.42578125" style="31" customWidth="1"/>
    <col min="7407" max="7407" width="11.140625" style="31" customWidth="1"/>
    <col min="7408" max="7408" width="10.42578125" style="31" bestFit="1" customWidth="1"/>
    <col min="7409" max="7409" width="19.140625" style="31" bestFit="1" customWidth="1"/>
    <col min="7410" max="7410" width="9.140625" style="31"/>
    <col min="7411" max="7411" width="9.5703125" style="31" customWidth="1"/>
    <col min="7412" max="7412" width="9.140625" style="31"/>
    <col min="7413" max="7413" width="10.42578125" style="31" bestFit="1" customWidth="1"/>
    <col min="7414" max="7654" width="9.140625" style="31"/>
    <col min="7655" max="7655" width="18.7109375" style="31" bestFit="1" customWidth="1"/>
    <col min="7656" max="7656" width="9.140625" style="31"/>
    <col min="7657" max="7657" width="10.28515625" style="31" customWidth="1"/>
    <col min="7658" max="7658" width="12.7109375" style="31" bestFit="1" customWidth="1"/>
    <col min="7659" max="7659" width="10.85546875" style="31" customWidth="1"/>
    <col min="7660" max="7660" width="19.140625" style="31" bestFit="1" customWidth="1"/>
    <col min="7661" max="7661" width="9.140625" style="31"/>
    <col min="7662" max="7662" width="9.42578125" style="31" customWidth="1"/>
    <col min="7663" max="7663" width="11.140625" style="31" customWidth="1"/>
    <col min="7664" max="7664" width="10.42578125" style="31" bestFit="1" customWidth="1"/>
    <col min="7665" max="7665" width="19.140625" style="31" bestFit="1" customWidth="1"/>
    <col min="7666" max="7666" width="9.140625" style="31"/>
    <col min="7667" max="7667" width="9.5703125" style="31" customWidth="1"/>
    <col min="7668" max="7668" width="9.140625" style="31"/>
    <col min="7669" max="7669" width="10.42578125" style="31" bestFit="1" customWidth="1"/>
    <col min="7670" max="7910" width="9.140625" style="31"/>
    <col min="7911" max="7911" width="18.7109375" style="31" bestFit="1" customWidth="1"/>
    <col min="7912" max="7912" width="9.140625" style="31"/>
    <col min="7913" max="7913" width="10.28515625" style="31" customWidth="1"/>
    <col min="7914" max="7914" width="12.7109375" style="31" bestFit="1" customWidth="1"/>
    <col min="7915" max="7915" width="10.85546875" style="31" customWidth="1"/>
    <col min="7916" max="7916" width="19.140625" style="31" bestFit="1" customWidth="1"/>
    <col min="7917" max="7917" width="9.140625" style="31"/>
    <col min="7918" max="7918" width="9.42578125" style="31" customWidth="1"/>
    <col min="7919" max="7919" width="11.140625" style="31" customWidth="1"/>
    <col min="7920" max="7920" width="10.42578125" style="31" bestFit="1" customWidth="1"/>
    <col min="7921" max="7921" width="19.140625" style="31" bestFit="1" customWidth="1"/>
    <col min="7922" max="7922" width="9.140625" style="31"/>
    <col min="7923" max="7923" width="9.5703125" style="31" customWidth="1"/>
    <col min="7924" max="7924" width="9.140625" style="31"/>
    <col min="7925" max="7925" width="10.42578125" style="31" bestFit="1" customWidth="1"/>
    <col min="7926" max="8166" width="9.140625" style="31"/>
    <col min="8167" max="8167" width="18.7109375" style="31" bestFit="1" customWidth="1"/>
    <col min="8168" max="8168" width="9.140625" style="31"/>
    <col min="8169" max="8169" width="10.28515625" style="31" customWidth="1"/>
    <col min="8170" max="8170" width="12.7109375" style="31" bestFit="1" customWidth="1"/>
    <col min="8171" max="8171" width="10.85546875" style="31" customWidth="1"/>
    <col min="8172" max="8172" width="19.140625" style="31" bestFit="1" customWidth="1"/>
    <col min="8173" max="8173" width="9.140625" style="31"/>
    <col min="8174" max="8174" width="9.42578125" style="31" customWidth="1"/>
    <col min="8175" max="8175" width="11.140625" style="31" customWidth="1"/>
    <col min="8176" max="8176" width="10.42578125" style="31" bestFit="1" customWidth="1"/>
    <col min="8177" max="8177" width="19.140625" style="31" bestFit="1" customWidth="1"/>
    <col min="8178" max="8178" width="9.140625" style="31"/>
    <col min="8179" max="8179" width="9.5703125" style="31" customWidth="1"/>
    <col min="8180" max="8180" width="9.140625" style="31"/>
    <col min="8181" max="8181" width="10.42578125" style="31" bestFit="1" customWidth="1"/>
    <col min="8182" max="8422" width="9.140625" style="31"/>
    <col min="8423" max="8423" width="18.7109375" style="31" bestFit="1" customWidth="1"/>
    <col min="8424" max="8424" width="9.140625" style="31"/>
    <col min="8425" max="8425" width="10.28515625" style="31" customWidth="1"/>
    <col min="8426" max="8426" width="12.7109375" style="31" bestFit="1" customWidth="1"/>
    <col min="8427" max="8427" width="10.85546875" style="31" customWidth="1"/>
    <col min="8428" max="8428" width="19.140625" style="31" bestFit="1" customWidth="1"/>
    <col min="8429" max="8429" width="9.140625" style="31"/>
    <col min="8430" max="8430" width="9.42578125" style="31" customWidth="1"/>
    <col min="8431" max="8431" width="11.140625" style="31" customWidth="1"/>
    <col min="8432" max="8432" width="10.42578125" style="31" bestFit="1" customWidth="1"/>
    <col min="8433" max="8433" width="19.140625" style="31" bestFit="1" customWidth="1"/>
    <col min="8434" max="8434" width="9.140625" style="31"/>
    <col min="8435" max="8435" width="9.5703125" style="31" customWidth="1"/>
    <col min="8436" max="8436" width="9.140625" style="31"/>
    <col min="8437" max="8437" width="10.42578125" style="31" bestFit="1" customWidth="1"/>
    <col min="8438" max="8678" width="9.140625" style="31"/>
    <col min="8679" max="8679" width="18.7109375" style="31" bestFit="1" customWidth="1"/>
    <col min="8680" max="8680" width="9.140625" style="31"/>
    <col min="8681" max="8681" width="10.28515625" style="31" customWidth="1"/>
    <col min="8682" max="8682" width="12.7109375" style="31" bestFit="1" customWidth="1"/>
    <col min="8683" max="8683" width="10.85546875" style="31" customWidth="1"/>
    <col min="8684" max="8684" width="19.140625" style="31" bestFit="1" customWidth="1"/>
    <col min="8685" max="8685" width="9.140625" style="31"/>
    <col min="8686" max="8686" width="9.42578125" style="31" customWidth="1"/>
    <col min="8687" max="8687" width="11.140625" style="31" customWidth="1"/>
    <col min="8688" max="8688" width="10.42578125" style="31" bestFit="1" customWidth="1"/>
    <col min="8689" max="8689" width="19.140625" style="31" bestFit="1" customWidth="1"/>
    <col min="8690" max="8690" width="9.140625" style="31"/>
    <col min="8691" max="8691" width="9.5703125" style="31" customWidth="1"/>
    <col min="8692" max="8692" width="9.140625" style="31"/>
    <col min="8693" max="8693" width="10.42578125" style="31" bestFit="1" customWidth="1"/>
    <col min="8694" max="8934" width="9.140625" style="31"/>
    <col min="8935" max="8935" width="18.7109375" style="31" bestFit="1" customWidth="1"/>
    <col min="8936" max="8936" width="9.140625" style="31"/>
    <col min="8937" max="8937" width="10.28515625" style="31" customWidth="1"/>
    <col min="8938" max="8938" width="12.7109375" style="31" bestFit="1" customWidth="1"/>
    <col min="8939" max="8939" width="10.85546875" style="31" customWidth="1"/>
    <col min="8940" max="8940" width="19.140625" style="31" bestFit="1" customWidth="1"/>
    <col min="8941" max="8941" width="9.140625" style="31"/>
    <col min="8942" max="8942" width="9.42578125" style="31" customWidth="1"/>
    <col min="8943" max="8943" width="11.140625" style="31" customWidth="1"/>
    <col min="8944" max="8944" width="10.42578125" style="31" bestFit="1" customWidth="1"/>
    <col min="8945" max="8945" width="19.140625" style="31" bestFit="1" customWidth="1"/>
    <col min="8946" max="8946" width="9.140625" style="31"/>
    <col min="8947" max="8947" width="9.5703125" style="31" customWidth="1"/>
    <col min="8948" max="8948" width="9.140625" style="31"/>
    <col min="8949" max="8949" width="10.42578125" style="31" bestFit="1" customWidth="1"/>
    <col min="8950" max="9190" width="9.140625" style="31"/>
    <col min="9191" max="9191" width="18.7109375" style="31" bestFit="1" customWidth="1"/>
    <col min="9192" max="9192" width="9.140625" style="31"/>
    <col min="9193" max="9193" width="10.28515625" style="31" customWidth="1"/>
    <col min="9194" max="9194" width="12.7109375" style="31" bestFit="1" customWidth="1"/>
    <col min="9195" max="9195" width="10.85546875" style="31" customWidth="1"/>
    <col min="9196" max="9196" width="19.140625" style="31" bestFit="1" customWidth="1"/>
    <col min="9197" max="9197" width="9.140625" style="31"/>
    <col min="9198" max="9198" width="9.42578125" style="31" customWidth="1"/>
    <col min="9199" max="9199" width="11.140625" style="31" customWidth="1"/>
    <col min="9200" max="9200" width="10.42578125" style="31" bestFit="1" customWidth="1"/>
    <col min="9201" max="9201" width="19.140625" style="31" bestFit="1" customWidth="1"/>
    <col min="9202" max="9202" width="9.140625" style="31"/>
    <col min="9203" max="9203" width="9.5703125" style="31" customWidth="1"/>
    <col min="9204" max="9204" width="9.140625" style="31"/>
    <col min="9205" max="9205" width="10.42578125" style="31" bestFit="1" customWidth="1"/>
    <col min="9206" max="9446" width="9.140625" style="31"/>
    <col min="9447" max="9447" width="18.7109375" style="31" bestFit="1" customWidth="1"/>
    <col min="9448" max="9448" width="9.140625" style="31"/>
    <col min="9449" max="9449" width="10.28515625" style="31" customWidth="1"/>
    <col min="9450" max="9450" width="12.7109375" style="31" bestFit="1" customWidth="1"/>
    <col min="9451" max="9451" width="10.85546875" style="31" customWidth="1"/>
    <col min="9452" max="9452" width="19.140625" style="31" bestFit="1" customWidth="1"/>
    <col min="9453" max="9453" width="9.140625" style="31"/>
    <col min="9454" max="9454" width="9.42578125" style="31" customWidth="1"/>
    <col min="9455" max="9455" width="11.140625" style="31" customWidth="1"/>
    <col min="9456" max="9456" width="10.42578125" style="31" bestFit="1" customWidth="1"/>
    <col min="9457" max="9457" width="19.140625" style="31" bestFit="1" customWidth="1"/>
    <col min="9458" max="9458" width="9.140625" style="31"/>
    <col min="9459" max="9459" width="9.5703125" style="31" customWidth="1"/>
    <col min="9460" max="9460" width="9.140625" style="31"/>
    <col min="9461" max="9461" width="10.42578125" style="31" bestFit="1" customWidth="1"/>
    <col min="9462" max="9702" width="9.140625" style="31"/>
    <col min="9703" max="9703" width="18.7109375" style="31" bestFit="1" customWidth="1"/>
    <col min="9704" max="9704" width="9.140625" style="31"/>
    <col min="9705" max="9705" width="10.28515625" style="31" customWidth="1"/>
    <col min="9706" max="9706" width="12.7109375" style="31" bestFit="1" customWidth="1"/>
    <col min="9707" max="9707" width="10.85546875" style="31" customWidth="1"/>
    <col min="9708" max="9708" width="19.140625" style="31" bestFit="1" customWidth="1"/>
    <col min="9709" max="9709" width="9.140625" style="31"/>
    <col min="9710" max="9710" width="9.42578125" style="31" customWidth="1"/>
    <col min="9711" max="9711" width="11.140625" style="31" customWidth="1"/>
    <col min="9712" max="9712" width="10.42578125" style="31" bestFit="1" customWidth="1"/>
    <col min="9713" max="9713" width="19.140625" style="31" bestFit="1" customWidth="1"/>
    <col min="9714" max="9714" width="9.140625" style="31"/>
    <col min="9715" max="9715" width="9.5703125" style="31" customWidth="1"/>
    <col min="9716" max="9716" width="9.140625" style="31"/>
    <col min="9717" max="9717" width="10.42578125" style="31" bestFit="1" customWidth="1"/>
    <col min="9718" max="9958" width="9.140625" style="31"/>
    <col min="9959" max="9959" width="18.7109375" style="31" bestFit="1" customWidth="1"/>
    <col min="9960" max="9960" width="9.140625" style="31"/>
    <col min="9961" max="9961" width="10.28515625" style="31" customWidth="1"/>
    <col min="9962" max="9962" width="12.7109375" style="31" bestFit="1" customWidth="1"/>
    <col min="9963" max="9963" width="10.85546875" style="31" customWidth="1"/>
    <col min="9964" max="9964" width="19.140625" style="31" bestFit="1" customWidth="1"/>
    <col min="9965" max="9965" width="9.140625" style="31"/>
    <col min="9966" max="9966" width="9.42578125" style="31" customWidth="1"/>
    <col min="9967" max="9967" width="11.140625" style="31" customWidth="1"/>
    <col min="9968" max="9968" width="10.42578125" style="31" bestFit="1" customWidth="1"/>
    <col min="9969" max="9969" width="19.140625" style="31" bestFit="1" customWidth="1"/>
    <col min="9970" max="9970" width="9.140625" style="31"/>
    <col min="9971" max="9971" width="9.5703125" style="31" customWidth="1"/>
    <col min="9972" max="9972" width="9.140625" style="31"/>
    <col min="9973" max="9973" width="10.42578125" style="31" bestFit="1" customWidth="1"/>
    <col min="9974" max="10214" width="9.140625" style="31"/>
    <col min="10215" max="10215" width="18.7109375" style="31" bestFit="1" customWidth="1"/>
    <col min="10216" max="10216" width="9.140625" style="31"/>
    <col min="10217" max="10217" width="10.28515625" style="31" customWidth="1"/>
    <col min="10218" max="10218" width="12.7109375" style="31" bestFit="1" customWidth="1"/>
    <col min="10219" max="10219" width="10.85546875" style="31" customWidth="1"/>
    <col min="10220" max="10220" width="19.140625" style="31" bestFit="1" customWidth="1"/>
    <col min="10221" max="10221" width="9.140625" style="31"/>
    <col min="10222" max="10222" width="9.42578125" style="31" customWidth="1"/>
    <col min="10223" max="10223" width="11.140625" style="31" customWidth="1"/>
    <col min="10224" max="10224" width="10.42578125" style="31" bestFit="1" customWidth="1"/>
    <col min="10225" max="10225" width="19.140625" style="31" bestFit="1" customWidth="1"/>
    <col min="10226" max="10226" width="9.140625" style="31"/>
    <col min="10227" max="10227" width="9.5703125" style="31" customWidth="1"/>
    <col min="10228" max="10228" width="9.140625" style="31"/>
    <col min="10229" max="10229" width="10.42578125" style="31" bestFit="1" customWidth="1"/>
    <col min="10230" max="10470" width="9.140625" style="31"/>
    <col min="10471" max="10471" width="18.7109375" style="31" bestFit="1" customWidth="1"/>
    <col min="10472" max="10472" width="9.140625" style="31"/>
    <col min="10473" max="10473" width="10.28515625" style="31" customWidth="1"/>
    <col min="10474" max="10474" width="12.7109375" style="31" bestFit="1" customWidth="1"/>
    <col min="10475" max="10475" width="10.85546875" style="31" customWidth="1"/>
    <col min="10476" max="10476" width="19.140625" style="31" bestFit="1" customWidth="1"/>
    <col min="10477" max="10477" width="9.140625" style="31"/>
    <col min="10478" max="10478" width="9.42578125" style="31" customWidth="1"/>
    <col min="10479" max="10479" width="11.140625" style="31" customWidth="1"/>
    <col min="10480" max="10480" width="10.42578125" style="31" bestFit="1" customWidth="1"/>
    <col min="10481" max="10481" width="19.140625" style="31" bestFit="1" customWidth="1"/>
    <col min="10482" max="10482" width="9.140625" style="31"/>
    <col min="10483" max="10483" width="9.5703125" style="31" customWidth="1"/>
    <col min="10484" max="10484" width="9.140625" style="31"/>
    <col min="10485" max="10485" width="10.42578125" style="31" bestFit="1" customWidth="1"/>
    <col min="10486" max="10726" width="9.140625" style="31"/>
    <col min="10727" max="10727" width="18.7109375" style="31" bestFit="1" customWidth="1"/>
    <col min="10728" max="10728" width="9.140625" style="31"/>
    <col min="10729" max="10729" width="10.28515625" style="31" customWidth="1"/>
    <col min="10730" max="10730" width="12.7109375" style="31" bestFit="1" customWidth="1"/>
    <col min="10731" max="10731" width="10.85546875" style="31" customWidth="1"/>
    <col min="10732" max="10732" width="19.140625" style="31" bestFit="1" customWidth="1"/>
    <col min="10733" max="10733" width="9.140625" style="31"/>
    <col min="10734" max="10734" width="9.42578125" style="31" customWidth="1"/>
    <col min="10735" max="10735" width="11.140625" style="31" customWidth="1"/>
    <col min="10736" max="10736" width="10.42578125" style="31" bestFit="1" customWidth="1"/>
    <col min="10737" max="10737" width="19.140625" style="31" bestFit="1" customWidth="1"/>
    <col min="10738" max="10738" width="9.140625" style="31"/>
    <col min="10739" max="10739" width="9.5703125" style="31" customWidth="1"/>
    <col min="10740" max="10740" width="9.140625" style="31"/>
    <col min="10741" max="10741" width="10.42578125" style="31" bestFit="1" customWidth="1"/>
    <col min="10742" max="10982" width="9.140625" style="31"/>
    <col min="10983" max="10983" width="18.7109375" style="31" bestFit="1" customWidth="1"/>
    <col min="10984" max="10984" width="9.140625" style="31"/>
    <col min="10985" max="10985" width="10.28515625" style="31" customWidth="1"/>
    <col min="10986" max="10986" width="12.7109375" style="31" bestFit="1" customWidth="1"/>
    <col min="10987" max="10987" width="10.85546875" style="31" customWidth="1"/>
    <col min="10988" max="10988" width="19.140625" style="31" bestFit="1" customWidth="1"/>
    <col min="10989" max="10989" width="9.140625" style="31"/>
    <col min="10990" max="10990" width="9.42578125" style="31" customWidth="1"/>
    <col min="10991" max="10991" width="11.140625" style="31" customWidth="1"/>
    <col min="10992" max="10992" width="10.42578125" style="31" bestFit="1" customWidth="1"/>
    <col min="10993" max="10993" width="19.140625" style="31" bestFit="1" customWidth="1"/>
    <col min="10994" max="10994" width="9.140625" style="31"/>
    <col min="10995" max="10995" width="9.5703125" style="31" customWidth="1"/>
    <col min="10996" max="10996" width="9.140625" style="31"/>
    <col min="10997" max="10997" width="10.42578125" style="31" bestFit="1" customWidth="1"/>
    <col min="10998" max="11238" width="9.140625" style="31"/>
    <col min="11239" max="11239" width="18.7109375" style="31" bestFit="1" customWidth="1"/>
    <col min="11240" max="11240" width="9.140625" style="31"/>
    <col min="11241" max="11241" width="10.28515625" style="31" customWidth="1"/>
    <col min="11242" max="11242" width="12.7109375" style="31" bestFit="1" customWidth="1"/>
    <col min="11243" max="11243" width="10.85546875" style="31" customWidth="1"/>
    <col min="11244" max="11244" width="19.140625" style="31" bestFit="1" customWidth="1"/>
    <col min="11245" max="11245" width="9.140625" style="31"/>
    <col min="11246" max="11246" width="9.42578125" style="31" customWidth="1"/>
    <col min="11247" max="11247" width="11.140625" style="31" customWidth="1"/>
    <col min="11248" max="11248" width="10.42578125" style="31" bestFit="1" customWidth="1"/>
    <col min="11249" max="11249" width="19.140625" style="31" bestFit="1" customWidth="1"/>
    <col min="11250" max="11250" width="9.140625" style="31"/>
    <col min="11251" max="11251" width="9.5703125" style="31" customWidth="1"/>
    <col min="11252" max="11252" width="9.140625" style="31"/>
    <col min="11253" max="11253" width="10.42578125" style="31" bestFit="1" customWidth="1"/>
    <col min="11254" max="11494" width="9.140625" style="31"/>
    <col min="11495" max="11495" width="18.7109375" style="31" bestFit="1" customWidth="1"/>
    <col min="11496" max="11496" width="9.140625" style="31"/>
    <col min="11497" max="11497" width="10.28515625" style="31" customWidth="1"/>
    <col min="11498" max="11498" width="12.7109375" style="31" bestFit="1" customWidth="1"/>
    <col min="11499" max="11499" width="10.85546875" style="31" customWidth="1"/>
    <col min="11500" max="11500" width="19.140625" style="31" bestFit="1" customWidth="1"/>
    <col min="11501" max="11501" width="9.140625" style="31"/>
    <col min="11502" max="11502" width="9.42578125" style="31" customWidth="1"/>
    <col min="11503" max="11503" width="11.140625" style="31" customWidth="1"/>
    <col min="11504" max="11504" width="10.42578125" style="31" bestFit="1" customWidth="1"/>
    <col min="11505" max="11505" width="19.140625" style="31" bestFit="1" customWidth="1"/>
    <col min="11506" max="11506" width="9.140625" style="31"/>
    <col min="11507" max="11507" width="9.5703125" style="31" customWidth="1"/>
    <col min="11508" max="11508" width="9.140625" style="31"/>
    <col min="11509" max="11509" width="10.42578125" style="31" bestFit="1" customWidth="1"/>
    <col min="11510" max="11750" width="9.140625" style="31"/>
    <col min="11751" max="11751" width="18.7109375" style="31" bestFit="1" customWidth="1"/>
    <col min="11752" max="11752" width="9.140625" style="31"/>
    <col min="11753" max="11753" width="10.28515625" style="31" customWidth="1"/>
    <col min="11754" max="11754" width="12.7109375" style="31" bestFit="1" customWidth="1"/>
    <col min="11755" max="11755" width="10.85546875" style="31" customWidth="1"/>
    <col min="11756" max="11756" width="19.140625" style="31" bestFit="1" customWidth="1"/>
    <col min="11757" max="11757" width="9.140625" style="31"/>
    <col min="11758" max="11758" width="9.42578125" style="31" customWidth="1"/>
    <col min="11759" max="11759" width="11.140625" style="31" customWidth="1"/>
    <col min="11760" max="11760" width="10.42578125" style="31" bestFit="1" customWidth="1"/>
    <col min="11761" max="11761" width="19.140625" style="31" bestFit="1" customWidth="1"/>
    <col min="11762" max="11762" width="9.140625" style="31"/>
    <col min="11763" max="11763" width="9.5703125" style="31" customWidth="1"/>
    <col min="11764" max="11764" width="9.140625" style="31"/>
    <col min="11765" max="11765" width="10.42578125" style="31" bestFit="1" customWidth="1"/>
    <col min="11766" max="12006" width="9.140625" style="31"/>
    <col min="12007" max="12007" width="18.7109375" style="31" bestFit="1" customWidth="1"/>
    <col min="12008" max="12008" width="9.140625" style="31"/>
    <col min="12009" max="12009" width="10.28515625" style="31" customWidth="1"/>
    <col min="12010" max="12010" width="12.7109375" style="31" bestFit="1" customWidth="1"/>
    <col min="12011" max="12011" width="10.85546875" style="31" customWidth="1"/>
    <col min="12012" max="12012" width="19.140625" style="31" bestFit="1" customWidth="1"/>
    <col min="12013" max="12013" width="9.140625" style="31"/>
    <col min="12014" max="12014" width="9.42578125" style="31" customWidth="1"/>
    <col min="12015" max="12015" width="11.140625" style="31" customWidth="1"/>
    <col min="12016" max="12016" width="10.42578125" style="31" bestFit="1" customWidth="1"/>
    <col min="12017" max="12017" width="19.140625" style="31" bestFit="1" customWidth="1"/>
    <col min="12018" max="12018" width="9.140625" style="31"/>
    <col min="12019" max="12019" width="9.5703125" style="31" customWidth="1"/>
    <col min="12020" max="12020" width="9.140625" style="31"/>
    <col min="12021" max="12021" width="10.42578125" style="31" bestFit="1" customWidth="1"/>
    <col min="12022" max="12262" width="9.140625" style="31"/>
    <col min="12263" max="12263" width="18.7109375" style="31" bestFit="1" customWidth="1"/>
    <col min="12264" max="12264" width="9.140625" style="31"/>
    <col min="12265" max="12265" width="10.28515625" style="31" customWidth="1"/>
    <col min="12266" max="12266" width="12.7109375" style="31" bestFit="1" customWidth="1"/>
    <col min="12267" max="12267" width="10.85546875" style="31" customWidth="1"/>
    <col min="12268" max="12268" width="19.140625" style="31" bestFit="1" customWidth="1"/>
    <col min="12269" max="12269" width="9.140625" style="31"/>
    <col min="12270" max="12270" width="9.42578125" style="31" customWidth="1"/>
    <col min="12271" max="12271" width="11.140625" style="31" customWidth="1"/>
    <col min="12272" max="12272" width="10.42578125" style="31" bestFit="1" customWidth="1"/>
    <col min="12273" max="12273" width="19.140625" style="31" bestFit="1" customWidth="1"/>
    <col min="12274" max="12274" width="9.140625" style="31"/>
    <col min="12275" max="12275" width="9.5703125" style="31" customWidth="1"/>
    <col min="12276" max="12276" width="9.140625" style="31"/>
    <col min="12277" max="12277" width="10.42578125" style="31" bestFit="1" customWidth="1"/>
    <col min="12278" max="12518" width="9.140625" style="31"/>
    <col min="12519" max="12519" width="18.7109375" style="31" bestFit="1" customWidth="1"/>
    <col min="12520" max="12520" width="9.140625" style="31"/>
    <col min="12521" max="12521" width="10.28515625" style="31" customWidth="1"/>
    <col min="12522" max="12522" width="12.7109375" style="31" bestFit="1" customWidth="1"/>
    <col min="12523" max="12523" width="10.85546875" style="31" customWidth="1"/>
    <col min="12524" max="12524" width="19.140625" style="31" bestFit="1" customWidth="1"/>
    <col min="12525" max="12525" width="9.140625" style="31"/>
    <col min="12526" max="12526" width="9.42578125" style="31" customWidth="1"/>
    <col min="12527" max="12527" width="11.140625" style="31" customWidth="1"/>
    <col min="12528" max="12528" width="10.42578125" style="31" bestFit="1" customWidth="1"/>
    <col min="12529" max="12529" width="19.140625" style="31" bestFit="1" customWidth="1"/>
    <col min="12530" max="12530" width="9.140625" style="31"/>
    <col min="12531" max="12531" width="9.5703125" style="31" customWidth="1"/>
    <col min="12532" max="12532" width="9.140625" style="31"/>
    <col min="12533" max="12533" width="10.42578125" style="31" bestFit="1" customWidth="1"/>
    <col min="12534" max="12774" width="9.140625" style="31"/>
    <col min="12775" max="12775" width="18.7109375" style="31" bestFit="1" customWidth="1"/>
    <col min="12776" max="12776" width="9.140625" style="31"/>
    <col min="12777" max="12777" width="10.28515625" style="31" customWidth="1"/>
    <col min="12778" max="12778" width="12.7109375" style="31" bestFit="1" customWidth="1"/>
    <col min="12779" max="12779" width="10.85546875" style="31" customWidth="1"/>
    <col min="12780" max="12780" width="19.140625" style="31" bestFit="1" customWidth="1"/>
    <col min="12781" max="12781" width="9.140625" style="31"/>
    <col min="12782" max="12782" width="9.42578125" style="31" customWidth="1"/>
    <col min="12783" max="12783" width="11.140625" style="31" customWidth="1"/>
    <col min="12784" max="12784" width="10.42578125" style="31" bestFit="1" customWidth="1"/>
    <col min="12785" max="12785" width="19.140625" style="31" bestFit="1" customWidth="1"/>
    <col min="12786" max="12786" width="9.140625" style="31"/>
    <col min="12787" max="12787" width="9.5703125" style="31" customWidth="1"/>
    <col min="12788" max="12788" width="9.140625" style="31"/>
    <col min="12789" max="12789" width="10.42578125" style="31" bestFit="1" customWidth="1"/>
    <col min="12790" max="13030" width="9.140625" style="31"/>
    <col min="13031" max="13031" width="18.7109375" style="31" bestFit="1" customWidth="1"/>
    <col min="13032" max="13032" width="9.140625" style="31"/>
    <col min="13033" max="13033" width="10.28515625" style="31" customWidth="1"/>
    <col min="13034" max="13034" width="12.7109375" style="31" bestFit="1" customWidth="1"/>
    <col min="13035" max="13035" width="10.85546875" style="31" customWidth="1"/>
    <col min="13036" max="13036" width="19.140625" style="31" bestFit="1" customWidth="1"/>
    <col min="13037" max="13037" width="9.140625" style="31"/>
    <col min="13038" max="13038" width="9.42578125" style="31" customWidth="1"/>
    <col min="13039" max="13039" width="11.140625" style="31" customWidth="1"/>
    <col min="13040" max="13040" width="10.42578125" style="31" bestFit="1" customWidth="1"/>
    <col min="13041" max="13041" width="19.140625" style="31" bestFit="1" customWidth="1"/>
    <col min="13042" max="13042" width="9.140625" style="31"/>
    <col min="13043" max="13043" width="9.5703125" style="31" customWidth="1"/>
    <col min="13044" max="13044" width="9.140625" style="31"/>
    <col min="13045" max="13045" width="10.42578125" style="31" bestFit="1" customWidth="1"/>
    <col min="13046" max="13286" width="9.140625" style="31"/>
    <col min="13287" max="13287" width="18.7109375" style="31" bestFit="1" customWidth="1"/>
    <col min="13288" max="13288" width="9.140625" style="31"/>
    <col min="13289" max="13289" width="10.28515625" style="31" customWidth="1"/>
    <col min="13290" max="13290" width="12.7109375" style="31" bestFit="1" customWidth="1"/>
    <col min="13291" max="13291" width="10.85546875" style="31" customWidth="1"/>
    <col min="13292" max="13292" width="19.140625" style="31" bestFit="1" customWidth="1"/>
    <col min="13293" max="13293" width="9.140625" style="31"/>
    <col min="13294" max="13294" width="9.42578125" style="31" customWidth="1"/>
    <col min="13295" max="13295" width="11.140625" style="31" customWidth="1"/>
    <col min="13296" max="13296" width="10.42578125" style="31" bestFit="1" customWidth="1"/>
    <col min="13297" max="13297" width="19.140625" style="31" bestFit="1" customWidth="1"/>
    <col min="13298" max="13298" width="9.140625" style="31"/>
    <col min="13299" max="13299" width="9.5703125" style="31" customWidth="1"/>
    <col min="13300" max="13300" width="9.140625" style="31"/>
    <col min="13301" max="13301" width="10.42578125" style="31" bestFit="1" customWidth="1"/>
    <col min="13302" max="13542" width="9.140625" style="31"/>
    <col min="13543" max="13543" width="18.7109375" style="31" bestFit="1" customWidth="1"/>
    <col min="13544" max="13544" width="9.140625" style="31"/>
    <col min="13545" max="13545" width="10.28515625" style="31" customWidth="1"/>
    <col min="13546" max="13546" width="12.7109375" style="31" bestFit="1" customWidth="1"/>
    <col min="13547" max="13547" width="10.85546875" style="31" customWidth="1"/>
    <col min="13548" max="13548" width="19.140625" style="31" bestFit="1" customWidth="1"/>
    <col min="13549" max="13549" width="9.140625" style="31"/>
    <col min="13550" max="13550" width="9.42578125" style="31" customWidth="1"/>
    <col min="13551" max="13551" width="11.140625" style="31" customWidth="1"/>
    <col min="13552" max="13552" width="10.42578125" style="31" bestFit="1" customWidth="1"/>
    <col min="13553" max="13553" width="19.140625" style="31" bestFit="1" customWidth="1"/>
    <col min="13554" max="13554" width="9.140625" style="31"/>
    <col min="13555" max="13555" width="9.5703125" style="31" customWidth="1"/>
    <col min="13556" max="13556" width="9.140625" style="31"/>
    <col min="13557" max="13557" width="10.42578125" style="31" bestFit="1" customWidth="1"/>
    <col min="13558" max="13798" width="9.140625" style="31"/>
    <col min="13799" max="13799" width="18.7109375" style="31" bestFit="1" customWidth="1"/>
    <col min="13800" max="13800" width="9.140625" style="31"/>
    <col min="13801" max="13801" width="10.28515625" style="31" customWidth="1"/>
    <col min="13802" max="13802" width="12.7109375" style="31" bestFit="1" customWidth="1"/>
    <col min="13803" max="13803" width="10.85546875" style="31" customWidth="1"/>
    <col min="13804" max="13804" width="19.140625" style="31" bestFit="1" customWidth="1"/>
    <col min="13805" max="13805" width="9.140625" style="31"/>
    <col min="13806" max="13806" width="9.42578125" style="31" customWidth="1"/>
    <col min="13807" max="13807" width="11.140625" style="31" customWidth="1"/>
    <col min="13808" max="13808" width="10.42578125" style="31" bestFit="1" customWidth="1"/>
    <col min="13809" max="13809" width="19.140625" style="31" bestFit="1" customWidth="1"/>
    <col min="13810" max="13810" width="9.140625" style="31"/>
    <col min="13811" max="13811" width="9.5703125" style="31" customWidth="1"/>
    <col min="13812" max="13812" width="9.140625" style="31"/>
    <col min="13813" max="13813" width="10.42578125" style="31" bestFit="1" customWidth="1"/>
    <col min="13814" max="14054" width="9.140625" style="31"/>
    <col min="14055" max="14055" width="18.7109375" style="31" bestFit="1" customWidth="1"/>
    <col min="14056" max="14056" width="9.140625" style="31"/>
    <col min="14057" max="14057" width="10.28515625" style="31" customWidth="1"/>
    <col min="14058" max="14058" width="12.7109375" style="31" bestFit="1" customWidth="1"/>
    <col min="14059" max="14059" width="10.85546875" style="31" customWidth="1"/>
    <col min="14060" max="14060" width="19.140625" style="31" bestFit="1" customWidth="1"/>
    <col min="14061" max="14061" width="9.140625" style="31"/>
    <col min="14062" max="14062" width="9.42578125" style="31" customWidth="1"/>
    <col min="14063" max="14063" width="11.140625" style="31" customWidth="1"/>
    <col min="14064" max="14064" width="10.42578125" style="31" bestFit="1" customWidth="1"/>
    <col min="14065" max="14065" width="19.140625" style="31" bestFit="1" customWidth="1"/>
    <col min="14066" max="14066" width="9.140625" style="31"/>
    <col min="14067" max="14067" width="9.5703125" style="31" customWidth="1"/>
    <col min="14068" max="14068" width="9.140625" style="31"/>
    <col min="14069" max="14069" width="10.42578125" style="31" bestFit="1" customWidth="1"/>
    <col min="14070" max="14310" width="9.140625" style="31"/>
    <col min="14311" max="14311" width="18.7109375" style="31" bestFit="1" customWidth="1"/>
    <col min="14312" max="14312" width="9.140625" style="31"/>
    <col min="14313" max="14313" width="10.28515625" style="31" customWidth="1"/>
    <col min="14314" max="14314" width="12.7109375" style="31" bestFit="1" customWidth="1"/>
    <col min="14315" max="14315" width="10.85546875" style="31" customWidth="1"/>
    <col min="14316" max="14316" width="19.140625" style="31" bestFit="1" customWidth="1"/>
    <col min="14317" max="14317" width="9.140625" style="31"/>
    <col min="14318" max="14318" width="9.42578125" style="31" customWidth="1"/>
    <col min="14319" max="14319" width="11.140625" style="31" customWidth="1"/>
    <col min="14320" max="14320" width="10.42578125" style="31" bestFit="1" customWidth="1"/>
    <col min="14321" max="14321" width="19.140625" style="31" bestFit="1" customWidth="1"/>
    <col min="14322" max="14322" width="9.140625" style="31"/>
    <col min="14323" max="14323" width="9.5703125" style="31" customWidth="1"/>
    <col min="14324" max="14324" width="9.140625" style="31"/>
    <col min="14325" max="14325" width="10.42578125" style="31" bestFit="1" customWidth="1"/>
    <col min="14326" max="14566" width="9.140625" style="31"/>
    <col min="14567" max="14567" width="18.7109375" style="31" bestFit="1" customWidth="1"/>
    <col min="14568" max="14568" width="9.140625" style="31"/>
    <col min="14569" max="14569" width="10.28515625" style="31" customWidth="1"/>
    <col min="14570" max="14570" width="12.7109375" style="31" bestFit="1" customWidth="1"/>
    <col min="14571" max="14571" width="10.85546875" style="31" customWidth="1"/>
    <col min="14572" max="14572" width="19.140625" style="31" bestFit="1" customWidth="1"/>
    <col min="14573" max="14573" width="9.140625" style="31"/>
    <col min="14574" max="14574" width="9.42578125" style="31" customWidth="1"/>
    <col min="14575" max="14575" width="11.140625" style="31" customWidth="1"/>
    <col min="14576" max="14576" width="10.42578125" style="31" bestFit="1" customWidth="1"/>
    <col min="14577" max="14577" width="19.140625" style="31" bestFit="1" customWidth="1"/>
    <col min="14578" max="14578" width="9.140625" style="31"/>
    <col min="14579" max="14579" width="9.5703125" style="31" customWidth="1"/>
    <col min="14580" max="14580" width="9.140625" style="31"/>
    <col min="14581" max="14581" width="10.42578125" style="31" bestFit="1" customWidth="1"/>
    <col min="14582" max="14822" width="9.140625" style="31"/>
    <col min="14823" max="14823" width="18.7109375" style="31" bestFit="1" customWidth="1"/>
    <col min="14824" max="14824" width="9.140625" style="31"/>
    <col min="14825" max="14825" width="10.28515625" style="31" customWidth="1"/>
    <col min="14826" max="14826" width="12.7109375" style="31" bestFit="1" customWidth="1"/>
    <col min="14827" max="14827" width="10.85546875" style="31" customWidth="1"/>
    <col min="14828" max="14828" width="19.140625" style="31" bestFit="1" customWidth="1"/>
    <col min="14829" max="14829" width="9.140625" style="31"/>
    <col min="14830" max="14830" width="9.42578125" style="31" customWidth="1"/>
    <col min="14831" max="14831" width="11.140625" style="31" customWidth="1"/>
    <col min="14832" max="14832" width="10.42578125" style="31" bestFit="1" customWidth="1"/>
    <col min="14833" max="14833" width="19.140625" style="31" bestFit="1" customWidth="1"/>
    <col min="14834" max="14834" width="9.140625" style="31"/>
    <col min="14835" max="14835" width="9.5703125" style="31" customWidth="1"/>
    <col min="14836" max="14836" width="9.140625" style="31"/>
    <col min="14837" max="14837" width="10.42578125" style="31" bestFit="1" customWidth="1"/>
    <col min="14838" max="15078" width="9.140625" style="31"/>
    <col min="15079" max="15079" width="18.7109375" style="31" bestFit="1" customWidth="1"/>
    <col min="15080" max="15080" width="9.140625" style="31"/>
    <col min="15081" max="15081" width="10.28515625" style="31" customWidth="1"/>
    <col min="15082" max="15082" width="12.7109375" style="31" bestFit="1" customWidth="1"/>
    <col min="15083" max="15083" width="10.85546875" style="31" customWidth="1"/>
    <col min="15084" max="15084" width="19.140625" style="31" bestFit="1" customWidth="1"/>
    <col min="15085" max="15085" width="9.140625" style="31"/>
    <col min="15086" max="15086" width="9.42578125" style="31" customWidth="1"/>
    <col min="15087" max="15087" width="11.140625" style="31" customWidth="1"/>
    <col min="15088" max="15088" width="10.42578125" style="31" bestFit="1" customWidth="1"/>
    <col min="15089" max="15089" width="19.140625" style="31" bestFit="1" customWidth="1"/>
    <col min="15090" max="15090" width="9.140625" style="31"/>
    <col min="15091" max="15091" width="9.5703125" style="31" customWidth="1"/>
    <col min="15092" max="15092" width="9.140625" style="31"/>
    <col min="15093" max="15093" width="10.42578125" style="31" bestFit="1" customWidth="1"/>
    <col min="15094" max="15334" width="9.140625" style="31"/>
    <col min="15335" max="15335" width="18.7109375" style="31" bestFit="1" customWidth="1"/>
    <col min="15336" max="15336" width="9.140625" style="31"/>
    <col min="15337" max="15337" width="10.28515625" style="31" customWidth="1"/>
    <col min="15338" max="15338" width="12.7109375" style="31" bestFit="1" customWidth="1"/>
    <col min="15339" max="15339" width="10.85546875" style="31" customWidth="1"/>
    <col min="15340" max="15340" width="19.140625" style="31" bestFit="1" customWidth="1"/>
    <col min="15341" max="15341" width="9.140625" style="31"/>
    <col min="15342" max="15342" width="9.42578125" style="31" customWidth="1"/>
    <col min="15343" max="15343" width="11.140625" style="31" customWidth="1"/>
    <col min="15344" max="15344" width="10.42578125" style="31" bestFit="1" customWidth="1"/>
    <col min="15345" max="15345" width="19.140625" style="31" bestFit="1" customWidth="1"/>
    <col min="15346" max="15346" width="9.140625" style="31"/>
    <col min="15347" max="15347" width="9.5703125" style="31" customWidth="1"/>
    <col min="15348" max="15348" width="9.140625" style="31"/>
    <col min="15349" max="15349" width="10.42578125" style="31" bestFit="1" customWidth="1"/>
    <col min="15350" max="15590" width="9.140625" style="31"/>
    <col min="15591" max="15591" width="18.7109375" style="31" bestFit="1" customWidth="1"/>
    <col min="15592" max="15592" width="9.140625" style="31"/>
    <col min="15593" max="15593" width="10.28515625" style="31" customWidth="1"/>
    <col min="15594" max="15594" width="12.7109375" style="31" bestFit="1" customWidth="1"/>
    <col min="15595" max="15595" width="10.85546875" style="31" customWidth="1"/>
    <col min="15596" max="15596" width="19.140625" style="31" bestFit="1" customWidth="1"/>
    <col min="15597" max="15597" width="9.140625" style="31"/>
    <col min="15598" max="15598" width="9.42578125" style="31" customWidth="1"/>
    <col min="15599" max="15599" width="11.140625" style="31" customWidth="1"/>
    <col min="15600" max="15600" width="10.42578125" style="31" bestFit="1" customWidth="1"/>
    <col min="15601" max="15601" width="19.140625" style="31" bestFit="1" customWidth="1"/>
    <col min="15602" max="15602" width="9.140625" style="31"/>
    <col min="15603" max="15603" width="9.5703125" style="31" customWidth="1"/>
    <col min="15604" max="15604" width="9.140625" style="31"/>
    <col min="15605" max="15605" width="10.42578125" style="31" bestFit="1" customWidth="1"/>
    <col min="15606" max="15846" width="9.140625" style="31"/>
    <col min="15847" max="15847" width="18.7109375" style="31" bestFit="1" customWidth="1"/>
    <col min="15848" max="15848" width="9.140625" style="31"/>
    <col min="15849" max="15849" width="10.28515625" style="31" customWidth="1"/>
    <col min="15850" max="15850" width="12.7109375" style="31" bestFit="1" customWidth="1"/>
    <col min="15851" max="15851" width="10.85546875" style="31" customWidth="1"/>
    <col min="15852" max="15852" width="19.140625" style="31" bestFit="1" customWidth="1"/>
    <col min="15853" max="15853" width="9.140625" style="31"/>
    <col min="15854" max="15854" width="9.42578125" style="31" customWidth="1"/>
    <col min="15855" max="15855" width="11.140625" style="31" customWidth="1"/>
    <col min="15856" max="15856" width="10.42578125" style="31" bestFit="1" customWidth="1"/>
    <col min="15857" max="15857" width="19.140625" style="31" bestFit="1" customWidth="1"/>
    <col min="15858" max="15858" width="9.140625" style="31"/>
    <col min="15859" max="15859" width="9.5703125" style="31" customWidth="1"/>
    <col min="15860" max="15860" width="9.140625" style="31"/>
    <col min="15861" max="15861" width="10.42578125" style="31" bestFit="1" customWidth="1"/>
    <col min="15862" max="16102" width="9.140625" style="31"/>
    <col min="16103" max="16103" width="18.7109375" style="31" bestFit="1" customWidth="1"/>
    <col min="16104" max="16104" width="9.140625" style="31"/>
    <col min="16105" max="16105" width="10.28515625" style="31" customWidth="1"/>
    <col min="16106" max="16106" width="12.7109375" style="31" bestFit="1" customWidth="1"/>
    <col min="16107" max="16107" width="10.85546875" style="31" customWidth="1"/>
    <col min="16108" max="16108" width="19.140625" style="31" bestFit="1" customWidth="1"/>
    <col min="16109" max="16109" width="9.140625" style="31"/>
    <col min="16110" max="16110" width="9.42578125" style="31" customWidth="1"/>
    <col min="16111" max="16111" width="11.140625" style="31" customWidth="1"/>
    <col min="16112" max="16112" width="10.42578125" style="31" bestFit="1" customWidth="1"/>
    <col min="16113" max="16113" width="19.140625" style="31" bestFit="1" customWidth="1"/>
    <col min="16114" max="16114" width="9.140625" style="31"/>
    <col min="16115" max="16115" width="9.5703125" style="31" customWidth="1"/>
    <col min="16116" max="16116" width="9.140625" style="31"/>
    <col min="16117" max="16117" width="10.42578125" style="31" bestFit="1" customWidth="1"/>
    <col min="16118" max="16384" width="9.140625" style="31"/>
  </cols>
  <sheetData>
    <row r="1" spans="1:5" ht="18" x14ac:dyDescent="0.25">
      <c r="D1" s="228" t="s">
        <v>0</v>
      </c>
      <c r="E1" s="32"/>
    </row>
    <row r="2" spans="1:5" ht="18" x14ac:dyDescent="0.25">
      <c r="C2" s="229" t="s">
        <v>1</v>
      </c>
      <c r="D2" s="229"/>
      <c r="E2" s="32"/>
    </row>
    <row r="3" spans="1:5" ht="15.75" x14ac:dyDescent="0.25">
      <c r="C3" s="231" t="s">
        <v>118</v>
      </c>
      <c r="D3" s="231"/>
      <c r="E3" s="33"/>
    </row>
    <row r="4" spans="1:5" ht="18" x14ac:dyDescent="0.25">
      <c r="C4" s="229" t="s">
        <v>134</v>
      </c>
      <c r="D4" s="229"/>
      <c r="E4" s="32"/>
    </row>
    <row r="5" spans="1:5" ht="18.75" thickBot="1" x14ac:dyDescent="0.3">
      <c r="C5" s="230" t="s">
        <v>117</v>
      </c>
      <c r="D5" s="230"/>
      <c r="E5" s="34"/>
    </row>
    <row r="6" spans="1:5" ht="62.25" customHeight="1" thickBot="1" x14ac:dyDescent="0.25">
      <c r="A6" s="36"/>
      <c r="B6" s="37" t="s">
        <v>2</v>
      </c>
      <c r="C6" s="38" t="s">
        <v>3</v>
      </c>
      <c r="D6" s="39" t="s">
        <v>4</v>
      </c>
      <c r="E6" s="40" t="s">
        <v>5</v>
      </c>
    </row>
    <row r="7" spans="1:5" ht="18.75" customHeight="1" thickBot="1" x14ac:dyDescent="0.3">
      <c r="A7" s="42" t="s">
        <v>7</v>
      </c>
      <c r="B7" s="43"/>
      <c r="C7" s="43"/>
      <c r="D7" s="43"/>
      <c r="E7" s="45"/>
    </row>
    <row r="8" spans="1:5" ht="18" x14ac:dyDescent="0.25">
      <c r="A8" s="46" t="s">
        <v>8</v>
      </c>
      <c r="B8" s="47">
        <v>8103</v>
      </c>
      <c r="C8" s="48">
        <v>17002</v>
      </c>
      <c r="D8" s="49">
        <v>1872625</v>
      </c>
      <c r="E8" s="50">
        <f>D8/B8</f>
        <v>231.10267802048625</v>
      </c>
    </row>
    <row r="9" spans="1:5" ht="18" x14ac:dyDescent="0.25">
      <c r="A9" s="54" t="s">
        <v>9</v>
      </c>
      <c r="B9" s="55">
        <v>5803</v>
      </c>
      <c r="C9" s="56">
        <v>11588</v>
      </c>
      <c r="D9" s="57">
        <v>1313503</v>
      </c>
      <c r="E9" s="58">
        <f>D9/B9</f>
        <v>226.34895743580907</v>
      </c>
    </row>
    <row r="10" spans="1:5" ht="18" x14ac:dyDescent="0.25">
      <c r="A10" s="54" t="s">
        <v>10</v>
      </c>
      <c r="B10" s="55">
        <v>6528</v>
      </c>
      <c r="C10" s="56">
        <v>12525</v>
      </c>
      <c r="D10" s="57">
        <v>1428466</v>
      </c>
      <c r="E10" s="58">
        <f>D10/B10</f>
        <v>218.82138480392157</v>
      </c>
    </row>
    <row r="11" spans="1:5" ht="18" x14ac:dyDescent="0.25">
      <c r="A11" s="54" t="s">
        <v>11</v>
      </c>
      <c r="B11" s="55">
        <v>8482</v>
      </c>
      <c r="C11" s="56">
        <v>17088</v>
      </c>
      <c r="D11" s="57">
        <v>1890893</v>
      </c>
      <c r="E11" s="58">
        <f>D11/B11</f>
        <v>222.93008724357463</v>
      </c>
    </row>
    <row r="12" spans="1:5" ht="18" x14ac:dyDescent="0.25">
      <c r="A12" s="54" t="s">
        <v>12</v>
      </c>
      <c r="B12" s="55">
        <v>2147</v>
      </c>
      <c r="C12" s="56">
        <v>4624</v>
      </c>
      <c r="D12" s="57">
        <v>515956</v>
      </c>
      <c r="E12" s="58">
        <f>D12/B12</f>
        <v>240.31485794131345</v>
      </c>
    </row>
    <row r="13" spans="1:5" ht="18" x14ac:dyDescent="0.25">
      <c r="A13" s="54" t="s">
        <v>13</v>
      </c>
      <c r="B13" s="55">
        <v>8571</v>
      </c>
      <c r="C13" s="56">
        <v>17923</v>
      </c>
      <c r="D13" s="57">
        <v>1994656</v>
      </c>
      <c r="E13" s="58">
        <f>D13/B13</f>
        <v>232.72150274180376</v>
      </c>
    </row>
    <row r="14" spans="1:5" ht="18" x14ac:dyDescent="0.25">
      <c r="A14" s="54" t="s">
        <v>14</v>
      </c>
      <c r="B14" s="55">
        <v>3093</v>
      </c>
      <c r="C14" s="56">
        <v>5924</v>
      </c>
      <c r="D14" s="57">
        <v>657845</v>
      </c>
      <c r="E14" s="58">
        <f>D14/B14</f>
        <v>212.68832848367282</v>
      </c>
    </row>
    <row r="15" spans="1:5" ht="18.75" thickBot="1" x14ac:dyDescent="0.3">
      <c r="A15" s="59" t="s">
        <v>15</v>
      </c>
      <c r="B15" s="60">
        <v>10125</v>
      </c>
      <c r="C15" s="61">
        <v>20055</v>
      </c>
      <c r="D15" s="62">
        <v>2269650</v>
      </c>
      <c r="E15" s="63">
        <f>D15/B15</f>
        <v>224.16296296296295</v>
      </c>
    </row>
    <row r="16" spans="1:5" ht="18.75" thickBot="1" x14ac:dyDescent="0.3">
      <c r="A16" s="67" t="s">
        <v>16</v>
      </c>
      <c r="B16" s="68">
        <f>SUM(B8:B15)</f>
        <v>52852</v>
      </c>
      <c r="C16" s="68">
        <f>SUM(C8:C15)</f>
        <v>106729</v>
      </c>
      <c r="D16" s="69">
        <f>SUM(D8:D15)</f>
        <v>11943594</v>
      </c>
      <c r="E16" s="70">
        <f>D16/B16</f>
        <v>225.9818739120563</v>
      </c>
    </row>
    <row r="17" spans="1:5" ht="18.75" thickBot="1" x14ac:dyDescent="0.3">
      <c r="A17" s="75"/>
      <c r="B17" s="64"/>
      <c r="C17" s="64"/>
      <c r="D17" s="64"/>
      <c r="E17" s="64"/>
    </row>
    <row r="18" spans="1:5" ht="18.75" thickBot="1" x14ac:dyDescent="0.3">
      <c r="A18" s="76" t="s">
        <v>17</v>
      </c>
      <c r="B18" s="77"/>
      <c r="C18" s="77"/>
      <c r="D18" s="77"/>
      <c r="E18" s="77"/>
    </row>
    <row r="19" spans="1:5" ht="18" x14ac:dyDescent="0.25">
      <c r="A19" s="79" t="s">
        <v>18</v>
      </c>
      <c r="B19" s="47">
        <v>14806</v>
      </c>
      <c r="C19" s="48">
        <v>27728</v>
      </c>
      <c r="D19" s="49">
        <v>3159071</v>
      </c>
      <c r="E19" s="51">
        <f>D19/B19</f>
        <v>213.36424422531405</v>
      </c>
    </row>
    <row r="20" spans="1:5" ht="18" x14ac:dyDescent="0.25">
      <c r="A20" s="79" t="s">
        <v>19</v>
      </c>
      <c r="B20" s="53">
        <v>7289</v>
      </c>
      <c r="C20" s="48">
        <v>13127</v>
      </c>
      <c r="D20" s="49">
        <v>1504516</v>
      </c>
      <c r="E20" s="81">
        <f>D20/B20</f>
        <v>206.40910961723145</v>
      </c>
    </row>
    <row r="21" spans="1:5" ht="18" x14ac:dyDescent="0.25">
      <c r="A21" s="46" t="s">
        <v>20</v>
      </c>
      <c r="B21" s="83">
        <v>6027</v>
      </c>
      <c r="C21" s="84">
        <v>11586</v>
      </c>
      <c r="D21" s="85">
        <v>1302500</v>
      </c>
      <c r="E21" s="81">
        <f>D21/B21</f>
        <v>216.11083457773353</v>
      </c>
    </row>
    <row r="22" spans="1:5" ht="18" x14ac:dyDescent="0.25">
      <c r="A22" s="54" t="s">
        <v>21</v>
      </c>
      <c r="B22" s="87">
        <v>7636</v>
      </c>
      <c r="C22" s="88">
        <v>15136</v>
      </c>
      <c r="D22" s="89">
        <v>1673746</v>
      </c>
      <c r="E22" s="81">
        <f>D22/B22</f>
        <v>219.19146149816657</v>
      </c>
    </row>
    <row r="23" spans="1:5" ht="18" x14ac:dyDescent="0.25">
      <c r="A23" s="54" t="s">
        <v>22</v>
      </c>
      <c r="B23" s="87">
        <v>4969</v>
      </c>
      <c r="C23" s="88">
        <v>10083</v>
      </c>
      <c r="D23" s="89">
        <v>1119944</v>
      </c>
      <c r="E23" s="81">
        <f>D23/B23</f>
        <v>225.38619440531295</v>
      </c>
    </row>
    <row r="24" spans="1:5" ht="18" x14ac:dyDescent="0.25">
      <c r="A24" s="54" t="s">
        <v>23</v>
      </c>
      <c r="B24" s="87">
        <v>3313</v>
      </c>
      <c r="C24" s="88">
        <v>6800</v>
      </c>
      <c r="D24" s="89">
        <v>759790</v>
      </c>
      <c r="E24" s="81">
        <f>D24/B24</f>
        <v>229.33594929067311</v>
      </c>
    </row>
    <row r="25" spans="1:5" ht="18" x14ac:dyDescent="0.25">
      <c r="A25" s="54" t="s">
        <v>24</v>
      </c>
      <c r="B25" s="87">
        <v>8496</v>
      </c>
      <c r="C25" s="88">
        <v>16607</v>
      </c>
      <c r="D25" s="89">
        <v>1862071</v>
      </c>
      <c r="E25" s="81">
        <f>D25/B25</f>
        <v>219.17031544256122</v>
      </c>
    </row>
    <row r="26" spans="1:5" ht="18" x14ac:dyDescent="0.25">
      <c r="A26" s="54" t="s">
        <v>25</v>
      </c>
      <c r="B26" s="87">
        <v>7703</v>
      </c>
      <c r="C26" s="88">
        <v>15977</v>
      </c>
      <c r="D26" s="89">
        <v>1790995</v>
      </c>
      <c r="E26" s="81">
        <f>D26/B26</f>
        <v>232.50616642866416</v>
      </c>
    </row>
    <row r="27" spans="1:5" ht="18" x14ac:dyDescent="0.25">
      <c r="A27" s="54" t="s">
        <v>26</v>
      </c>
      <c r="B27" s="87">
        <v>9716</v>
      </c>
      <c r="C27" s="88">
        <v>18737</v>
      </c>
      <c r="D27" s="89">
        <v>2097902</v>
      </c>
      <c r="E27" s="81">
        <f>D27/B27</f>
        <v>215.92239604775628</v>
      </c>
    </row>
    <row r="28" spans="1:5" ht="18" x14ac:dyDescent="0.25">
      <c r="A28" s="54" t="s">
        <v>27</v>
      </c>
      <c r="B28" s="87">
        <v>6849</v>
      </c>
      <c r="C28" s="88">
        <v>14712</v>
      </c>
      <c r="D28" s="89">
        <v>1625186</v>
      </c>
      <c r="E28" s="81">
        <f>D28/B28</f>
        <v>237.28807125127756</v>
      </c>
    </row>
    <row r="29" spans="1:5" ht="18" x14ac:dyDescent="0.25">
      <c r="A29" s="54" t="s">
        <v>28</v>
      </c>
      <c r="B29" s="87">
        <v>5698</v>
      </c>
      <c r="C29" s="88">
        <v>11564</v>
      </c>
      <c r="D29" s="89">
        <v>1281151</v>
      </c>
      <c r="E29" s="81">
        <f>D29/B29</f>
        <v>224.84222534222533</v>
      </c>
    </row>
    <row r="30" spans="1:5" ht="18" x14ac:dyDescent="0.25">
      <c r="A30" s="66" t="s">
        <v>29</v>
      </c>
      <c r="B30" s="87">
        <v>5486</v>
      </c>
      <c r="C30" s="92">
        <v>11342</v>
      </c>
      <c r="D30" s="93">
        <v>1277606</v>
      </c>
      <c r="E30" s="81">
        <f>D30/B30</f>
        <v>232.88479766678819</v>
      </c>
    </row>
    <row r="31" spans="1:5" ht="18.75" thickBot="1" x14ac:dyDescent="0.3">
      <c r="A31" s="66" t="s">
        <v>30</v>
      </c>
      <c r="B31" s="95">
        <v>2000</v>
      </c>
      <c r="C31" s="92">
        <v>4087</v>
      </c>
      <c r="D31" s="93">
        <v>461431</v>
      </c>
      <c r="E31" s="96">
        <f>D31/B31</f>
        <v>230.71549999999999</v>
      </c>
    </row>
    <row r="32" spans="1:5" ht="18.75" thickBot="1" x14ac:dyDescent="0.3">
      <c r="A32" s="67" t="s">
        <v>31</v>
      </c>
      <c r="B32" s="98">
        <f>SUM(B19:B31)</f>
        <v>89988</v>
      </c>
      <c r="C32" s="98">
        <f>SUM(C19:C31)</f>
        <v>177486</v>
      </c>
      <c r="D32" s="99">
        <f>SUM(D19:D31)</f>
        <v>19915909</v>
      </c>
      <c r="E32" s="101">
        <f>D32/B32</f>
        <v>221.31738676267946</v>
      </c>
    </row>
    <row r="33" spans="1:5" ht="18.75" thickBot="1" x14ac:dyDescent="0.3">
      <c r="A33" s="75"/>
      <c r="B33" s="103"/>
      <c r="C33" s="103"/>
      <c r="D33" s="103"/>
      <c r="E33" s="64"/>
    </row>
    <row r="34" spans="1:5" ht="18.75" thickBot="1" x14ac:dyDescent="0.3">
      <c r="A34" s="42" t="s">
        <v>32</v>
      </c>
      <c r="B34" s="104"/>
      <c r="C34" s="104"/>
      <c r="D34" s="104"/>
      <c r="E34" s="104"/>
    </row>
    <row r="35" spans="1:5" ht="18" x14ac:dyDescent="0.25">
      <c r="A35" s="54" t="s">
        <v>34</v>
      </c>
      <c r="B35" s="90">
        <v>11678</v>
      </c>
      <c r="C35" s="88">
        <v>22655</v>
      </c>
      <c r="D35" s="91">
        <v>2525110</v>
      </c>
      <c r="E35" s="58">
        <f>D35/B35</f>
        <v>216.2279499914369</v>
      </c>
    </row>
    <row r="36" spans="1:5" ht="18" x14ac:dyDescent="0.25">
      <c r="A36" s="54" t="s">
        <v>35</v>
      </c>
      <c r="B36" s="90">
        <v>15945</v>
      </c>
      <c r="C36" s="88">
        <v>32378</v>
      </c>
      <c r="D36" s="91">
        <v>3546441</v>
      </c>
      <c r="E36" s="107">
        <f>D36/B36</f>
        <v>222.41712135465664</v>
      </c>
    </row>
    <row r="37" spans="1:5" ht="18" x14ac:dyDescent="0.25">
      <c r="A37" s="54" t="s">
        <v>36</v>
      </c>
      <c r="B37" s="90">
        <v>5476</v>
      </c>
      <c r="C37" s="88">
        <v>11157</v>
      </c>
      <c r="D37" s="91">
        <v>1253657</v>
      </c>
      <c r="E37" s="107">
        <f>D37/B37</f>
        <v>228.93663257852447</v>
      </c>
    </row>
    <row r="38" spans="1:5" ht="18" x14ac:dyDescent="0.25">
      <c r="A38" s="54" t="s">
        <v>37</v>
      </c>
      <c r="B38" s="90">
        <v>8336</v>
      </c>
      <c r="C38" s="88">
        <v>17344</v>
      </c>
      <c r="D38" s="91">
        <v>1921540</v>
      </c>
      <c r="E38" s="107">
        <f>D38/B38</f>
        <v>230.51103646833013</v>
      </c>
    </row>
    <row r="39" spans="1:5" ht="18" x14ac:dyDescent="0.25">
      <c r="A39" s="54" t="s">
        <v>38</v>
      </c>
      <c r="B39" s="90">
        <v>5734</v>
      </c>
      <c r="C39" s="88">
        <v>11346</v>
      </c>
      <c r="D39" s="91">
        <v>1254483</v>
      </c>
      <c r="E39" s="107">
        <f>D39/B39</f>
        <v>218.77973491454483</v>
      </c>
    </row>
    <row r="40" spans="1:5" ht="18" x14ac:dyDescent="0.25">
      <c r="A40" s="54" t="s">
        <v>39</v>
      </c>
      <c r="B40" s="90">
        <v>7401</v>
      </c>
      <c r="C40" s="88">
        <v>15514</v>
      </c>
      <c r="D40" s="91">
        <v>1708451</v>
      </c>
      <c r="E40" s="107">
        <f>D40/B40</f>
        <v>230.84056208620456</v>
      </c>
    </row>
    <row r="41" spans="1:5" ht="18" x14ac:dyDescent="0.25">
      <c r="A41" s="54" t="s">
        <v>40</v>
      </c>
      <c r="B41" s="90">
        <v>10007</v>
      </c>
      <c r="C41" s="88">
        <v>20941</v>
      </c>
      <c r="D41" s="91">
        <v>2311853</v>
      </c>
      <c r="E41" s="107">
        <f>D41/B41</f>
        <v>231.02358349155591</v>
      </c>
    </row>
    <row r="42" spans="1:5" ht="18" x14ac:dyDescent="0.25">
      <c r="A42" s="54" t="s">
        <v>41</v>
      </c>
      <c r="B42" s="90">
        <v>6894</v>
      </c>
      <c r="C42" s="88">
        <v>13729</v>
      </c>
      <c r="D42" s="91">
        <v>1515249</v>
      </c>
      <c r="E42" s="107">
        <f>D42/B42</f>
        <v>219.79242819843341</v>
      </c>
    </row>
    <row r="43" spans="1:5" ht="18" x14ac:dyDescent="0.25">
      <c r="A43" s="54" t="s">
        <v>42</v>
      </c>
      <c r="B43" s="90">
        <v>5375</v>
      </c>
      <c r="C43" s="88">
        <v>10591</v>
      </c>
      <c r="D43" s="91">
        <v>1168004</v>
      </c>
      <c r="E43" s="107">
        <f>D43/B43</f>
        <v>217.30306976744185</v>
      </c>
    </row>
    <row r="44" spans="1:5" ht="18" x14ac:dyDescent="0.25">
      <c r="A44" s="54" t="s">
        <v>43</v>
      </c>
      <c r="B44" s="90">
        <v>7835</v>
      </c>
      <c r="C44" s="88">
        <v>16116</v>
      </c>
      <c r="D44" s="91">
        <v>1782930</v>
      </c>
      <c r="E44" s="107">
        <f>D44/B44</f>
        <v>227.55966815571156</v>
      </c>
    </row>
    <row r="45" spans="1:5" ht="18" x14ac:dyDescent="0.25">
      <c r="A45" s="66" t="s">
        <v>44</v>
      </c>
      <c r="B45" s="90">
        <v>6815</v>
      </c>
      <c r="C45" s="88">
        <v>13648</v>
      </c>
      <c r="D45" s="91">
        <v>1526679</v>
      </c>
      <c r="E45" s="107">
        <f>D45/B45</f>
        <v>224.01746148202494</v>
      </c>
    </row>
    <row r="46" spans="1:5" ht="18.75" thickBot="1" x14ac:dyDescent="0.3">
      <c r="A46" s="66" t="s">
        <v>45</v>
      </c>
      <c r="B46" s="108">
        <v>4685</v>
      </c>
      <c r="C46" s="109">
        <v>9165</v>
      </c>
      <c r="D46" s="110">
        <v>1010414</v>
      </c>
      <c r="E46" s="111">
        <f>D46/B46</f>
        <v>215.67001067235859</v>
      </c>
    </row>
    <row r="47" spans="1:5" ht="18.75" thickBot="1" x14ac:dyDescent="0.3">
      <c r="A47" s="67" t="s">
        <v>46</v>
      </c>
      <c r="B47" s="98">
        <f>SUM(B35:B46)</f>
        <v>96181</v>
      </c>
      <c r="C47" s="98">
        <f>SUM(C35:C46)</f>
        <v>194584</v>
      </c>
      <c r="D47" s="99">
        <f>SUM(D35:D46)</f>
        <v>21524811</v>
      </c>
      <c r="E47" s="101">
        <f>D47/B47</f>
        <v>223.79483473866981</v>
      </c>
    </row>
    <row r="48" spans="1:5" ht="18.75" thickBot="1" x14ac:dyDescent="0.3">
      <c r="A48" s="112"/>
      <c r="B48" s="113"/>
      <c r="C48" s="113"/>
      <c r="D48" s="113"/>
      <c r="E48" s="114"/>
    </row>
    <row r="49" spans="1:5" ht="18.75" thickBot="1" x14ac:dyDescent="0.3">
      <c r="A49" s="42" t="s">
        <v>47</v>
      </c>
      <c r="B49" s="104"/>
      <c r="C49" s="104"/>
      <c r="D49" s="116"/>
      <c r="E49" s="104"/>
    </row>
    <row r="50" spans="1:5" ht="18" x14ac:dyDescent="0.25">
      <c r="A50" s="46" t="s">
        <v>48</v>
      </c>
      <c r="B50" s="117">
        <v>5377</v>
      </c>
      <c r="C50" s="118">
        <v>10573</v>
      </c>
      <c r="D50" s="117">
        <v>1052465</v>
      </c>
      <c r="E50" s="119">
        <f>D50/B50</f>
        <v>195.73461037753395</v>
      </c>
    </row>
    <row r="51" spans="1:5" ht="18" x14ac:dyDescent="0.25">
      <c r="A51" s="54" t="s">
        <v>49</v>
      </c>
      <c r="B51" s="90">
        <v>8004</v>
      </c>
      <c r="C51" s="120">
        <v>16960</v>
      </c>
      <c r="D51" s="90">
        <v>1694500</v>
      </c>
      <c r="E51" s="121">
        <f>D51/B51</f>
        <v>211.70664667666168</v>
      </c>
    </row>
    <row r="52" spans="1:5" ht="18" x14ac:dyDescent="0.25">
      <c r="A52" s="54" t="s">
        <v>120</v>
      </c>
      <c r="B52" s="90">
        <v>22439</v>
      </c>
      <c r="C52" s="120">
        <v>43123</v>
      </c>
      <c r="D52" s="90">
        <v>4290704</v>
      </c>
      <c r="E52" s="121">
        <f>D52/B52</f>
        <v>191.21636436561343</v>
      </c>
    </row>
    <row r="53" spans="1:5" ht="18" x14ac:dyDescent="0.25">
      <c r="A53" s="54" t="s">
        <v>51</v>
      </c>
      <c r="B53" s="90">
        <v>7706</v>
      </c>
      <c r="C53" s="120">
        <v>15556</v>
      </c>
      <c r="D53" s="90">
        <v>1535868</v>
      </c>
      <c r="E53" s="121">
        <f>D53/B53</f>
        <v>199.30807163249415</v>
      </c>
    </row>
    <row r="54" spans="1:5" ht="18" x14ac:dyDescent="0.25">
      <c r="A54" s="54" t="s">
        <v>52</v>
      </c>
      <c r="B54" s="90">
        <v>5844</v>
      </c>
      <c r="C54" s="120">
        <v>11280</v>
      </c>
      <c r="D54" s="90">
        <v>1150321</v>
      </c>
      <c r="E54" s="121">
        <f>D54/B54</f>
        <v>196.83795345653661</v>
      </c>
    </row>
    <row r="55" spans="1:5" ht="18" x14ac:dyDescent="0.25">
      <c r="A55" s="54" t="s">
        <v>53</v>
      </c>
      <c r="B55" s="90">
        <v>5679</v>
      </c>
      <c r="C55" s="120">
        <v>11277</v>
      </c>
      <c r="D55" s="90">
        <v>1121415</v>
      </c>
      <c r="E55" s="121">
        <f>D55/B55</f>
        <v>197.46698362387744</v>
      </c>
    </row>
    <row r="56" spans="1:5" ht="18.75" thickBot="1" x14ac:dyDescent="0.3">
      <c r="A56" s="54" t="s">
        <v>54</v>
      </c>
      <c r="B56" s="122">
        <v>8165</v>
      </c>
      <c r="C56" s="123">
        <v>15771</v>
      </c>
      <c r="D56" s="122">
        <v>1567599</v>
      </c>
      <c r="E56" s="121">
        <f>D56/B56</f>
        <v>191.99007960808328</v>
      </c>
    </row>
    <row r="57" spans="1:5" ht="18.75" thickBot="1" x14ac:dyDescent="0.3">
      <c r="A57" s="67" t="s">
        <v>46</v>
      </c>
      <c r="B57" s="98">
        <f>SUM(B50:B56)</f>
        <v>63214</v>
      </c>
      <c r="C57" s="98">
        <f>SUM(C50:C56)</f>
        <v>124540</v>
      </c>
      <c r="D57" s="124">
        <f>SUM(D50:D56)</f>
        <v>12412872</v>
      </c>
      <c r="E57" s="72">
        <f>D57/B57</f>
        <v>196.36270446420096</v>
      </c>
    </row>
    <row r="58" spans="1:5" ht="18.75" thickBot="1" x14ac:dyDescent="0.3">
      <c r="A58" s="112"/>
      <c r="B58" s="113"/>
      <c r="C58" s="113"/>
      <c r="D58" s="113"/>
      <c r="E58" s="114"/>
    </row>
    <row r="59" spans="1:5" ht="18.75" thickBot="1" x14ac:dyDescent="0.3">
      <c r="A59" s="42" t="s">
        <v>55</v>
      </c>
      <c r="B59" s="104"/>
      <c r="C59" s="104"/>
      <c r="D59" s="104"/>
      <c r="E59" s="104"/>
    </row>
    <row r="60" spans="1:5" ht="18" x14ac:dyDescent="0.25">
      <c r="A60" s="46" t="s">
        <v>56</v>
      </c>
      <c r="B60" s="117">
        <v>8912</v>
      </c>
      <c r="C60" s="125">
        <v>18311</v>
      </c>
      <c r="D60" s="117">
        <v>1809803</v>
      </c>
      <c r="E60" s="58">
        <f>D60/B60</f>
        <v>203.07484290843806</v>
      </c>
    </row>
    <row r="61" spans="1:5" ht="18" x14ac:dyDescent="0.25">
      <c r="A61" s="54" t="s">
        <v>57</v>
      </c>
      <c r="B61" s="90">
        <v>9316</v>
      </c>
      <c r="C61" s="127">
        <v>18518</v>
      </c>
      <c r="D61" s="90">
        <v>1842263</v>
      </c>
      <c r="E61" s="107">
        <f>D61/B61</f>
        <v>197.75257621296694</v>
      </c>
    </row>
    <row r="62" spans="1:5" ht="18" x14ac:dyDescent="0.25">
      <c r="A62" s="54" t="s">
        <v>58</v>
      </c>
      <c r="B62" s="90">
        <v>11307</v>
      </c>
      <c r="C62" s="127">
        <v>22208</v>
      </c>
      <c r="D62" s="90">
        <v>2194318</v>
      </c>
      <c r="E62" s="107">
        <f>D62/B62</f>
        <v>194.06721499955779</v>
      </c>
    </row>
    <row r="63" spans="1:5" ht="18" x14ac:dyDescent="0.25">
      <c r="A63" s="54" t="s">
        <v>59</v>
      </c>
      <c r="B63" s="90">
        <v>5291</v>
      </c>
      <c r="C63" s="127">
        <v>11237</v>
      </c>
      <c r="D63" s="90">
        <v>1132250</v>
      </c>
      <c r="E63" s="107">
        <f>D63/B63</f>
        <v>213.99546399546401</v>
      </c>
    </row>
    <row r="64" spans="1:5" ht="18" x14ac:dyDescent="0.25">
      <c r="A64" s="54" t="s">
        <v>60</v>
      </c>
      <c r="B64" s="90">
        <v>3895</v>
      </c>
      <c r="C64" s="127">
        <v>7597</v>
      </c>
      <c r="D64" s="90">
        <v>755456</v>
      </c>
      <c r="E64" s="107">
        <f>D64/B64</f>
        <v>193.95532734274713</v>
      </c>
    </row>
    <row r="65" spans="1:5" ht="18" x14ac:dyDescent="0.25">
      <c r="A65" s="54" t="s">
        <v>61</v>
      </c>
      <c r="B65" s="90">
        <v>9592</v>
      </c>
      <c r="C65" s="127">
        <v>19174</v>
      </c>
      <c r="D65" s="90">
        <v>1899280</v>
      </c>
      <c r="E65" s="107">
        <f>D65/B65</f>
        <v>198.00667222685573</v>
      </c>
    </row>
    <row r="66" spans="1:5" ht="18.75" thickBot="1" x14ac:dyDescent="0.3">
      <c r="A66" s="54" t="s">
        <v>62</v>
      </c>
      <c r="B66" s="122">
        <v>8853</v>
      </c>
      <c r="C66" s="128">
        <v>17213</v>
      </c>
      <c r="D66" s="122">
        <v>1724849</v>
      </c>
      <c r="E66" s="111">
        <f>D66/B66</f>
        <v>194.83214729470237</v>
      </c>
    </row>
    <row r="67" spans="1:5" ht="18.75" thickBot="1" x14ac:dyDescent="0.3">
      <c r="A67" s="67" t="s">
        <v>46</v>
      </c>
      <c r="B67" s="98">
        <f>SUM(B60:B66)</f>
        <v>57166</v>
      </c>
      <c r="C67" s="98">
        <f>SUM(C60:C66)</f>
        <v>114258</v>
      </c>
      <c r="D67" s="98">
        <f>SUM(D60:D66)</f>
        <v>11358219</v>
      </c>
      <c r="E67" s="70">
        <f>D67/B67</f>
        <v>198.68836371269637</v>
      </c>
    </row>
    <row r="68" spans="1:5" ht="18.75" thickBot="1" x14ac:dyDescent="0.3">
      <c r="A68" s="112"/>
      <c r="B68" s="113"/>
      <c r="C68" s="113"/>
      <c r="D68" s="113"/>
      <c r="E68" s="114"/>
    </row>
    <row r="69" spans="1:5" ht="18.75" thickBot="1" x14ac:dyDescent="0.3">
      <c r="A69" s="42" t="s">
        <v>63</v>
      </c>
      <c r="B69" s="104"/>
      <c r="C69" s="104"/>
      <c r="D69" s="104"/>
      <c r="E69" s="104"/>
    </row>
    <row r="70" spans="1:5" ht="18" x14ac:dyDescent="0.25">
      <c r="A70" s="46" t="s">
        <v>64</v>
      </c>
      <c r="B70" s="117">
        <v>4020</v>
      </c>
      <c r="C70" s="125">
        <v>8232</v>
      </c>
      <c r="D70" s="117">
        <v>818848</v>
      </c>
      <c r="E70" s="119">
        <f>D70/B70</f>
        <v>203.69353233830844</v>
      </c>
    </row>
    <row r="71" spans="1:5" ht="18" x14ac:dyDescent="0.25">
      <c r="A71" s="54" t="s">
        <v>65</v>
      </c>
      <c r="B71" s="90">
        <v>7459</v>
      </c>
      <c r="C71" s="127">
        <v>14045</v>
      </c>
      <c r="D71" s="90">
        <v>1389401</v>
      </c>
      <c r="E71" s="121">
        <f>D71/B71</f>
        <v>186.27175224560932</v>
      </c>
    </row>
    <row r="72" spans="1:5" ht="18" x14ac:dyDescent="0.25">
      <c r="A72" s="54" t="s">
        <v>63</v>
      </c>
      <c r="B72" s="90">
        <v>8061</v>
      </c>
      <c r="C72" s="127">
        <v>16075</v>
      </c>
      <c r="D72" s="90">
        <v>1602726</v>
      </c>
      <c r="E72" s="121">
        <f>D72/B72</f>
        <v>198.82471157424638</v>
      </c>
    </row>
    <row r="73" spans="1:5" ht="18" x14ac:dyDescent="0.25">
      <c r="A73" s="54" t="s">
        <v>66</v>
      </c>
      <c r="B73" s="90">
        <v>4329</v>
      </c>
      <c r="C73" s="127">
        <v>8420</v>
      </c>
      <c r="D73" s="90">
        <v>841658</v>
      </c>
      <c r="E73" s="121">
        <f>D73/B73</f>
        <v>194.42319242319243</v>
      </c>
    </row>
    <row r="74" spans="1:5" ht="18" x14ac:dyDescent="0.25">
      <c r="A74" s="54" t="s">
        <v>67</v>
      </c>
      <c r="B74" s="90">
        <v>6467</v>
      </c>
      <c r="C74" s="127">
        <v>12891</v>
      </c>
      <c r="D74" s="90">
        <v>1274918</v>
      </c>
      <c r="E74" s="121">
        <f>D74/B74</f>
        <v>197.14210607700633</v>
      </c>
    </row>
    <row r="75" spans="1:5" ht="18.75" thickBot="1" x14ac:dyDescent="0.3">
      <c r="A75" s="59" t="s">
        <v>68</v>
      </c>
      <c r="B75" s="122">
        <v>4301</v>
      </c>
      <c r="C75" s="128">
        <v>8767</v>
      </c>
      <c r="D75" s="122">
        <v>868243</v>
      </c>
      <c r="E75" s="121">
        <f>D75/B75</f>
        <v>201.87003022552895</v>
      </c>
    </row>
    <row r="76" spans="1:5" ht="18.75" thickBot="1" x14ac:dyDescent="0.3">
      <c r="A76" s="67" t="s">
        <v>46</v>
      </c>
      <c r="B76" s="98">
        <f>SUM(B70:B75)</f>
        <v>34637</v>
      </c>
      <c r="C76" s="98">
        <f>SUM(C70:C75)</f>
        <v>68430</v>
      </c>
      <c r="D76" s="98">
        <f>SUM(D70:D75)</f>
        <v>6795794</v>
      </c>
      <c r="E76" s="72">
        <f>D76/B76</f>
        <v>196.20042151456536</v>
      </c>
    </row>
    <row r="77" spans="1:5" ht="18.75" thickBot="1" x14ac:dyDescent="0.3">
      <c r="A77" s="112"/>
      <c r="B77" s="113"/>
      <c r="C77" s="113"/>
      <c r="D77" s="113"/>
      <c r="E77" s="114"/>
    </row>
    <row r="78" spans="1:5" ht="18.75" thickBot="1" x14ac:dyDescent="0.3">
      <c r="A78" s="42" t="s">
        <v>69</v>
      </c>
      <c r="B78" s="104"/>
      <c r="C78" s="104"/>
      <c r="D78" s="104"/>
      <c r="E78" s="104"/>
    </row>
    <row r="79" spans="1:5" ht="18" x14ac:dyDescent="0.25">
      <c r="A79" s="46" t="s">
        <v>70</v>
      </c>
      <c r="B79" s="117">
        <v>2490</v>
      </c>
      <c r="C79" s="125">
        <v>4928</v>
      </c>
      <c r="D79" s="117">
        <v>483466</v>
      </c>
      <c r="E79" s="119">
        <f>D79/B79</f>
        <v>194.16305220883535</v>
      </c>
    </row>
    <row r="80" spans="1:5" ht="18" x14ac:dyDescent="0.25">
      <c r="A80" s="54" t="s">
        <v>116</v>
      </c>
      <c r="B80" s="90">
        <v>249</v>
      </c>
      <c r="C80" s="127">
        <v>530</v>
      </c>
      <c r="D80" s="90">
        <v>51271</v>
      </c>
      <c r="E80" s="121">
        <f>D80/B80</f>
        <v>205.90763052208834</v>
      </c>
    </row>
    <row r="81" spans="1:5" ht="18" x14ac:dyDescent="0.25">
      <c r="A81" s="54" t="s">
        <v>71</v>
      </c>
      <c r="B81" s="90">
        <v>6641</v>
      </c>
      <c r="C81" s="127">
        <v>13018</v>
      </c>
      <c r="D81" s="90">
        <v>1304162</v>
      </c>
      <c r="E81" s="121">
        <f>D81/B81</f>
        <v>196.38036440295136</v>
      </c>
    </row>
    <row r="82" spans="1:5" ht="18" x14ac:dyDescent="0.25">
      <c r="A82" s="54" t="s">
        <v>69</v>
      </c>
      <c r="B82" s="90">
        <v>10896</v>
      </c>
      <c r="C82" s="127">
        <v>20709</v>
      </c>
      <c r="D82" s="90">
        <v>2070930</v>
      </c>
      <c r="E82" s="121">
        <f>D82/B82</f>
        <v>190.06332599118943</v>
      </c>
    </row>
    <row r="83" spans="1:5" ht="18" x14ac:dyDescent="0.25">
      <c r="A83" s="54" t="s">
        <v>72</v>
      </c>
      <c r="B83" s="90">
        <v>8207</v>
      </c>
      <c r="C83" s="127">
        <v>16649</v>
      </c>
      <c r="D83" s="90">
        <v>1665724</v>
      </c>
      <c r="E83" s="121">
        <f>D83/B83</f>
        <v>202.96381138052882</v>
      </c>
    </row>
    <row r="84" spans="1:5" ht="18" x14ac:dyDescent="0.25">
      <c r="A84" s="54" t="s">
        <v>73</v>
      </c>
      <c r="B84" s="90">
        <v>7835</v>
      </c>
      <c r="C84" s="127">
        <v>14927</v>
      </c>
      <c r="D84" s="90">
        <v>1498952</v>
      </c>
      <c r="E84" s="121">
        <f>D84/B84</f>
        <v>191.31486917677091</v>
      </c>
    </row>
    <row r="85" spans="1:5" ht="18" x14ac:dyDescent="0.25">
      <c r="A85" s="54" t="s">
        <v>74</v>
      </c>
      <c r="B85" s="90">
        <v>2875</v>
      </c>
      <c r="C85" s="127">
        <v>5555</v>
      </c>
      <c r="D85" s="90">
        <v>548845</v>
      </c>
      <c r="E85" s="121">
        <f>D85/B85</f>
        <v>190.90260869565216</v>
      </c>
    </row>
    <row r="86" spans="1:5" ht="18" x14ac:dyDescent="0.25">
      <c r="A86" s="54" t="s">
        <v>75</v>
      </c>
      <c r="B86" s="90">
        <v>5696</v>
      </c>
      <c r="C86" s="127">
        <v>11454</v>
      </c>
      <c r="D86" s="90">
        <v>1149968</v>
      </c>
      <c r="E86" s="121">
        <f>D86/B86</f>
        <v>201.89044943820224</v>
      </c>
    </row>
    <row r="87" spans="1:5" ht="18" x14ac:dyDescent="0.25">
      <c r="A87" s="54" t="s">
        <v>76</v>
      </c>
      <c r="B87" s="90">
        <v>1976</v>
      </c>
      <c r="C87" s="127">
        <v>3872</v>
      </c>
      <c r="D87" s="90">
        <v>394263</v>
      </c>
      <c r="E87" s="121">
        <f>D87/B87</f>
        <v>199.52580971659918</v>
      </c>
    </row>
    <row r="88" spans="1:5" ht="18.75" thickBot="1" x14ac:dyDescent="0.3">
      <c r="A88" s="59" t="s">
        <v>77</v>
      </c>
      <c r="B88" s="122">
        <v>9281</v>
      </c>
      <c r="C88" s="128">
        <v>17395</v>
      </c>
      <c r="D88" s="122">
        <v>1732882</v>
      </c>
      <c r="E88" s="129">
        <f>D88/B88</f>
        <v>186.71285421829543</v>
      </c>
    </row>
    <row r="89" spans="1:5" ht="18.75" thickBot="1" x14ac:dyDescent="0.3">
      <c r="A89" s="67" t="s">
        <v>46</v>
      </c>
      <c r="B89" s="98">
        <f>SUM(B79:B88)</f>
        <v>56146</v>
      </c>
      <c r="C89" s="98">
        <f>SUM(C79:C88)</f>
        <v>109037</v>
      </c>
      <c r="D89" s="98">
        <f>SUM(D79:D88)</f>
        <v>10900463</v>
      </c>
      <c r="E89" s="71">
        <f>D89/B89</f>
        <v>194.14496135076408</v>
      </c>
    </row>
    <row r="90" spans="1:5" ht="18.75" thickBot="1" x14ac:dyDescent="0.3">
      <c r="A90" s="112"/>
      <c r="B90" s="113"/>
      <c r="C90" s="113"/>
      <c r="D90" s="113"/>
      <c r="E90" s="64"/>
    </row>
    <row r="91" spans="1:5" ht="18.75" thickBot="1" x14ac:dyDescent="0.3">
      <c r="A91" s="42" t="s">
        <v>78</v>
      </c>
      <c r="B91" s="104"/>
      <c r="C91" s="104"/>
      <c r="D91" s="104"/>
      <c r="E91" s="104"/>
    </row>
    <row r="92" spans="1:5" ht="18" x14ac:dyDescent="0.25">
      <c r="A92" s="46" t="s">
        <v>79</v>
      </c>
      <c r="B92" s="117">
        <v>5655</v>
      </c>
      <c r="C92" s="125">
        <v>11066</v>
      </c>
      <c r="D92" s="117">
        <v>1093336</v>
      </c>
      <c r="E92" s="119">
        <f>D92/B92</f>
        <v>193.3396993810787</v>
      </c>
    </row>
    <row r="93" spans="1:5" ht="18" x14ac:dyDescent="0.25">
      <c r="A93" s="54" t="s">
        <v>80</v>
      </c>
      <c r="B93" s="90">
        <v>7984</v>
      </c>
      <c r="C93" s="127">
        <v>16141</v>
      </c>
      <c r="D93" s="90">
        <v>1617729</v>
      </c>
      <c r="E93" s="121">
        <f>D93/B93</f>
        <v>202.62136773547095</v>
      </c>
    </row>
    <row r="94" spans="1:5" ht="18" x14ac:dyDescent="0.25">
      <c r="A94" s="54" t="s">
        <v>81</v>
      </c>
      <c r="B94" s="90">
        <v>4163</v>
      </c>
      <c r="C94" s="127">
        <v>8463</v>
      </c>
      <c r="D94" s="90">
        <v>849761</v>
      </c>
      <c r="E94" s="121">
        <f>D94/B94</f>
        <v>204.12226759548403</v>
      </c>
    </row>
    <row r="95" spans="1:5" ht="18" x14ac:dyDescent="0.25">
      <c r="A95" s="54" t="s">
        <v>82</v>
      </c>
      <c r="B95" s="90">
        <v>2729</v>
      </c>
      <c r="C95" s="127">
        <v>5107</v>
      </c>
      <c r="D95" s="90">
        <v>511021</v>
      </c>
      <c r="E95" s="121">
        <f>D95/B95</f>
        <v>187.25577134481495</v>
      </c>
    </row>
    <row r="96" spans="1:5" ht="18" x14ac:dyDescent="0.25">
      <c r="A96" s="54" t="s">
        <v>83</v>
      </c>
      <c r="B96" s="90">
        <v>5375</v>
      </c>
      <c r="C96" s="127">
        <v>11010</v>
      </c>
      <c r="D96" s="90">
        <v>1106275</v>
      </c>
      <c r="E96" s="121">
        <f>D96/B96</f>
        <v>205.81860465116279</v>
      </c>
    </row>
    <row r="97" spans="1:5" ht="18" x14ac:dyDescent="0.25">
      <c r="A97" s="54" t="s">
        <v>84</v>
      </c>
      <c r="B97" s="90">
        <v>1155</v>
      </c>
      <c r="C97" s="127">
        <v>2649</v>
      </c>
      <c r="D97" s="90">
        <v>264938</v>
      </c>
      <c r="E97" s="121">
        <f>D97/B97</f>
        <v>229.3835497835498</v>
      </c>
    </row>
    <row r="98" spans="1:5" ht="18" x14ac:dyDescent="0.25">
      <c r="A98" s="54" t="s">
        <v>85</v>
      </c>
      <c r="B98" s="90">
        <v>15799</v>
      </c>
      <c r="C98" s="127">
        <v>30226</v>
      </c>
      <c r="D98" s="90">
        <v>3067490</v>
      </c>
      <c r="E98" s="121">
        <f>D98/B98</f>
        <v>194.15722514083168</v>
      </c>
    </row>
    <row r="99" spans="1:5" ht="18.75" customHeight="1" x14ac:dyDescent="0.25">
      <c r="A99" s="130" t="s">
        <v>86</v>
      </c>
      <c r="B99" s="90">
        <v>4587</v>
      </c>
      <c r="C99" s="127">
        <v>9500</v>
      </c>
      <c r="D99" s="90">
        <v>937176</v>
      </c>
      <c r="E99" s="121">
        <f>D99/B99</f>
        <v>204.31131458469588</v>
      </c>
    </row>
    <row r="100" spans="1:5" ht="18.75" thickBot="1" x14ac:dyDescent="0.3">
      <c r="A100" s="54" t="s">
        <v>87</v>
      </c>
      <c r="B100" s="122">
        <v>6844</v>
      </c>
      <c r="C100" s="128">
        <v>13754</v>
      </c>
      <c r="D100" s="122">
        <v>1373547</v>
      </c>
      <c r="E100" s="121">
        <f>D100/B100</f>
        <v>200.69360023378141</v>
      </c>
    </row>
    <row r="101" spans="1:5" ht="18.75" thickBot="1" x14ac:dyDescent="0.3">
      <c r="A101" s="67" t="s">
        <v>46</v>
      </c>
      <c r="B101" s="98">
        <f>SUM(B92:B100)</f>
        <v>54291</v>
      </c>
      <c r="C101" s="98">
        <f>SUM(C92:C100)</f>
        <v>107916</v>
      </c>
      <c r="D101" s="98">
        <f>SUM(D92:D100)</f>
        <v>10821273</v>
      </c>
      <c r="E101" s="72">
        <f>D101/B101</f>
        <v>199.31983201635632</v>
      </c>
    </row>
    <row r="102" spans="1:5" ht="18.75" thickBot="1" x14ac:dyDescent="0.3">
      <c r="A102" s="112"/>
      <c r="B102" s="113"/>
      <c r="C102" s="113"/>
      <c r="D102" s="113"/>
      <c r="E102" s="114"/>
    </row>
    <row r="103" spans="1:5" ht="18.75" thickBot="1" x14ac:dyDescent="0.3">
      <c r="A103" s="76" t="s">
        <v>88</v>
      </c>
      <c r="B103" s="104"/>
      <c r="C103" s="104"/>
      <c r="D103" s="104"/>
      <c r="E103" s="104"/>
    </row>
    <row r="104" spans="1:5" ht="18" x14ac:dyDescent="0.25">
      <c r="A104" s="131" t="s">
        <v>89</v>
      </c>
      <c r="B104" s="132">
        <v>4015</v>
      </c>
      <c r="C104" s="133">
        <v>9139</v>
      </c>
      <c r="D104" s="132">
        <v>1021158</v>
      </c>
      <c r="E104" s="119">
        <f>D104/B104</f>
        <v>254.33574097135741</v>
      </c>
    </row>
    <row r="105" spans="1:5" ht="18" x14ac:dyDescent="0.25">
      <c r="A105" s="134" t="s">
        <v>90</v>
      </c>
      <c r="B105" s="90">
        <v>5626</v>
      </c>
      <c r="C105" s="91">
        <v>10945</v>
      </c>
      <c r="D105" s="90">
        <v>1214567</v>
      </c>
      <c r="E105" s="121">
        <f>D105/B105</f>
        <v>215.8846427301813</v>
      </c>
    </row>
    <row r="106" spans="1:5" ht="18" x14ac:dyDescent="0.25">
      <c r="A106" s="134" t="s">
        <v>91</v>
      </c>
      <c r="B106" s="86">
        <v>891</v>
      </c>
      <c r="C106" s="126">
        <v>1907</v>
      </c>
      <c r="D106" s="86">
        <v>220505</v>
      </c>
      <c r="E106" s="121">
        <f>D106/B106</f>
        <v>247.48035914702581</v>
      </c>
    </row>
    <row r="107" spans="1:5" ht="18" x14ac:dyDescent="0.25">
      <c r="A107" s="134" t="s">
        <v>92</v>
      </c>
      <c r="B107" s="90">
        <v>7765</v>
      </c>
      <c r="C107" s="127">
        <v>15961</v>
      </c>
      <c r="D107" s="90">
        <v>1768863</v>
      </c>
      <c r="E107" s="121">
        <f>D107/B107</f>
        <v>227.79948486799742</v>
      </c>
    </row>
    <row r="108" spans="1:5" ht="18" x14ac:dyDescent="0.25">
      <c r="A108" s="54" t="s">
        <v>93</v>
      </c>
      <c r="B108" s="90">
        <v>5011</v>
      </c>
      <c r="C108" s="127">
        <v>10488</v>
      </c>
      <c r="D108" s="90">
        <v>1172382</v>
      </c>
      <c r="E108" s="121">
        <f>D108/B108</f>
        <v>233.96168429455199</v>
      </c>
    </row>
    <row r="109" spans="1:5" ht="18" x14ac:dyDescent="0.25">
      <c r="A109" s="54" t="s">
        <v>94</v>
      </c>
      <c r="B109" s="90">
        <v>3778</v>
      </c>
      <c r="C109" s="127">
        <v>8304</v>
      </c>
      <c r="D109" s="90">
        <v>928734</v>
      </c>
      <c r="E109" s="121">
        <f>D109/B109</f>
        <v>245.82689253573318</v>
      </c>
    </row>
    <row r="110" spans="1:5" ht="18" x14ac:dyDescent="0.25">
      <c r="A110" s="54" t="s">
        <v>95</v>
      </c>
      <c r="B110" s="90">
        <v>8945</v>
      </c>
      <c r="C110" s="127">
        <v>19175</v>
      </c>
      <c r="D110" s="90">
        <v>2107899</v>
      </c>
      <c r="E110" s="121">
        <f>D110/B110</f>
        <v>235.65108999441028</v>
      </c>
    </row>
    <row r="111" spans="1:5" ht="18" x14ac:dyDescent="0.25">
      <c r="A111" s="54" t="s">
        <v>96</v>
      </c>
      <c r="B111" s="90">
        <v>5897</v>
      </c>
      <c r="C111" s="127">
        <v>12776</v>
      </c>
      <c r="D111" s="90">
        <v>1403640</v>
      </c>
      <c r="E111" s="121">
        <f>D111/B111</f>
        <v>238.02611497371544</v>
      </c>
    </row>
    <row r="112" spans="1:5" ht="18" x14ac:dyDescent="0.25">
      <c r="A112" s="54" t="s">
        <v>97</v>
      </c>
      <c r="B112" s="90">
        <v>5404</v>
      </c>
      <c r="C112" s="127">
        <v>11850</v>
      </c>
      <c r="D112" s="90">
        <v>1305978</v>
      </c>
      <c r="E112" s="121">
        <f>D112/B112</f>
        <v>241.66876387860844</v>
      </c>
    </row>
    <row r="113" spans="1:5" ht="18" x14ac:dyDescent="0.25">
      <c r="A113" s="54" t="s">
        <v>98</v>
      </c>
      <c r="B113" s="90">
        <v>7867</v>
      </c>
      <c r="C113" s="127">
        <v>15312</v>
      </c>
      <c r="D113" s="90">
        <v>1720874</v>
      </c>
      <c r="E113" s="121">
        <f>D113/B113</f>
        <v>218.74590059743232</v>
      </c>
    </row>
    <row r="114" spans="1:5" ht="18" x14ac:dyDescent="0.25">
      <c r="A114" s="54" t="s">
        <v>99</v>
      </c>
      <c r="B114" s="90">
        <v>8896</v>
      </c>
      <c r="C114" s="127">
        <v>19429</v>
      </c>
      <c r="D114" s="90">
        <v>2153784</v>
      </c>
      <c r="E114" s="121">
        <f>D114/B114</f>
        <v>242.1070143884892</v>
      </c>
    </row>
    <row r="115" spans="1:5" ht="18" x14ac:dyDescent="0.25">
      <c r="A115" s="54" t="s">
        <v>100</v>
      </c>
      <c r="B115" s="90">
        <v>16884</v>
      </c>
      <c r="C115" s="127">
        <v>34946</v>
      </c>
      <c r="D115" s="90">
        <v>3939827</v>
      </c>
      <c r="E115" s="121">
        <f>D115/B115</f>
        <v>233.34677801468845</v>
      </c>
    </row>
    <row r="116" spans="1:5" ht="18" x14ac:dyDescent="0.25">
      <c r="A116" s="54" t="s">
        <v>101</v>
      </c>
      <c r="B116" s="90">
        <v>5749</v>
      </c>
      <c r="C116" s="127">
        <v>12519</v>
      </c>
      <c r="D116" s="90">
        <v>1396884</v>
      </c>
      <c r="E116" s="121">
        <f>D116/B116</f>
        <v>242.97860497477822</v>
      </c>
    </row>
    <row r="117" spans="1:5" ht="18.75" thickBot="1" x14ac:dyDescent="0.3">
      <c r="A117" s="54" t="s">
        <v>102</v>
      </c>
      <c r="B117" s="122">
        <v>8713</v>
      </c>
      <c r="C117" s="128">
        <v>17664</v>
      </c>
      <c r="D117" s="122">
        <v>1968172</v>
      </c>
      <c r="E117" s="121">
        <f>D117/B117</f>
        <v>225.88913118328935</v>
      </c>
    </row>
    <row r="118" spans="1:5" ht="18.75" thickBot="1" x14ac:dyDescent="0.3">
      <c r="A118" s="67" t="s">
        <v>46</v>
      </c>
      <c r="B118" s="98">
        <f>SUM(B104:B117)</f>
        <v>95441</v>
      </c>
      <c r="C118" s="98">
        <f>SUM(C104:C117)</f>
        <v>200415</v>
      </c>
      <c r="D118" s="98">
        <f>SUM(D104:D117)</f>
        <v>22323267</v>
      </c>
      <c r="E118" s="72">
        <f>D118/B118</f>
        <v>233.89598809735858</v>
      </c>
    </row>
    <row r="119" spans="1:5" ht="18.75" thickBot="1" x14ac:dyDescent="0.3">
      <c r="A119" s="112"/>
      <c r="B119" s="113"/>
      <c r="C119" s="113"/>
      <c r="D119" s="113"/>
      <c r="E119" s="114"/>
    </row>
    <row r="120" spans="1:5" ht="18.75" thickBot="1" x14ac:dyDescent="0.3">
      <c r="A120" s="42" t="s">
        <v>103</v>
      </c>
      <c r="B120" s="105"/>
      <c r="C120" s="104"/>
      <c r="D120" s="104"/>
      <c r="E120" s="104"/>
    </row>
    <row r="121" spans="1:5" ht="18" x14ac:dyDescent="0.25">
      <c r="A121" s="46" t="s">
        <v>104</v>
      </c>
      <c r="B121" s="117">
        <v>1704</v>
      </c>
      <c r="C121" s="135">
        <v>3612</v>
      </c>
      <c r="D121" s="135">
        <v>403173</v>
      </c>
      <c r="E121" s="119">
        <f>D121/B121</f>
        <v>236.60387323943661</v>
      </c>
    </row>
    <row r="122" spans="1:5" ht="18" x14ac:dyDescent="0.25">
      <c r="A122" s="54" t="s">
        <v>105</v>
      </c>
      <c r="B122" s="86">
        <v>9624</v>
      </c>
      <c r="C122" s="126">
        <v>18531</v>
      </c>
      <c r="D122" s="86">
        <v>2079879</v>
      </c>
      <c r="E122" s="121">
        <f>D122/B122</f>
        <v>216.11377805486285</v>
      </c>
    </row>
    <row r="123" spans="1:5" ht="18" x14ac:dyDescent="0.25">
      <c r="A123" s="54" t="s">
        <v>106</v>
      </c>
      <c r="B123" s="90">
        <v>1625</v>
      </c>
      <c r="C123" s="127">
        <v>3203</v>
      </c>
      <c r="D123" s="90">
        <v>355449</v>
      </c>
      <c r="E123" s="121">
        <f>D123/B123</f>
        <v>218.73784615384616</v>
      </c>
    </row>
    <row r="124" spans="1:5" ht="18" x14ac:dyDescent="0.25">
      <c r="A124" s="54" t="s">
        <v>107</v>
      </c>
      <c r="B124" s="90">
        <v>8140</v>
      </c>
      <c r="C124" s="127">
        <v>13939</v>
      </c>
      <c r="D124" s="90">
        <v>1574505</v>
      </c>
      <c r="E124" s="121">
        <f>D124/B124</f>
        <v>193.42813267813267</v>
      </c>
    </row>
    <row r="125" spans="1:5" ht="18" x14ac:dyDescent="0.25">
      <c r="A125" s="54" t="s">
        <v>108</v>
      </c>
      <c r="B125" s="90">
        <v>11111</v>
      </c>
      <c r="C125" s="127">
        <v>22997</v>
      </c>
      <c r="D125" s="90">
        <v>2569530</v>
      </c>
      <c r="E125" s="121">
        <f>D125/B125</f>
        <v>231.260012600126</v>
      </c>
    </row>
    <row r="126" spans="1:5" ht="18" x14ac:dyDescent="0.25">
      <c r="A126" s="54" t="s">
        <v>109</v>
      </c>
      <c r="B126" s="90">
        <v>9671</v>
      </c>
      <c r="C126" s="127">
        <v>19394</v>
      </c>
      <c r="D126" s="90">
        <v>2148326</v>
      </c>
      <c r="E126" s="121">
        <f>D126/B126</f>
        <v>222.14104022334814</v>
      </c>
    </row>
    <row r="127" spans="1:5" ht="18" x14ac:dyDescent="0.25">
      <c r="A127" s="54" t="s">
        <v>110</v>
      </c>
      <c r="B127" s="90">
        <v>7471</v>
      </c>
      <c r="C127" s="127">
        <v>15586</v>
      </c>
      <c r="D127" s="90">
        <v>1750089</v>
      </c>
      <c r="E127" s="121">
        <f>D127/B127</f>
        <v>234.25097041895327</v>
      </c>
    </row>
    <row r="128" spans="1:5" ht="18" x14ac:dyDescent="0.25">
      <c r="A128" s="54" t="s">
        <v>111</v>
      </c>
      <c r="B128" s="90"/>
      <c r="C128" s="127"/>
      <c r="D128" s="90"/>
      <c r="E128" s="121" t="e">
        <f>D128/B128</f>
        <v>#DIV/0!</v>
      </c>
    </row>
    <row r="129" spans="1:5" ht="18.75" thickBot="1" x14ac:dyDescent="0.3">
      <c r="A129" s="130" t="s">
        <v>112</v>
      </c>
      <c r="B129" s="122">
        <v>14589</v>
      </c>
      <c r="C129" s="128">
        <v>27880</v>
      </c>
      <c r="D129" s="122">
        <v>3114919</v>
      </c>
      <c r="E129" s="121">
        <f>D129/B129</f>
        <v>213.51148125299883</v>
      </c>
    </row>
    <row r="130" spans="1:5" ht="18.75" thickBot="1" x14ac:dyDescent="0.3">
      <c r="A130" s="67" t="s">
        <v>46</v>
      </c>
      <c r="B130" s="98">
        <f>SUM(B121:B129)</f>
        <v>63935</v>
      </c>
      <c r="C130" s="98">
        <f>SUM(C121:C129)</f>
        <v>125142</v>
      </c>
      <c r="D130" s="98">
        <f>SUM(D121:D129)</f>
        <v>13995870</v>
      </c>
      <c r="E130" s="72">
        <f>D130/B130</f>
        <v>218.90779698130913</v>
      </c>
    </row>
    <row r="131" spans="1:5" ht="18.75" thickBot="1" x14ac:dyDescent="0.3">
      <c r="A131" s="112"/>
      <c r="B131" s="113"/>
      <c r="C131" s="113"/>
      <c r="D131" s="113"/>
      <c r="E131" s="114"/>
    </row>
    <row r="132" spans="1:5" ht="18.75" thickBot="1" x14ac:dyDescent="0.3">
      <c r="A132" s="137" t="s">
        <v>113</v>
      </c>
      <c r="B132" s="100">
        <f>SUM(B130+B118+B101+B89+B76+B67+B57+B47+B32+B16)</f>
        <v>663851</v>
      </c>
      <c r="C132" s="100">
        <f>SUM(C130+C118+C101+C89+C76+C67+C57+C47+C32+C16)</f>
        <v>1328537</v>
      </c>
      <c r="D132" s="100">
        <f>SUM(D130+D118+D101+D89+D76+D67+D57+D47+D32+D16)</f>
        <v>141992072</v>
      </c>
      <c r="E132" s="100">
        <f>D132/B132</f>
        <v>213.89147866012101</v>
      </c>
    </row>
    <row r="135" spans="1:5" x14ac:dyDescent="0.2">
      <c r="B135" s="140"/>
    </row>
  </sheetData>
  <mergeCells count="4">
    <mergeCell ref="C5:D5"/>
    <mergeCell ref="C2:D2"/>
    <mergeCell ref="C3:D3"/>
    <mergeCell ref="C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Octubre 13</vt:lpstr>
      <vt:lpstr>Noviembre 13</vt:lpstr>
      <vt:lpstr>Dec 13</vt:lpstr>
      <vt:lpstr>Ene 14</vt:lpstr>
      <vt:lpstr>Feb 14</vt:lpstr>
      <vt:lpstr>Mar 14</vt:lpstr>
      <vt:lpstr>Apr 14</vt:lpstr>
      <vt:lpstr>May 14</vt:lpstr>
      <vt:lpstr>Jun 14</vt:lpstr>
      <vt:lpstr>Jul 14</vt:lpstr>
      <vt:lpstr>Ago 14</vt:lpstr>
      <vt:lpstr>Sep 14</vt:lpstr>
      <vt:lpstr>Promedio Anual</vt:lpstr>
      <vt:lpstr>Trimestre oct-dec 13</vt:lpstr>
      <vt:lpstr>Trimestre Ene-Mar 14</vt:lpstr>
      <vt:lpstr>Trimestre Jul-Sep 14</vt:lpstr>
      <vt:lpstr>Trimestres</vt:lpstr>
    </vt:vector>
  </TitlesOfParts>
  <Company>ADSEF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ssouchet</dc:creator>
  <cp:lastModifiedBy>Shayli Souchet Aponte</cp:lastModifiedBy>
  <dcterms:created xsi:type="dcterms:W3CDTF">2009-10-19T14:04:59Z</dcterms:created>
  <dcterms:modified xsi:type="dcterms:W3CDTF">2018-09-10T15:56:32Z</dcterms:modified>
</cp:coreProperties>
</file>