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Proyectos Estadisticos\Areas tematicas\Educacion\Consejo de Educacion de PR\Tablas del CGE\"/>
    </mc:Choice>
  </mc:AlternateContent>
  <bookViews>
    <workbookView xWindow="120" yWindow="228" windowWidth="12516" windowHeight="7956" tabRatio="817" activeTab="5"/>
  </bookViews>
  <sheets>
    <sheet name="INDICE" sheetId="6" r:id="rId1"/>
    <sheet name="Tabla 1" sheetId="1" r:id="rId2"/>
    <sheet name="Tabla 2" sheetId="2" r:id="rId3"/>
    <sheet name="Tabla 3" sheetId="3" r:id="rId4"/>
    <sheet name="Tabla 4" sheetId="4" r:id="rId5"/>
    <sheet name="Tabla 5" sheetId="5" r:id="rId6"/>
    <sheet name="tabla 6" sheetId="7" r:id="rId7"/>
    <sheet name="tabla 7" sheetId="8" r:id="rId8"/>
    <sheet name="tabla 8" sheetId="9" r:id="rId9"/>
    <sheet name="tabla 9" sheetId="10" r:id="rId10"/>
    <sheet name="tabla 10" sheetId="11" r:id="rId11"/>
    <sheet name="Tabla 11" sheetId="12" r:id="rId12"/>
  </sheets>
  <definedNames>
    <definedName name="_xlnm.Print_Area" localSheetId="0">INDICE!$A$1:$B$31</definedName>
    <definedName name="_xlnm.Print_Area" localSheetId="1">'Tabla 1'!$A$6:$J$28</definedName>
    <definedName name="_xlnm.Print_Area" localSheetId="2">'Tabla 2'!$A$6:$J$31</definedName>
    <definedName name="_xlnm.Print_Area" localSheetId="3">'Tabla 3'!$A$6:$F$26</definedName>
    <definedName name="_xlnm.Print_Area" localSheetId="4">'Tabla 4'!$A$6:$K$8</definedName>
    <definedName name="_xlnm.Print_Area" localSheetId="5">'Tabla 5'!$A$6:$L$95</definedName>
    <definedName name="_xlnm.Print_Titles" localSheetId="10">'tabla 10'!#REF!</definedName>
    <definedName name="_xlnm.Print_Titles" localSheetId="4">'Tabla 4'!$6:$8</definedName>
    <definedName name="_xlnm.Print_Titles" localSheetId="5">'Tabla 5'!$6:$7</definedName>
    <definedName name="_xlnm.Print_Titles" localSheetId="7">'tabla 7'!#REF!</definedName>
    <definedName name="_xlnm.Print_Titles" localSheetId="8">'tabla 8'!#REF!</definedName>
    <definedName name="_xlnm.Print_Titles" localSheetId="9">'tabla 9'!#REF!</definedName>
  </definedNames>
  <calcPr calcId="152511"/>
</workbook>
</file>

<file path=xl/calcChain.xml><?xml version="1.0" encoding="utf-8"?>
<calcChain xmlns="http://schemas.openxmlformats.org/spreadsheetml/2006/main">
  <c r="C110" i="4" l="1"/>
  <c r="D110" i="4"/>
  <c r="E110" i="4"/>
  <c r="F110" i="4"/>
  <c r="G110" i="4"/>
  <c r="H110" i="4"/>
  <c r="I110" i="4"/>
  <c r="J110" i="4"/>
  <c r="K110" i="4"/>
  <c r="L110" i="4"/>
  <c r="B110" i="4"/>
  <c r="B109" i="4"/>
  <c r="D106" i="12" l="1"/>
  <c r="E106" i="12"/>
  <c r="F106" i="12"/>
  <c r="G106" i="12"/>
  <c r="H106" i="12"/>
  <c r="I106" i="12"/>
  <c r="J106" i="12"/>
  <c r="K106" i="12"/>
  <c r="L106" i="12"/>
  <c r="M106" i="12"/>
  <c r="N106" i="12"/>
  <c r="C106" i="12"/>
  <c r="D105" i="12"/>
  <c r="E105" i="12"/>
  <c r="F105" i="12"/>
  <c r="G105" i="12"/>
  <c r="H105" i="12"/>
  <c r="I105" i="12"/>
  <c r="J105" i="12"/>
  <c r="K105" i="12"/>
  <c r="L105" i="12"/>
  <c r="M105" i="12"/>
  <c r="N105" i="12"/>
  <c r="C105" i="12"/>
  <c r="D104" i="12"/>
  <c r="E104" i="12"/>
  <c r="F104" i="12"/>
  <c r="G104" i="12"/>
  <c r="H104" i="12"/>
  <c r="I104" i="12"/>
  <c r="J104" i="12"/>
  <c r="K104" i="12"/>
  <c r="L104" i="12"/>
  <c r="M104" i="12"/>
  <c r="N104" i="12"/>
  <c r="C104" i="12"/>
  <c r="D103" i="12"/>
  <c r="E103" i="12"/>
  <c r="F103" i="12"/>
  <c r="G103" i="12"/>
  <c r="H103" i="12"/>
  <c r="I103" i="12"/>
  <c r="J103" i="12"/>
  <c r="K103" i="12"/>
  <c r="L103" i="12"/>
  <c r="M103" i="12"/>
  <c r="N103" i="12"/>
  <c r="C103" i="12"/>
  <c r="D108" i="8"/>
  <c r="E108" i="8"/>
  <c r="F108" i="8"/>
  <c r="G108" i="8"/>
  <c r="H108" i="8"/>
  <c r="I108" i="8"/>
  <c r="J108" i="8"/>
  <c r="K108" i="8"/>
  <c r="C108" i="8"/>
  <c r="D107" i="8"/>
  <c r="E107" i="8"/>
  <c r="F107" i="8"/>
  <c r="G107" i="8"/>
  <c r="H107" i="8"/>
  <c r="I107" i="8"/>
  <c r="J107" i="8"/>
  <c r="K107" i="8"/>
  <c r="C107" i="8"/>
  <c r="D106" i="8"/>
  <c r="E106" i="8"/>
  <c r="F106" i="8"/>
  <c r="G106" i="8"/>
  <c r="H106" i="8"/>
  <c r="I106" i="8"/>
  <c r="J106" i="8"/>
  <c r="K106" i="8"/>
  <c r="C106" i="8"/>
  <c r="D105" i="8"/>
  <c r="E105" i="8"/>
  <c r="F105" i="8"/>
  <c r="G105" i="8"/>
  <c r="H105" i="8"/>
  <c r="I105" i="8"/>
  <c r="J105" i="8"/>
  <c r="K105" i="8"/>
  <c r="C105" i="8"/>
  <c r="B106" i="5"/>
  <c r="C109" i="5"/>
  <c r="D109" i="5"/>
  <c r="E109" i="5"/>
  <c r="F109" i="5"/>
  <c r="G109" i="5"/>
  <c r="H109" i="5"/>
  <c r="I109" i="5"/>
  <c r="C108" i="5"/>
  <c r="D108" i="5"/>
  <c r="E108" i="5"/>
  <c r="F108" i="5"/>
  <c r="G108" i="5"/>
  <c r="H108" i="5"/>
  <c r="I108" i="5"/>
  <c r="C107" i="5"/>
  <c r="D107" i="5"/>
  <c r="E107" i="5"/>
  <c r="F107" i="5"/>
  <c r="G107" i="5"/>
  <c r="H107" i="5"/>
  <c r="I107" i="5"/>
  <c r="C106" i="5"/>
  <c r="D106" i="5"/>
  <c r="E106" i="5"/>
  <c r="F106" i="5"/>
  <c r="G106" i="5"/>
  <c r="H106" i="5"/>
  <c r="I106" i="5"/>
  <c r="B109" i="5"/>
  <c r="B108" i="5"/>
  <c r="B107" i="5"/>
  <c r="C112" i="4"/>
  <c r="D112" i="4"/>
  <c r="E112" i="4"/>
  <c r="F112" i="4"/>
  <c r="G112" i="4"/>
  <c r="H112" i="4"/>
  <c r="I112" i="4"/>
  <c r="J112" i="4"/>
  <c r="K112" i="4"/>
  <c r="L112" i="4"/>
  <c r="C111" i="4"/>
  <c r="D111" i="4"/>
  <c r="E111" i="4"/>
  <c r="F111" i="4"/>
  <c r="G111" i="4"/>
  <c r="H111" i="4"/>
  <c r="I111" i="4"/>
  <c r="J111" i="4"/>
  <c r="K111" i="4"/>
  <c r="L111" i="4"/>
  <c r="C109" i="4"/>
  <c r="D109" i="4"/>
  <c r="E109" i="4"/>
  <c r="F109" i="4"/>
  <c r="G109" i="4"/>
  <c r="H109" i="4"/>
  <c r="I109" i="4"/>
  <c r="J109" i="4"/>
  <c r="K109" i="4"/>
  <c r="L109" i="4"/>
  <c r="C108" i="4"/>
  <c r="D108" i="4"/>
  <c r="E108" i="4"/>
  <c r="F108" i="4"/>
  <c r="G108" i="4"/>
  <c r="H108" i="4"/>
  <c r="I108" i="4"/>
  <c r="J108" i="4"/>
  <c r="K108" i="4"/>
  <c r="L108" i="4"/>
  <c r="B112" i="4"/>
  <c r="B111" i="4"/>
  <c r="B108" i="4"/>
  <c r="G106" i="10" l="1"/>
  <c r="E106" i="10"/>
  <c r="G105" i="10"/>
  <c r="E105" i="10"/>
  <c r="G101" i="10"/>
  <c r="E101" i="10"/>
  <c r="G104" i="10"/>
  <c r="E104" i="10"/>
  <c r="G102" i="10"/>
  <c r="E102" i="10"/>
  <c r="G103" i="10"/>
  <c r="E103" i="10"/>
  <c r="G91" i="10"/>
  <c r="E91" i="10"/>
  <c r="G86" i="10"/>
  <c r="E86" i="10"/>
  <c r="G89" i="10"/>
  <c r="E89" i="10"/>
  <c r="G83" i="10"/>
  <c r="E83" i="10"/>
  <c r="G82" i="10"/>
  <c r="E82" i="10"/>
  <c r="G84" i="10"/>
  <c r="E84" i="10"/>
  <c r="G87" i="10"/>
  <c r="E87" i="10"/>
  <c r="G94" i="10"/>
  <c r="E94" i="10"/>
  <c r="G85" i="10"/>
  <c r="E85" i="10"/>
  <c r="G95" i="10"/>
  <c r="E95" i="10"/>
  <c r="G90" i="10"/>
  <c r="E90" i="10"/>
  <c r="G92" i="10"/>
  <c r="E92" i="10"/>
  <c r="G93" i="10"/>
  <c r="E93" i="10"/>
  <c r="G88" i="10"/>
  <c r="E88" i="10"/>
  <c r="G72" i="10"/>
  <c r="E72" i="10"/>
  <c r="G77" i="10"/>
  <c r="E77" i="10"/>
  <c r="G58" i="10"/>
  <c r="E58" i="10"/>
  <c r="G50" i="10"/>
  <c r="E50" i="10"/>
  <c r="G59" i="10"/>
  <c r="E59" i="10"/>
  <c r="G65" i="10"/>
  <c r="E65" i="10"/>
  <c r="G55" i="10"/>
  <c r="E55" i="10"/>
  <c r="G75" i="10"/>
  <c r="E75" i="10"/>
  <c r="G62" i="10"/>
  <c r="E62" i="10"/>
  <c r="G43" i="10"/>
  <c r="E43" i="10"/>
  <c r="G56" i="10"/>
  <c r="E56" i="10"/>
  <c r="G54" i="10"/>
  <c r="E54" i="10"/>
  <c r="G64" i="10"/>
  <c r="E64" i="10"/>
  <c r="G37" i="10"/>
  <c r="E37" i="10"/>
  <c r="G68" i="10"/>
  <c r="E68" i="10"/>
  <c r="G49" i="10"/>
  <c r="E49" i="10"/>
  <c r="G36" i="10"/>
  <c r="E36" i="10"/>
  <c r="G40" i="10"/>
  <c r="E40" i="10"/>
  <c r="G44" i="10"/>
  <c r="E44" i="10"/>
  <c r="G33" i="10"/>
  <c r="E33" i="10"/>
  <c r="G34" i="10"/>
  <c r="E34" i="10"/>
  <c r="G39" i="10"/>
  <c r="E39" i="10"/>
  <c r="G35" i="10"/>
  <c r="E35" i="10"/>
  <c r="G41" i="10"/>
  <c r="E41" i="10"/>
  <c r="G38" i="10"/>
  <c r="E38" i="10"/>
  <c r="G31" i="10"/>
  <c r="E31" i="10"/>
  <c r="G52" i="10"/>
  <c r="E52" i="10"/>
  <c r="G47" i="10"/>
  <c r="E47" i="10"/>
  <c r="G26" i="10"/>
  <c r="E26" i="10"/>
  <c r="G45" i="10"/>
  <c r="E45" i="10"/>
  <c r="G73" i="10"/>
  <c r="E73" i="10"/>
  <c r="G76" i="10"/>
  <c r="E76" i="10"/>
  <c r="G71" i="10"/>
  <c r="E71" i="10"/>
  <c r="G67" i="10"/>
  <c r="E67" i="10"/>
  <c r="G74" i="10"/>
  <c r="E74" i="10"/>
  <c r="G29" i="10"/>
  <c r="E29" i="10"/>
  <c r="G32" i="10"/>
  <c r="E32" i="10"/>
  <c r="G42" i="10"/>
  <c r="E42" i="10"/>
  <c r="G61" i="10"/>
  <c r="E61" i="10"/>
  <c r="G27" i="10"/>
  <c r="E27" i="10"/>
  <c r="G24" i="10"/>
  <c r="E24" i="10"/>
  <c r="G57" i="10"/>
  <c r="E57" i="10"/>
  <c r="G63" i="10"/>
  <c r="E63" i="10"/>
  <c r="G46" i="10"/>
  <c r="E46" i="10"/>
  <c r="G23" i="10"/>
  <c r="E23" i="10"/>
  <c r="G30" i="10"/>
  <c r="E30" i="10"/>
  <c r="G28" i="10"/>
  <c r="E28" i="10"/>
  <c r="G51" i="10"/>
  <c r="E51" i="10"/>
  <c r="G66" i="10"/>
  <c r="E66" i="10"/>
  <c r="G53" i="10"/>
  <c r="E53" i="10"/>
  <c r="G60" i="10"/>
  <c r="E60" i="10"/>
  <c r="G48" i="10"/>
  <c r="E48" i="10"/>
  <c r="G25" i="10"/>
  <c r="E25" i="10"/>
  <c r="G69" i="10"/>
  <c r="E69" i="10"/>
  <c r="G70" i="10"/>
  <c r="E70" i="10"/>
  <c r="AG103" i="9" l="1"/>
  <c r="AF103" i="9"/>
  <c r="AE103" i="9"/>
  <c r="AD103" i="9"/>
  <c r="AC103" i="9"/>
  <c r="AB103" i="9"/>
  <c r="AA103" i="9"/>
  <c r="Z103" i="9"/>
  <c r="Y103" i="9"/>
  <c r="X103" i="9"/>
  <c r="W103" i="9"/>
  <c r="V103" i="9"/>
  <c r="U103" i="9"/>
  <c r="T103" i="9"/>
  <c r="S103" i="9"/>
  <c r="R103" i="9"/>
  <c r="N103" i="9"/>
  <c r="M103" i="9"/>
  <c r="L103" i="9"/>
  <c r="H103" i="9"/>
  <c r="G103" i="9"/>
  <c r="F103" i="9"/>
  <c r="E103" i="9"/>
  <c r="D103" i="9"/>
  <c r="C103" i="9"/>
  <c r="AG82" i="9"/>
  <c r="AF82" i="9"/>
  <c r="AE82" i="9"/>
  <c r="AD82" i="9"/>
  <c r="AC82" i="9"/>
  <c r="AB82" i="9"/>
  <c r="AA82" i="9"/>
  <c r="Z82" i="9"/>
  <c r="Y82" i="9"/>
  <c r="X82" i="9"/>
  <c r="W82" i="9"/>
  <c r="V82" i="9"/>
  <c r="U82" i="9"/>
  <c r="T82" i="9"/>
  <c r="S82" i="9"/>
  <c r="R82" i="9"/>
  <c r="Q82" i="9"/>
  <c r="Q104" i="9" s="1"/>
  <c r="P82" i="9"/>
  <c r="P104" i="9" s="1"/>
  <c r="O82" i="9"/>
  <c r="O104" i="9" s="1"/>
  <c r="N82" i="9"/>
  <c r="M82" i="9"/>
  <c r="L82" i="9"/>
  <c r="K82" i="9"/>
  <c r="J82" i="9"/>
  <c r="I82" i="9"/>
  <c r="H82" i="9"/>
  <c r="G82" i="9"/>
  <c r="F82" i="9"/>
  <c r="E82" i="9"/>
  <c r="D82" i="9"/>
  <c r="C82" i="9"/>
  <c r="AG29" i="9"/>
  <c r="AF29" i="9"/>
  <c r="AE29" i="9"/>
  <c r="AD29" i="9"/>
  <c r="AC29" i="9"/>
  <c r="AB29" i="9"/>
  <c r="AA29" i="9"/>
  <c r="Z29" i="9"/>
  <c r="Z104" i="9" s="1"/>
  <c r="Y29" i="9"/>
  <c r="X29" i="9"/>
  <c r="W29" i="9"/>
  <c r="V29" i="9"/>
  <c r="U29" i="9"/>
  <c r="T29" i="9"/>
  <c r="S29" i="9"/>
  <c r="R29" i="9"/>
  <c r="R104" i="9" s="1"/>
  <c r="N29" i="9"/>
  <c r="M29" i="9"/>
  <c r="L29" i="9"/>
  <c r="K29" i="9"/>
  <c r="J29" i="9"/>
  <c r="J104" i="9" s="1"/>
  <c r="I29" i="9"/>
  <c r="H29" i="9"/>
  <c r="G29" i="9"/>
  <c r="F29" i="9"/>
  <c r="E29" i="9"/>
  <c r="D29" i="9"/>
  <c r="C29" i="9"/>
  <c r="K102" i="8"/>
  <c r="J102" i="8"/>
  <c r="I102" i="8"/>
  <c r="H102" i="8"/>
  <c r="G102" i="8"/>
  <c r="F102" i="8"/>
  <c r="E102" i="8"/>
  <c r="D102" i="8"/>
  <c r="C102" i="8"/>
  <c r="K81" i="8"/>
  <c r="J81" i="8"/>
  <c r="I81" i="8"/>
  <c r="H81" i="8"/>
  <c r="G81" i="8"/>
  <c r="F81" i="8"/>
  <c r="E81" i="8"/>
  <c r="D81" i="8"/>
  <c r="C81" i="8"/>
  <c r="K28" i="8"/>
  <c r="K103" i="8" s="1"/>
  <c r="J28" i="8"/>
  <c r="I28" i="8"/>
  <c r="H28" i="8"/>
  <c r="G28" i="8"/>
  <c r="F28" i="8"/>
  <c r="F103" i="8" s="1"/>
  <c r="E28" i="8"/>
  <c r="D28" i="8"/>
  <c r="D103" i="8" s="1"/>
  <c r="C28" i="8"/>
  <c r="C103" i="8" s="1"/>
  <c r="T104" i="9" l="1"/>
  <c r="AB104" i="9"/>
  <c r="W104" i="9"/>
  <c r="AE104" i="9"/>
  <c r="G103" i="8"/>
  <c r="H103" i="8"/>
  <c r="I103" i="8"/>
  <c r="E103" i="8"/>
  <c r="AA104" i="9"/>
  <c r="U104" i="9"/>
  <c r="K104" i="9"/>
  <c r="V104" i="9"/>
  <c r="D104" i="9"/>
  <c r="L104" i="9"/>
  <c r="H104" i="9"/>
  <c r="X104" i="9"/>
  <c r="AF104" i="9"/>
  <c r="S104" i="9"/>
  <c r="AC104" i="9"/>
  <c r="G104" i="9"/>
  <c r="E104" i="9"/>
  <c r="M104" i="9"/>
  <c r="I104" i="9"/>
  <c r="Y104" i="9"/>
  <c r="AG104" i="9"/>
  <c r="J103" i="8"/>
  <c r="C104" i="9"/>
  <c r="AD104" i="9"/>
  <c r="F104" i="9"/>
  <c r="N104" i="9"/>
  <c r="G103" i="5"/>
  <c r="F103" i="5"/>
  <c r="E103" i="5"/>
  <c r="D103" i="5"/>
  <c r="C103" i="5"/>
  <c r="B103" i="5"/>
  <c r="I83" i="5"/>
  <c r="H83" i="5"/>
  <c r="G83" i="5"/>
  <c r="F83" i="5"/>
  <c r="E83" i="5"/>
  <c r="D83" i="5"/>
  <c r="D104" i="5" s="1"/>
  <c r="C83" i="5"/>
  <c r="C104" i="5" s="1"/>
  <c r="B83" i="5"/>
  <c r="I29" i="5"/>
  <c r="I104" i="5" s="1"/>
  <c r="H29" i="5"/>
  <c r="H104" i="5" s="1"/>
  <c r="G29" i="5"/>
  <c r="F29" i="5"/>
  <c r="E29" i="5"/>
  <c r="B29" i="5"/>
  <c r="F104" i="5" l="1"/>
  <c r="G104" i="5"/>
  <c r="E104" i="5"/>
  <c r="B104" i="5"/>
  <c r="L105" i="4"/>
  <c r="K105" i="4"/>
  <c r="J105" i="4"/>
  <c r="I105" i="4"/>
  <c r="H105" i="4"/>
  <c r="G105" i="4"/>
  <c r="F105" i="4"/>
  <c r="E105" i="4"/>
  <c r="D105" i="4"/>
  <c r="C105" i="4"/>
  <c r="B105" i="4"/>
  <c r="L84" i="4"/>
  <c r="K84" i="4"/>
  <c r="J84" i="4"/>
  <c r="I84" i="4"/>
  <c r="H84" i="4"/>
  <c r="G84" i="4"/>
  <c r="F84" i="4"/>
  <c r="E84" i="4"/>
  <c r="D84" i="4"/>
  <c r="C84" i="4"/>
  <c r="B84" i="4"/>
  <c r="L31" i="4"/>
  <c r="K31" i="4"/>
  <c r="J31" i="4"/>
  <c r="I31" i="4"/>
  <c r="H31" i="4"/>
  <c r="G31" i="4"/>
  <c r="F31" i="4"/>
  <c r="E31" i="4"/>
  <c r="D31" i="4"/>
  <c r="C31" i="4"/>
  <c r="B31" i="4"/>
  <c r="D106" i="4" l="1"/>
  <c r="L106" i="4"/>
  <c r="I106" i="4"/>
  <c r="E106" i="4"/>
  <c r="J106" i="4"/>
  <c r="F106" i="4"/>
  <c r="G106" i="4"/>
  <c r="H106" i="4"/>
  <c r="B106" i="4"/>
  <c r="C106" i="4"/>
  <c r="K106" i="4"/>
</calcChain>
</file>

<file path=xl/sharedStrings.xml><?xml version="1.0" encoding="utf-8"?>
<sst xmlns="http://schemas.openxmlformats.org/spreadsheetml/2006/main" count="1240" uniqueCount="343">
  <si>
    <t>2001-02</t>
  </si>
  <si>
    <t>2002-03</t>
  </si>
  <si>
    <t>2003-04</t>
  </si>
  <si>
    <t>2004-05</t>
  </si>
  <si>
    <t>2005-06</t>
  </si>
  <si>
    <t>2006-07</t>
  </si>
  <si>
    <t>2007-08</t>
  </si>
  <si>
    <t>2008-09</t>
  </si>
  <si>
    <t>2009-10</t>
  </si>
  <si>
    <t xml:space="preserve">Público </t>
  </si>
  <si>
    <t>Pública</t>
  </si>
  <si>
    <t xml:space="preserve"> Total </t>
  </si>
  <si>
    <t xml:space="preserve">Privado </t>
  </si>
  <si>
    <t xml:space="preserve">Masculino </t>
  </si>
  <si>
    <t xml:space="preserve">Femenino </t>
  </si>
  <si>
    <t xml:space="preserve">Parcial </t>
  </si>
  <si>
    <t xml:space="preserve">Subgraduado </t>
  </si>
  <si>
    <t xml:space="preserve">Graduado </t>
  </si>
  <si>
    <t>Por sector</t>
  </si>
  <si>
    <t>Por género</t>
  </si>
  <si>
    <t>(Número de estudiantes)</t>
  </si>
  <si>
    <t>Subgraduado</t>
  </si>
  <si>
    <t xml:space="preserve">Certificados </t>
  </si>
  <si>
    <t xml:space="preserve">Grados Asociados </t>
  </si>
  <si>
    <t xml:space="preserve">Bachilleratos </t>
  </si>
  <si>
    <t>Graduado</t>
  </si>
  <si>
    <t>Certificados profesionales</t>
  </si>
  <si>
    <t xml:space="preserve">Maestrías </t>
  </si>
  <si>
    <t xml:space="preserve">Doctorados </t>
  </si>
  <si>
    <t>Por nivel</t>
  </si>
  <si>
    <t xml:space="preserve">Total </t>
  </si>
  <si>
    <r>
      <t xml:space="preserve">Fuente: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Completions</t>
    </r>
    <r>
      <rPr>
        <sz val="9"/>
        <color rgb="FF000000"/>
        <rFont val="Calibri"/>
        <family val="2"/>
      </rPr>
      <t>.</t>
    </r>
  </si>
  <si>
    <t xml:space="preserve">             -   </t>
  </si>
  <si>
    <t xml:space="preserve"> </t>
  </si>
  <si>
    <t xml:space="preserve">Completo </t>
  </si>
  <si>
    <r>
      <t xml:space="preserve">Fuente: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Human Resources.</t>
    </r>
  </si>
  <si>
    <t>Sector público</t>
  </si>
  <si>
    <t>Colegio Universitario de San Juan</t>
  </si>
  <si>
    <t>n/a</t>
  </si>
  <si>
    <t>Conservatorio de Música de Puerto Rico</t>
  </si>
  <si>
    <t>Escuela de Artes Plásticas de Puerto Rico</t>
  </si>
  <si>
    <t>Instituto Tecnológico de Puerto Rico-Guayama</t>
  </si>
  <si>
    <t>Instituto Tecnológico de Puerto Rico-Manati</t>
  </si>
  <si>
    <t>Instituto Tecnológico de Puerto Rico-Ponce</t>
  </si>
  <si>
    <t>Instituto Tecnológico de Puerto Rico-San Juan</t>
  </si>
  <si>
    <t>Universidad de Puerto Rico-Aguadilla</t>
  </si>
  <si>
    <t>Universidad de Puerto Rico-Arecibo</t>
  </si>
  <si>
    <t>Universidad de Puerto Rico-Bayamón</t>
  </si>
  <si>
    <t>Universidad de Puerto Rico-Carolina</t>
  </si>
  <si>
    <t>Universidad de Puerto Rico-Cayey</t>
  </si>
  <si>
    <t>Universidad de Puerto Rico-Cs. Médicas</t>
  </si>
  <si>
    <t>Universidad de Puerto Rico-Humacao</t>
  </si>
  <si>
    <t>Universidad de Puerto Rico-Mayagüez</t>
  </si>
  <si>
    <t>Universidad de Puerto Rico-Ponce</t>
  </si>
  <si>
    <t>Universidad de Puerto Rico-Río Piedras</t>
  </si>
  <si>
    <t>Universidad de Puerto Rico-Utuado</t>
  </si>
  <si>
    <t>Sector privado sin fines de lucro</t>
  </si>
  <si>
    <t>American University of Puerto Rico-Bayamón</t>
  </si>
  <si>
    <t>American University of Puerto Rico-Manatí</t>
  </si>
  <si>
    <t>Atenas College</t>
  </si>
  <si>
    <t>Caribbean University-Bayamón</t>
  </si>
  <si>
    <t>Caribbean University-Carolina</t>
  </si>
  <si>
    <t>Caribbean University-Ponce</t>
  </si>
  <si>
    <t>Caribbean University-Vega Baja</t>
  </si>
  <si>
    <t>Centro de Estudios Avanzados de PR y el Caribe</t>
  </si>
  <si>
    <t>Centro de Estudios Multidisciplinarios-Bayamón</t>
  </si>
  <si>
    <t>Centro de Estudios Multidisciplinarios-San Juan</t>
  </si>
  <si>
    <t>EDP College of Puerto Rico-Hato Rey</t>
  </si>
  <si>
    <t>EDP College of Puerto Rico-San Sebastian</t>
  </si>
  <si>
    <t>Facultad de Derecho Eugenio María de Hostos</t>
  </si>
  <si>
    <t>Humacao Community College</t>
  </si>
  <si>
    <t>Ponce School of Medicine</t>
  </si>
  <si>
    <t>Pontificia Universidad Católica de Puerto Rico-Arecibo</t>
  </si>
  <si>
    <t>Pontificia Universidad Católica de Puerto Rico-Mayagüez</t>
  </si>
  <si>
    <t>Pontificia Universidad Católica de Puerto Rico-Ponce</t>
  </si>
  <si>
    <t>Seminario Evangélico de Puerto Rico</t>
  </si>
  <si>
    <t>Universal Technology College of Puerto Rico</t>
  </si>
  <si>
    <t>Universidad Adventista de las Antillas</t>
  </si>
  <si>
    <t>Universidad Carlos Albizu</t>
  </si>
  <si>
    <t>Universidad Central de Bayamón</t>
  </si>
  <si>
    <t>Universidad Central Del Caribe</t>
  </si>
  <si>
    <t>Universidad Del Este</t>
  </si>
  <si>
    <t>Universidad del Sagrado Corazón</t>
  </si>
  <si>
    <t>Universidad Del Turabo</t>
  </si>
  <si>
    <t>Universidad Interamericana de Puerto Rico-Aguadilla</t>
  </si>
  <si>
    <t>Universidad Interamericana de Puerto Rico-Arecibo</t>
  </si>
  <si>
    <t>Universidad Interamericana de Puerto Rico-Barranquitas</t>
  </si>
  <si>
    <t>Universidad Interamericana de Puerto Rico-Bayamón</t>
  </si>
  <si>
    <t>Universidad Interamericana de Puerto Rico-Derecho</t>
  </si>
  <si>
    <t>Universidad Interamericana de Puerto Rico-Fajardo</t>
  </si>
  <si>
    <t>Universidad Interamericana de Puerto Rico-Guayama</t>
  </si>
  <si>
    <t>Universidad Interamericana de Puerto Rico-Metro</t>
  </si>
  <si>
    <t>Universidad Interamericana de Puerto Rico-Optometría</t>
  </si>
  <si>
    <t>Universidad Interamericana de Puerto Rico-Ponce</t>
  </si>
  <si>
    <t>Universidad Interamericana de Puerto Rico-San Germán</t>
  </si>
  <si>
    <t>Universidad Metropolitana</t>
  </si>
  <si>
    <t>Universidad Politécnica de Puerto Rico</t>
  </si>
  <si>
    <t>Sector privado con fines de lucro</t>
  </si>
  <si>
    <t>Colegio de Cinematografía  Artes y Televisión</t>
  </si>
  <si>
    <t>Columbia Centro Universitario-Yauco</t>
  </si>
  <si>
    <t>EDIC College</t>
  </si>
  <si>
    <t>ICPR Junior College-Arecibo</t>
  </si>
  <si>
    <t>ICPR Junior College-Hato Rey</t>
  </si>
  <si>
    <t>ICPR Junior College-Mayagüez</t>
  </si>
  <si>
    <t>Instituto de Banca y Comercio Inc</t>
  </si>
  <si>
    <t>Mech-Tech College LLC</t>
  </si>
  <si>
    <t>National University College-Arecibo</t>
  </si>
  <si>
    <t>National University College-Bayamón</t>
  </si>
  <si>
    <t>National University College-Río Grande</t>
  </si>
  <si>
    <t>Ponce Paramedical College Inc</t>
  </si>
  <si>
    <t>University of Phoenix-Puerto Rico Campus</t>
  </si>
  <si>
    <t>(Número de egresados)</t>
  </si>
  <si>
    <t>(Número de docentes)</t>
  </si>
  <si>
    <t>Instituciones por sector</t>
  </si>
  <si>
    <t>Total</t>
  </si>
  <si>
    <r>
      <t xml:space="preserve">Nota: </t>
    </r>
    <r>
      <rPr>
        <sz val="9"/>
        <color theme="1"/>
        <rFont val="Calibri"/>
        <family val="2"/>
      </rPr>
      <t xml:space="preserve">Incluye la matrícula de estudiantes que toman cursos con crédito en programas conducentes a grados o certificados, en las instituciones de educación superior autorizadas a operar por el Consejo de Educación de Puerto Rico.  </t>
    </r>
  </si>
  <si>
    <r>
      <t xml:space="preserve">Nota: </t>
    </r>
    <r>
      <rPr>
        <sz val="9"/>
        <color theme="1"/>
        <rFont val="Calibri"/>
        <family val="2"/>
      </rPr>
      <t xml:space="preserve">Incluye el total de egresados que completaron algún certificado o grado de las instituciones de educación superior autorizadas a operar por el Consejo de Educación de Puerto Rico. </t>
    </r>
  </si>
  <si>
    <t xml:space="preserve"> Grado Asociado </t>
  </si>
  <si>
    <t xml:space="preserve"> Bachillerato </t>
  </si>
  <si>
    <t xml:space="preserve"> Maestría </t>
  </si>
  <si>
    <t>Centro de Estudios Multidisciplinarios-Humacao</t>
  </si>
  <si>
    <t>Columbia Centro Universitario-Caguas</t>
  </si>
  <si>
    <t>Certificado (en núm. de horas)</t>
  </si>
  <si>
    <t>&lt; 900</t>
  </si>
  <si>
    <t>Nombre de producto</t>
  </si>
  <si>
    <t>Área Académica</t>
  </si>
  <si>
    <t>Gran Total</t>
  </si>
  <si>
    <t>Sector Público</t>
  </si>
  <si>
    <t>Total Público</t>
  </si>
  <si>
    <t>Sector Privado</t>
  </si>
  <si>
    <t>Total Privado</t>
  </si>
  <si>
    <t>Administración de empresas relacionadas con  producción agrícola</t>
  </si>
  <si>
    <t>Conservación y renovación de recursos naturales</t>
  </si>
  <si>
    <t>Arquitectura y diseño ambiental</t>
  </si>
  <si>
    <t>Estudios étnicos y culturales</t>
  </si>
  <si>
    <t>Comunicaciones</t>
  </si>
  <si>
    <t>Tecnologías de las comunicaciones</t>
  </si>
  <si>
    <t>Ciencias de la información y computadoras</t>
  </si>
  <si>
    <t>Ocupaciones y oficios relacionados con servicios personales y misceláneos (Ej.: Artes culinarias, cosmetología, servicios funerarios)</t>
  </si>
  <si>
    <t>Educación</t>
  </si>
  <si>
    <t>Ingeniería</t>
  </si>
  <si>
    <t>Tecnologías relacionadas a la ingeniería</t>
  </si>
  <si>
    <t>Literatura y lenguas extranjeras</t>
  </si>
  <si>
    <t>Economía del Hogar</t>
  </si>
  <si>
    <t>Derecho y estudios relacionados</t>
  </si>
  <si>
    <t>Inglés: lenguaje y literatura</t>
  </si>
  <si>
    <t>Artes liberales, estudios generales y humanidades</t>
  </si>
  <si>
    <t>Ciencias bibliotecarias</t>
  </si>
  <si>
    <t>Biología y ciencias biomédicas</t>
  </si>
  <si>
    <t>Matemáticas y estadísticas</t>
  </si>
  <si>
    <t>Estudios interdisciplinarios</t>
  </si>
  <si>
    <t>Recreación, deportes y tiempo libre</t>
  </si>
  <si>
    <t>Filosofía y estudios religiosos</t>
  </si>
  <si>
    <t>Estudios en teología y vocaciones religiosas</t>
  </si>
  <si>
    <t>Ciencias físicas y química</t>
  </si>
  <si>
    <t>Tecnología de las ciencias</t>
  </si>
  <si>
    <t>Psicología</t>
  </si>
  <si>
    <t>Protección y servicios de Seguridad</t>
  </si>
  <si>
    <t>Ciencias sociales</t>
  </si>
  <si>
    <t>Oficios de la Construcción</t>
  </si>
  <si>
    <t>Mecánica y reparación de equipo</t>
  </si>
  <si>
    <t>Ocupaciones u oficios de precisión (Ej.: delineante, imprenta)</t>
  </si>
  <si>
    <t>Ciencias de aviación</t>
  </si>
  <si>
    <t>Bellas artes</t>
  </si>
  <si>
    <t>Profesiones y ciencias relacionadas con la salud</t>
  </si>
  <si>
    <t>Administración, gerencia, mercadeo y servicios administrativos</t>
  </si>
  <si>
    <t>Historia</t>
  </si>
  <si>
    <t>Tasa de graduación</t>
  </si>
  <si>
    <t>Tasa de graduación con transferencias</t>
  </si>
  <si>
    <t>Institucion/sector</t>
  </si>
  <si>
    <t>Tiempo completo</t>
  </si>
  <si>
    <t>Tiempo parcial</t>
  </si>
  <si>
    <t>Porciento de retención</t>
  </si>
  <si>
    <t xml:space="preserve">     CONSEJO DE EDUCACIÓN DE PUERTO RICO</t>
  </si>
  <si>
    <r>
      <rPr>
        <b/>
        <u/>
        <sz val="13"/>
        <color theme="1"/>
        <rFont val="Calibri"/>
        <family val="2"/>
        <scheme val="minor"/>
      </rPr>
      <t>Dirección postal</t>
    </r>
    <r>
      <rPr>
        <sz val="13"/>
        <color theme="1"/>
        <rFont val="Calibri"/>
        <family val="2"/>
        <scheme val="minor"/>
      </rPr>
      <t>: P.O Box 1900, San Juan, PR, 00910-1900</t>
    </r>
  </si>
  <si>
    <r>
      <rPr>
        <b/>
        <u/>
        <sz val="13"/>
        <color theme="1"/>
        <rFont val="Calibri"/>
        <family val="2"/>
        <scheme val="minor"/>
      </rPr>
      <t>Dirección física</t>
    </r>
    <r>
      <rPr>
        <sz val="13"/>
        <color theme="1"/>
        <rFont val="Calibri"/>
        <family val="2"/>
        <scheme val="minor"/>
      </rPr>
      <t>: Ave. Ponce de León 268, Edificio Hato Rey Center, Suite 1500, San Juan, PR, 00918</t>
    </r>
  </si>
  <si>
    <r>
      <rPr>
        <b/>
        <u/>
        <sz val="13"/>
        <color rgb="FF000000"/>
        <rFont val="Calibri"/>
        <family val="2"/>
      </rPr>
      <t>Fuentes de informacion</t>
    </r>
    <r>
      <rPr>
        <sz val="13"/>
        <color rgb="FF000000"/>
        <rFont val="Calibri"/>
        <family val="2"/>
      </rPr>
      <t xml:space="preserve">: La información presentada en este informe se recopila a través del </t>
    </r>
    <r>
      <rPr>
        <i/>
        <sz val="13"/>
        <color rgb="FF000000"/>
        <rFont val="Calibri"/>
        <family val="2"/>
      </rPr>
      <t xml:space="preserve">Integrated Postsecondary Education Data System </t>
    </r>
    <r>
      <rPr>
        <sz val="13"/>
        <color rgb="FF000000"/>
        <rFont val="Calibri"/>
        <family val="2"/>
      </rPr>
      <t xml:space="preserve">(IPEDS).  El IPEDS es un sistema de encuestas interrelacionadas que realiza anualmente el </t>
    </r>
    <r>
      <rPr>
        <i/>
        <sz val="13"/>
        <color rgb="FF000000"/>
        <rFont val="Calibri"/>
        <family val="2"/>
      </rPr>
      <t xml:space="preserve">National Center for Education Statistics </t>
    </r>
    <r>
      <rPr>
        <sz val="13"/>
        <color rgb="FF000000"/>
        <rFont val="Calibri"/>
        <family val="2"/>
      </rPr>
      <t>(NCES) del Departamento de Educación Federal.  Todas las instituciones de educación superior que reciben fondos federales para becas de educación bajo el Título IV tienen que proveer sus datos a través del IPEDS.</t>
    </r>
  </si>
  <si>
    <t>Compendio Estadístico sobre la educación superior de Puerto Rico</t>
  </si>
  <si>
    <t xml:space="preserve">    Área de Evaluación, Planificación, Estadísticas e Investigación</t>
  </si>
  <si>
    <r>
      <rPr>
        <b/>
        <u/>
        <sz val="13"/>
        <color theme="1"/>
        <rFont val="Calibri"/>
        <family val="2"/>
        <scheme val="minor"/>
      </rPr>
      <t>Teléfono</t>
    </r>
    <r>
      <rPr>
        <sz val="13"/>
        <color theme="1"/>
        <rFont val="Calibri"/>
        <family val="2"/>
        <scheme val="minor"/>
      </rPr>
      <t>: (787) 641-7100 ext. 2077, 2106, (787) 625-9125</t>
    </r>
  </si>
  <si>
    <r>
      <rPr>
        <b/>
        <u/>
        <sz val="13"/>
        <color theme="1"/>
        <rFont val="Calibri"/>
        <family val="2"/>
        <scheme val="minor"/>
      </rPr>
      <t>Fax</t>
    </r>
    <r>
      <rPr>
        <sz val="13"/>
        <color theme="1"/>
        <rFont val="Calibri"/>
        <family val="2"/>
        <scheme val="minor"/>
      </rPr>
      <t>: (787) 641-2563</t>
    </r>
  </si>
  <si>
    <t>2010-11</t>
  </si>
  <si>
    <t>Tiempo Completo</t>
  </si>
  <si>
    <t>National University College-Ponce</t>
  </si>
  <si>
    <t>Gran total</t>
  </si>
  <si>
    <t xml:space="preserve">  CIPCODE*</t>
  </si>
  <si>
    <t>Servicios sociales yadministración pública</t>
  </si>
  <si>
    <t>Profesor</t>
  </si>
  <si>
    <t>Profesor Asociado</t>
  </si>
  <si>
    <t>Profesor Asistente</t>
  </si>
  <si>
    <t>Instructor</t>
  </si>
  <si>
    <t>Masc</t>
  </si>
  <si>
    <t>Fem</t>
  </si>
  <si>
    <r>
      <rPr>
        <b/>
        <u/>
        <sz val="13"/>
        <color rgb="FF000000"/>
        <rFont val="Calibri"/>
        <family val="2"/>
      </rPr>
      <t>Cómo obtener este informe</t>
    </r>
    <r>
      <rPr>
        <sz val="13"/>
        <color rgb="FF000000"/>
        <rFont val="Calibri"/>
        <family val="2"/>
      </rPr>
      <t>: (1) visite http://www.ce.pr.gov, (2) envíe su solicitud por correo electrónico a mrivera@ce.pr.gov o jcalderon@ce.pr.gov, (3) llame a uno de los teléfonos: (787) 641-7100 ext. 2077, 2106, (4) envíe su solicitud por fax al (787) 641-2563, (5) envíe su solicitud por correo a P.O Box 1900, San Juan, PR, 00910-1900, o (6) visite las oficinas del Consejo de Educación de Puerto Rico en Ave. Ponce de León 268, Edificio Hato Rey Center, Suite 1500, San Juan, PR, 00918, entre las horas de 8:00 am a 4:30 pm de lunes a viernes. El informe está disponible en papel y en los siguientes formatos electrónicos: Excel y PDF (readable). El informe no tiene costo.</t>
    </r>
  </si>
  <si>
    <r>
      <rPr>
        <b/>
        <u/>
        <sz val="13"/>
        <color theme="1"/>
        <rFont val="Calibri"/>
        <family val="2"/>
        <scheme val="minor"/>
      </rPr>
      <t>Correo electrónico</t>
    </r>
    <r>
      <rPr>
        <sz val="13"/>
        <color theme="1"/>
        <rFont val="Calibri"/>
        <family val="2"/>
        <scheme val="minor"/>
      </rPr>
      <t>:  mrivera@ce.pr.gov; jcalderon@ce.pr.gov</t>
    </r>
  </si>
  <si>
    <t>CONSEJO DE EDUCACIÓN DE PUERTO RICO</t>
  </si>
  <si>
    <t>Área de Evaluación, Planificación, Estadísticas e Investigación</t>
  </si>
  <si>
    <r>
      <rPr>
        <b/>
        <u/>
        <sz val="13"/>
        <color theme="1"/>
        <rFont val="Calibri"/>
        <family val="2"/>
        <scheme val="minor"/>
      </rPr>
      <t>Persona contacto</t>
    </r>
    <r>
      <rPr>
        <sz val="13"/>
        <color theme="1"/>
        <rFont val="Calibri"/>
        <family val="2"/>
        <scheme val="minor"/>
      </rPr>
      <t>: Margarita Rivera, Analista de Estadísticas; y Dr. Jaime Calderón, Coordinador de Investigación</t>
    </r>
  </si>
  <si>
    <r>
      <rPr>
        <b/>
        <u/>
        <sz val="13"/>
        <color rgb="FF000000"/>
        <rFont val="Calibri"/>
        <family val="2"/>
      </rPr>
      <t>Marco legal</t>
    </r>
    <r>
      <rPr>
        <sz val="13"/>
        <color rgb="FF000000"/>
        <rFont val="Calibri"/>
        <family val="2"/>
      </rPr>
      <t xml:space="preserve">: La </t>
    </r>
    <r>
      <rPr>
        <i/>
        <sz val="13"/>
        <color rgb="FF000000"/>
        <rFont val="Calibri"/>
        <family val="2"/>
      </rPr>
      <t>Higher Education Act</t>
    </r>
    <r>
      <rPr>
        <sz val="13"/>
        <color rgb="FF000000"/>
        <rFont val="Calibri"/>
        <family val="2"/>
      </rPr>
      <t xml:space="preserve"> de 1965, según enmendada (20 USC 1094, Section 487(a)(17) and 34 CFR 668.14(b)(19)), requiere que toda institución que recibe fondos federales para becas de educación bajo el Título IV provea datos sobre matrícula, egresados, tasas de graduación docencia, entre otros.  El Artículo 9(m) del Plan de Reorganización Núm. 2 del 2010 dispone el deber del Consejo de Educación de Puerto Rico de "establecer sistemas de información, diseñar modelos de evaluación, requerir  y recopilar información sobre la educación en Puerto Rico, incluyendo las estadísticas elaboradas por el “Integrated Postsecondary Educational Data Systems” (IPEDS) o cualquier otro sistema de recopilación de datos estadísticos para estudiar y describir la situación de ésta y desarrollar los procesos de licenciamiento y acreditación, de manera que permitan realizar estas funciones de la manera más adecuada posible". 
</t>
    </r>
  </si>
  <si>
    <t>2011-12</t>
  </si>
  <si>
    <t>2011-2012</t>
  </si>
  <si>
    <t>ICPR Junior College-Manatí</t>
  </si>
  <si>
    <t>National University College-Caguas</t>
  </si>
  <si>
    <t>900 o &gt;</t>
  </si>
  <si>
    <t>Conferenciante</t>
  </si>
  <si>
    <t>Total sector privado con fines de lucro</t>
  </si>
  <si>
    <t>Año académico 2012-13</t>
  </si>
  <si>
    <t>2012-13</t>
  </si>
  <si>
    <t>2012-2013</t>
  </si>
  <si>
    <t>Institución</t>
  </si>
  <si>
    <t>Total sector público</t>
  </si>
  <si>
    <t>Atlantic Univesity College</t>
  </si>
  <si>
    <t>Dewey University-Bayamón</t>
  </si>
  <si>
    <t>Dewey University-Carolina</t>
  </si>
  <si>
    <t>Dewey University-Fajardo</t>
  </si>
  <si>
    <t>Dewey University-Hato Rey Campus</t>
  </si>
  <si>
    <t>Dewey University-Juana Díaz</t>
  </si>
  <si>
    <t>Dewey University-Manatí</t>
  </si>
  <si>
    <t>Escuela de Medicina San Juan Bautista</t>
  </si>
  <si>
    <t>Trinity College of Puerto Rico</t>
  </si>
  <si>
    <t>Universidad Internacional Iberoamericana</t>
  </si>
  <si>
    <t>Total sector privado sin fines de lucro</t>
  </si>
  <si>
    <t>Educational Technical College-Bayamon</t>
  </si>
  <si>
    <t>n/d</t>
  </si>
  <si>
    <t>Tiempo pacial</t>
  </si>
  <si>
    <t xml:space="preserve">Tabla 1. Resumen histórico de matrícula por año académico, sector, género, nivel y tarea en las instituciones de educación superior </t>
  </si>
  <si>
    <t xml:space="preserve">Tabla 2. Resumen histórico de egresados por año académico, sector, género y nivel de las instituciones de educación superior  </t>
  </si>
  <si>
    <t>Años 2001 al 2012</t>
  </si>
  <si>
    <t xml:space="preserve">   Profesor </t>
  </si>
  <si>
    <t xml:space="preserve">   Profesor Asociado </t>
  </si>
  <si>
    <t xml:space="preserve">   Profesor Asistente </t>
  </si>
  <si>
    <t xml:space="preserve">   Instructor </t>
  </si>
  <si>
    <t xml:space="preserve">   Conferenciate </t>
  </si>
  <si>
    <t xml:space="preserve">   Sin rango académico </t>
  </si>
  <si>
    <t xml:space="preserve">   Otros </t>
  </si>
  <si>
    <t>Por tarea y rango</t>
  </si>
  <si>
    <t>Tabla 3. Resumen histórico de facultad por año académico, sector, tarea y rango académico de las instituciones de educación superior</t>
  </si>
  <si>
    <r>
      <t xml:space="preserve">Tabla 9. </t>
    </r>
    <r>
      <rPr>
        <b/>
        <sz val="11"/>
        <rFont val="CG Omega"/>
      </rPr>
      <t>Tasas de graduación</t>
    </r>
    <r>
      <rPr>
        <b/>
        <i/>
        <sz val="11"/>
        <rFont val="CG Omega"/>
        <family val="2"/>
      </rPr>
      <t xml:space="preserve"> (IPEDS Graduation Rate) </t>
    </r>
    <r>
      <rPr>
        <b/>
        <sz val="11"/>
        <rFont val="CG Omega"/>
      </rPr>
      <t>en las instituciones de educación superior de PR</t>
    </r>
  </si>
  <si>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Fall Enrollment</t>
    </r>
    <r>
      <rPr>
        <sz val="9"/>
        <color rgb="FF000000"/>
        <rFont val="Calibri"/>
        <family val="2"/>
      </rPr>
      <t>.</t>
    </r>
  </si>
  <si>
    <t>Tabla 4. Matrícula por nivel, sector, tarea y género en las instituciones de educación superior</t>
  </si>
  <si>
    <t>Tabla 7. Facultad por tarea, género y sector en las instituciones de educación superior de PR</t>
  </si>
  <si>
    <t>Tabla 8. Facultad por tarea, rango, género y sector en las instituciones de educación superior de PR</t>
  </si>
  <si>
    <t xml:space="preserve">                  distribuidos por tarea y sector en las instituciones de educación superior de Puerto Rico</t>
  </si>
  <si>
    <t>Completo</t>
  </si>
  <si>
    <t>Por tiempo</t>
  </si>
  <si>
    <t>Por nivel  </t>
  </si>
  <si>
    <t>Año académico 2013-14</t>
  </si>
  <si>
    <r>
      <rPr>
        <b/>
        <u/>
        <sz val="13"/>
        <color theme="1"/>
        <rFont val="Calibri"/>
        <family val="2"/>
        <scheme val="minor"/>
      </rPr>
      <t>Fecha de publicación</t>
    </r>
    <r>
      <rPr>
        <sz val="13"/>
        <color theme="1"/>
        <rFont val="Calibri"/>
        <family val="2"/>
        <scheme val="minor"/>
      </rPr>
      <t>: agosto, 2015</t>
    </r>
  </si>
  <si>
    <r>
      <rPr>
        <b/>
        <u/>
        <sz val="13"/>
        <color theme="1"/>
        <rFont val="Calibri"/>
        <family val="2"/>
        <scheme val="minor"/>
      </rPr>
      <t>Fecha esperada de publicación del próximo informe</t>
    </r>
    <r>
      <rPr>
        <sz val="13"/>
        <color theme="1"/>
        <rFont val="Calibri"/>
        <family val="2"/>
        <scheme val="minor"/>
      </rPr>
      <t>: agosto, 2016</t>
    </r>
  </si>
  <si>
    <t>Años académicos 2001-02 al 2013-14</t>
  </si>
  <si>
    <t>2013-14</t>
  </si>
  <si>
    <t>Tabla 1. Resumen histórico de matrícula por año académico, sector, género, nivel y tarea en las instituciones de educación superior (2001-01 al 2013-14).</t>
  </si>
  <si>
    <t>Tabla 2. Resumen histórico de egresados por año académico, sector, género y nivel de las instituciones de educación superior (2001 al 2013)</t>
  </si>
  <si>
    <t>2013-2014</t>
  </si>
  <si>
    <t>Años académicos 2005-06 al 2013-14</t>
  </si>
  <si>
    <t>Tabla 3. Resumen histórico de facultad por año académico, sector, tarea y rango académico de las instituciones de educación superior (2005-06 al 2013-14)</t>
  </si>
  <si>
    <t>Dewey University-Manati</t>
  </si>
  <si>
    <t>Huertas College</t>
  </si>
  <si>
    <t>(primera sesión académica del 2013-14)</t>
  </si>
  <si>
    <t>Tabla 4. Matrícula por nivel, sector, tarea y género en las instituciones de educación superior (primera sesión académica del 2013-14)</t>
  </si>
  <si>
    <t>Certificados Profesionales</t>
  </si>
  <si>
    <r>
      <t>Doctorado</t>
    </r>
    <r>
      <rPr>
        <b/>
        <vertAlign val="superscript"/>
        <sz val="10"/>
        <color rgb="FF000000"/>
        <rFont val="Calibri"/>
        <family val="2"/>
        <scheme val="minor"/>
      </rPr>
      <t>2</t>
    </r>
  </si>
  <si>
    <t xml:space="preserve"> Doctor degree - research/scholarship</t>
  </si>
  <si>
    <t xml:space="preserve"> Doctor degree - professional practice</t>
  </si>
  <si>
    <t xml:space="preserve"> Doctor degree -  others</t>
  </si>
  <si>
    <r>
      <t>Tabla 5. Egresados por nivel y sector en las instituciones de educación superior que finalizaron en junio 2013</t>
    </r>
    <r>
      <rPr>
        <b/>
        <vertAlign val="superscript"/>
        <sz val="12"/>
        <color theme="1"/>
        <rFont val="Calibri"/>
        <family val="2"/>
        <scheme val="minor"/>
      </rPr>
      <t>1</t>
    </r>
  </si>
  <si>
    <r>
      <t>1</t>
    </r>
    <r>
      <rPr>
        <sz val="10"/>
        <rFont val="Calibri"/>
        <family val="2"/>
        <scheme val="minor"/>
      </rPr>
      <t xml:space="preserve"> Incluye el total de egresados de las instituciones de educación superior de Puerto Rico que completaron algún certificado o grado postsecundario o universitario.  Se otorgaron 16,265 certificados no universitarios.</t>
    </r>
  </si>
  <si>
    <r>
      <rPr>
        <vertAlign val="superscript"/>
        <sz val="10"/>
        <color theme="1"/>
        <rFont val="Calibri"/>
        <family val="2"/>
        <scheme val="minor"/>
      </rPr>
      <t>2</t>
    </r>
    <r>
      <rPr>
        <sz val="10"/>
        <color theme="1"/>
        <rFont val="Calibri"/>
        <family val="2"/>
        <scheme val="minor"/>
      </rPr>
      <t xml:space="preserve"> Incluye lo siguiente:  </t>
    </r>
  </si>
  <si>
    <r>
      <t>Fuente de Información</t>
    </r>
    <r>
      <rPr>
        <sz val="10"/>
        <rFont val="Calibri"/>
        <family val="2"/>
        <scheme val="minor"/>
      </rPr>
      <t xml:space="preserve">:  Datos Suministrados por las Instituciones a través del formulario </t>
    </r>
    <r>
      <rPr>
        <i/>
        <sz val="10"/>
        <rFont val="Calibri"/>
        <family val="2"/>
        <scheme val="minor"/>
      </rPr>
      <t>Completions</t>
    </r>
    <r>
      <rPr>
        <sz val="10"/>
        <rFont val="Calibri"/>
        <family val="2"/>
        <scheme val="minor"/>
      </rPr>
      <t xml:space="preserve"> de los</t>
    </r>
    <r>
      <rPr>
        <i/>
        <sz val="10"/>
        <rFont val="Calibri"/>
        <family val="2"/>
        <scheme val="minor"/>
      </rPr>
      <t xml:space="preserve"> Integrated Postsecondary Education Data System</t>
    </r>
    <r>
      <rPr>
        <sz val="10"/>
        <rFont val="Calibri"/>
        <family val="2"/>
        <scheme val="minor"/>
      </rPr>
      <t xml:space="preserve"> (IPEDS). </t>
    </r>
  </si>
  <si>
    <t>Tabla 5. Egresados por nivel y sector en las instituciones de educación superior que finalizaron en junio 2013</t>
  </si>
  <si>
    <r>
      <t>CIPCODE</t>
    </r>
    <r>
      <rPr>
        <sz val="8"/>
        <rFont val="Arial"/>
        <family val="2"/>
      </rPr>
      <t xml:space="preserve">:  </t>
    </r>
    <r>
      <rPr>
        <i/>
        <sz val="8"/>
        <rFont val="Arial"/>
        <family val="2"/>
      </rPr>
      <t>Classfication of Instructional Program (CIP) codes</t>
    </r>
    <r>
      <rPr>
        <sz val="8"/>
        <rFont val="Arial"/>
        <family val="2"/>
      </rPr>
      <t xml:space="preserve"> - Clasificación de los programas académicos utilizada por el Departamento de Educación Federal para completar los formularios</t>
    </r>
    <r>
      <rPr>
        <i/>
        <sz val="8"/>
        <rFont val="Arial"/>
        <family val="2"/>
      </rPr>
      <t xml:space="preserve"> Integrated Postsecondary Education Data System (IPEDS).  Versión 2000.</t>
    </r>
  </si>
  <si>
    <r>
      <t>Fuente de Información</t>
    </r>
    <r>
      <rPr>
        <sz val="8"/>
        <rFont val="Arial"/>
        <family val="2"/>
      </rPr>
      <t xml:space="preserve">:  Datos Suministrados por las Instituciones a través del formulario </t>
    </r>
    <r>
      <rPr>
        <i/>
        <sz val="8"/>
        <rFont val="Arial"/>
        <family val="2"/>
      </rPr>
      <t>Completions</t>
    </r>
    <r>
      <rPr>
        <sz val="8"/>
        <rFont val="Arial"/>
        <family val="2"/>
      </rPr>
      <t xml:space="preserve"> de </t>
    </r>
    <r>
      <rPr>
        <i/>
        <sz val="8"/>
        <rFont val="Arial"/>
        <family val="2"/>
      </rPr>
      <t>IPEDS</t>
    </r>
    <r>
      <rPr>
        <sz val="8"/>
        <rFont val="Arial"/>
        <family val="2"/>
      </rPr>
      <t xml:space="preserve">.  </t>
    </r>
  </si>
  <si>
    <t>Tabla 6. Grados conferidos por sector, nivel y área académica en las instituciones de educación superior que finalizaron en junio 2013</t>
  </si>
  <si>
    <t>UnitId</t>
  </si>
  <si>
    <t>Tiempo Parcial</t>
  </si>
  <si>
    <t>EDP University of Puerto Rico-San Sebastian</t>
  </si>
  <si>
    <t>EDP University of Puerto Rico-Hato Rey</t>
  </si>
  <si>
    <t>Educational Technical College-Bayamón</t>
  </si>
  <si>
    <r>
      <t>Fuente de Información</t>
    </r>
    <r>
      <rPr>
        <sz val="10"/>
        <rFont val="Calibri"/>
        <family val="2"/>
        <scheme val="minor"/>
      </rPr>
      <t>:  Datos Suministrados por las Instituciones a través del formulario Human Resources de los Integrated Postsecundary Education Data System (</t>
    </r>
    <r>
      <rPr>
        <i/>
        <sz val="10"/>
        <rFont val="Calibri"/>
        <family val="2"/>
        <scheme val="minor"/>
      </rPr>
      <t>IPEDS)</t>
    </r>
    <r>
      <rPr>
        <sz val="10"/>
        <rFont val="Calibri"/>
        <family val="2"/>
        <scheme val="minor"/>
      </rPr>
      <t xml:space="preserve">.  </t>
    </r>
  </si>
  <si>
    <t>Tabla 7. Facultad por tarea, género y sector en las instituciones de educación superior de PR (año académico 2013-14)</t>
  </si>
  <si>
    <t>Facultad a tiempo Parcial</t>
  </si>
  <si>
    <t>Sin rango Académico</t>
  </si>
  <si>
    <t>Total Facultad por rango</t>
  </si>
  <si>
    <t>Otros*</t>
  </si>
  <si>
    <t xml:space="preserve">Total facultad </t>
  </si>
  <si>
    <r>
      <rPr>
        <b/>
        <sz val="10"/>
        <color theme="1"/>
        <rFont val="Calibri"/>
        <family val="2"/>
        <scheme val="minor"/>
      </rPr>
      <t xml:space="preserve">*Otros </t>
    </r>
    <r>
      <rPr>
        <sz val="10"/>
        <color theme="1"/>
        <rFont val="Calibri"/>
        <family val="2"/>
        <scheme val="minor"/>
      </rPr>
      <t>- Facultad a tiempo completo no distribuida por rango donde su función principal es la enseñanza, independientemente del título, rango académico o tipo de contrato de acuerdos a las definiciones de IPEDS.</t>
    </r>
  </si>
  <si>
    <t>Tabla 8. Facultad por tarea, rango, género y sector en las instituciones de educación superior de PR (año académico 2013-14)</t>
  </si>
  <si>
    <t>UnitID</t>
  </si>
  <si>
    <t>Institution Name</t>
  </si>
  <si>
    <t>Cohorte 2007</t>
  </si>
  <si>
    <t>Graduados en el 150%</t>
  </si>
  <si>
    <t>Transferencias reportadas</t>
  </si>
  <si>
    <t>Programas de 4 años</t>
  </si>
  <si>
    <r>
      <t xml:space="preserve">Centro de Estudios Avanzados de PR y el Caribe </t>
    </r>
    <r>
      <rPr>
        <vertAlign val="superscript"/>
        <sz val="11"/>
        <color theme="1"/>
        <rFont val="Calibri"/>
        <family val="2"/>
        <scheme val="minor"/>
      </rPr>
      <t>1</t>
    </r>
  </si>
  <si>
    <r>
      <t>Escuela de Medicina San Juan Bautista</t>
    </r>
    <r>
      <rPr>
        <vertAlign val="superscript"/>
        <sz val="11"/>
        <color theme="1"/>
        <rFont val="Calibri"/>
        <family val="2"/>
        <scheme val="minor"/>
      </rPr>
      <t xml:space="preserve"> 1</t>
    </r>
  </si>
  <si>
    <r>
      <t xml:space="preserve">Facultad de Derecho Eugenio María de Hostos </t>
    </r>
    <r>
      <rPr>
        <vertAlign val="superscript"/>
        <sz val="11"/>
        <color theme="1"/>
        <rFont val="Calibri"/>
        <family val="2"/>
        <scheme val="minor"/>
      </rPr>
      <t>1</t>
    </r>
  </si>
  <si>
    <r>
      <t>National University College-Caguas</t>
    </r>
    <r>
      <rPr>
        <vertAlign val="superscript"/>
        <sz val="11"/>
        <color theme="1"/>
        <rFont val="Calibri"/>
        <family val="2"/>
        <scheme val="minor"/>
      </rPr>
      <t xml:space="preserve"> 3</t>
    </r>
  </si>
  <si>
    <r>
      <t>National University College-Ponce</t>
    </r>
    <r>
      <rPr>
        <vertAlign val="superscript"/>
        <sz val="11"/>
        <color theme="1"/>
        <rFont val="Calibri"/>
        <family val="2"/>
        <scheme val="minor"/>
      </rPr>
      <t xml:space="preserve"> 3</t>
    </r>
  </si>
  <si>
    <r>
      <t>Ponce School of Medicine</t>
    </r>
    <r>
      <rPr>
        <vertAlign val="superscript"/>
        <sz val="11"/>
        <color theme="1"/>
        <rFont val="Calibri"/>
        <family val="2"/>
        <scheme val="minor"/>
      </rPr>
      <t xml:space="preserve"> 1</t>
    </r>
  </si>
  <si>
    <r>
      <t xml:space="preserve">Seminario Evangélico de Puerto Rico </t>
    </r>
    <r>
      <rPr>
        <vertAlign val="superscript"/>
        <sz val="11"/>
        <color theme="1"/>
        <rFont val="Calibri"/>
        <family val="2"/>
        <scheme val="minor"/>
      </rPr>
      <t>1</t>
    </r>
  </si>
  <si>
    <r>
      <t xml:space="preserve">Universidad Carlos Albizu </t>
    </r>
    <r>
      <rPr>
        <vertAlign val="superscript"/>
        <sz val="11"/>
        <color theme="1"/>
        <rFont val="Calibri"/>
        <family val="2"/>
        <scheme val="minor"/>
      </rPr>
      <t>1</t>
    </r>
  </si>
  <si>
    <r>
      <t>Universidad de Puerto Rico-Cs. Médicas</t>
    </r>
    <r>
      <rPr>
        <vertAlign val="superscript"/>
        <sz val="11"/>
        <color theme="1"/>
        <rFont val="Calibri"/>
        <family val="2"/>
        <scheme val="minor"/>
      </rPr>
      <t xml:space="preserve"> 1</t>
    </r>
  </si>
  <si>
    <r>
      <t xml:space="preserve">Universidad Interamericana de Puerto Rico-Derecho </t>
    </r>
    <r>
      <rPr>
        <vertAlign val="superscript"/>
        <sz val="11"/>
        <color theme="1"/>
        <rFont val="Calibri"/>
        <family val="2"/>
        <scheme val="minor"/>
      </rPr>
      <t>1</t>
    </r>
  </si>
  <si>
    <r>
      <t>Universidad Interamericana de Puerto Rico-Optometría</t>
    </r>
    <r>
      <rPr>
        <vertAlign val="superscript"/>
        <sz val="11"/>
        <color theme="1"/>
        <rFont val="Calibri"/>
        <family val="2"/>
        <scheme val="minor"/>
      </rPr>
      <t xml:space="preserve"> 1</t>
    </r>
  </si>
  <si>
    <r>
      <t xml:space="preserve">Universidad Internacional Iberoamericana </t>
    </r>
    <r>
      <rPr>
        <vertAlign val="superscript"/>
        <sz val="11"/>
        <color theme="1"/>
        <rFont val="Calibri"/>
        <family val="2"/>
        <scheme val="minor"/>
      </rPr>
      <t>1</t>
    </r>
  </si>
  <si>
    <t>Cohorte 2010</t>
  </si>
  <si>
    <t>Programas de 2 años</t>
  </si>
  <si>
    <r>
      <t xml:space="preserve">Programas de menos de 2 años </t>
    </r>
    <r>
      <rPr>
        <b/>
        <vertAlign val="superscript"/>
        <sz val="11"/>
        <color theme="1"/>
        <rFont val="Calibri"/>
        <family val="2"/>
        <scheme val="minor"/>
      </rPr>
      <t>2</t>
    </r>
  </si>
  <si>
    <r>
      <t xml:space="preserve">Dewey University-Manati </t>
    </r>
    <r>
      <rPr>
        <vertAlign val="superscript"/>
        <sz val="11"/>
        <color theme="1"/>
        <rFont val="Calibri"/>
        <family val="2"/>
        <scheme val="minor"/>
      </rPr>
      <t>3</t>
    </r>
  </si>
  <si>
    <r>
      <rPr>
        <b/>
        <sz val="10"/>
        <color theme="1"/>
        <rFont val="Calibri"/>
        <family val="2"/>
        <scheme val="minor"/>
      </rPr>
      <t>N/A -</t>
    </r>
    <r>
      <rPr>
        <sz val="10"/>
        <color theme="1"/>
        <rFont val="Calibri"/>
        <family val="2"/>
        <scheme val="minor"/>
      </rPr>
      <t xml:space="preserve"> No aplica.</t>
    </r>
  </si>
  <si>
    <r>
      <rPr>
        <vertAlign val="superscript"/>
        <sz val="10"/>
        <color theme="1"/>
        <rFont val="Calibri"/>
        <family val="2"/>
        <scheme val="minor"/>
      </rPr>
      <t xml:space="preserve">1  </t>
    </r>
    <r>
      <rPr>
        <sz val="10"/>
        <color theme="1"/>
        <rFont val="Calibri"/>
        <family val="2"/>
        <scheme val="minor"/>
      </rPr>
      <t>Instituciones que no reciben estudiantes en su  primer año de estudios o solo ofrecen programas graduados, no tienen que completar el formulario Graduation Rate.</t>
    </r>
  </si>
  <si>
    <r>
      <rPr>
        <vertAlign val="superscript"/>
        <sz val="10"/>
        <color theme="1"/>
        <rFont val="Calibri"/>
        <family val="2"/>
        <scheme val="minor"/>
      </rPr>
      <t>2</t>
    </r>
    <r>
      <rPr>
        <sz val="10"/>
        <color theme="1"/>
        <rFont val="Calibri"/>
        <family val="2"/>
        <scheme val="minor"/>
      </rPr>
      <t xml:space="preserve"> Comenzaron como institución universitaria recientemente.</t>
    </r>
  </si>
  <si>
    <r>
      <rPr>
        <vertAlign val="superscript"/>
        <sz val="10"/>
        <color theme="1"/>
        <rFont val="Calibri"/>
        <family val="2"/>
        <scheme val="minor"/>
      </rPr>
      <t xml:space="preserve">3  </t>
    </r>
    <r>
      <rPr>
        <sz val="10"/>
        <color theme="1"/>
        <rFont val="Calibri"/>
        <family val="2"/>
        <scheme val="minor"/>
      </rPr>
      <t>Instituciones que de acuerdo al año de la cohorte (2010) que se esta informando no tienen el tiempo para egresar estudiantes.</t>
    </r>
  </si>
  <si>
    <r>
      <rPr>
        <b/>
        <sz val="10"/>
        <color theme="1"/>
        <rFont val="Calibri"/>
        <family val="2"/>
        <scheme val="minor"/>
      </rPr>
      <t xml:space="preserve">Fuente: </t>
    </r>
    <r>
      <rPr>
        <sz val="10"/>
        <color theme="1"/>
        <rFont val="Calibri"/>
        <family val="2"/>
        <scheme val="minor"/>
      </rPr>
      <t xml:space="preserve"> Datos suministrados a través del formulario </t>
    </r>
    <r>
      <rPr>
        <i/>
        <sz val="10"/>
        <color theme="1"/>
        <rFont val="Calibri"/>
        <family val="2"/>
        <scheme val="minor"/>
      </rPr>
      <t>Graduation Rate</t>
    </r>
    <r>
      <rPr>
        <sz val="10"/>
        <color theme="1"/>
        <rFont val="Calibri"/>
        <family val="2"/>
        <scheme val="minor"/>
      </rPr>
      <t xml:space="preserve"> de los</t>
    </r>
    <r>
      <rPr>
        <i/>
        <sz val="10"/>
        <color theme="1"/>
        <rFont val="Calibri"/>
        <family val="2"/>
        <scheme val="minor"/>
      </rPr>
      <t xml:space="preserve"> Integrated Postsecundary Educational Data System (IPEDS)</t>
    </r>
    <r>
      <rPr>
        <sz val="10"/>
        <color theme="1"/>
        <rFont val="Calibri"/>
        <family val="2"/>
        <scheme val="minor"/>
      </rPr>
      <t xml:space="preserve"> </t>
    </r>
  </si>
  <si>
    <t xml:space="preserve">               Instituciones de educación superior de Puerto Rico que ofrecen programas de menos de 2, 2 y 4 años por sector</t>
  </si>
  <si>
    <t>Tabla 9. Tasas de graduación (IPEDS Graduation Rate) en las instituciones de educación superior de PR (año académico 2013-14)</t>
  </si>
  <si>
    <t>Cohorte Ajustado 2012</t>
  </si>
  <si>
    <t>Matrículados  2013</t>
  </si>
  <si>
    <r>
      <t>Nota:</t>
    </r>
    <r>
      <rPr>
        <sz val="10"/>
        <rFont val="Calibri"/>
        <family val="2"/>
      </rPr>
      <t xml:space="preserve">  El por ciento de retención se determina a base de los estudiantes de primer año matriculados en un programa conducente a grado y que continuaron sus estudios universitarios para el segundo año.</t>
    </r>
  </si>
  <si>
    <r>
      <t>n/a</t>
    </r>
    <r>
      <rPr>
        <sz val="10"/>
        <rFont val="Calibri"/>
        <family val="2"/>
      </rPr>
      <t xml:space="preserve"> (No aplica) - No recibieron estudiantes en su primer año de estudios universitarios.</t>
    </r>
  </si>
  <si>
    <r>
      <t>Fuente de Información:</t>
    </r>
    <r>
      <rPr>
        <sz val="10"/>
        <rFont val="Calibri"/>
        <family val="2"/>
      </rPr>
      <t xml:space="preserve">  Datos tomados del formulario </t>
    </r>
    <r>
      <rPr>
        <i/>
        <sz val="10"/>
        <rFont val="Calibri"/>
        <family val="2"/>
      </rPr>
      <t>Fall Enrollment de los Integrated Postsecondary Educational Data Systams (IPEDS)</t>
    </r>
    <r>
      <rPr>
        <sz val="10"/>
        <rFont val="Calibri"/>
        <family val="2"/>
      </rPr>
      <t xml:space="preserve"> del Departamento de Educación Federal.</t>
    </r>
  </si>
  <si>
    <t>Tabla 10. Tasas de Retención de estudiantes de primer año que continuaron sus estudios a un segundo año (año académico 2013-14)</t>
  </si>
  <si>
    <t>Institución/sector</t>
  </si>
  <si>
    <r>
      <t>En el Estado</t>
    </r>
    <r>
      <rPr>
        <b/>
        <vertAlign val="superscript"/>
        <sz val="11"/>
        <color theme="1"/>
        <rFont val="Kokila"/>
        <family val="2"/>
      </rPr>
      <t>1</t>
    </r>
  </si>
  <si>
    <r>
      <t>Fuera del Estado</t>
    </r>
    <r>
      <rPr>
        <b/>
        <vertAlign val="superscript"/>
        <sz val="11"/>
        <color theme="1"/>
        <rFont val="Kokila"/>
        <family val="2"/>
      </rPr>
      <t>2</t>
    </r>
  </si>
  <si>
    <t xml:space="preserve">Tiempo Completo </t>
  </si>
  <si>
    <t>Costo  promedio de matrícula</t>
  </si>
  <si>
    <t>Otros gastos de matrícula</t>
  </si>
  <si>
    <t>Costo por crédito</t>
  </si>
  <si>
    <t>¹ En el estado- costo para un estudiante residente legal del estado.</t>
  </si>
  <si>
    <t>² Fuera del estado - costo para un estudiante no residente legal del estado.</t>
  </si>
  <si>
    <t>n/d - Información no disponible.</t>
  </si>
  <si>
    <r>
      <rPr>
        <b/>
        <sz val="11"/>
        <color theme="1"/>
        <rFont val="Calibri"/>
        <family val="2"/>
        <scheme val="minor"/>
      </rPr>
      <t>Nota</t>
    </r>
    <r>
      <rPr>
        <sz val="11"/>
        <color theme="1"/>
        <rFont val="Calibri"/>
        <family val="2"/>
        <scheme val="minor"/>
      </rPr>
      <t>:  Los costos de matrícula incluyen todo el año académico.</t>
    </r>
  </si>
  <si>
    <r>
      <rPr>
        <b/>
        <sz val="11"/>
        <color indexed="8"/>
        <rFont val="Calibri"/>
        <family val="2"/>
        <scheme val="minor"/>
      </rPr>
      <t>Fuente de información</t>
    </r>
    <r>
      <rPr>
        <sz val="11"/>
        <color indexed="8"/>
        <rFont val="Calibri"/>
        <family val="2"/>
        <scheme val="minor"/>
      </rPr>
      <t>:  Datos suministrados por las instituciones a través del formulario Institutional Characteristics de los Integrated Postsecondary Education Data System (IPEDS)</t>
    </r>
  </si>
  <si>
    <t>Tabla 11. Costos de matrícula  por unidad en la instituciones de educación superior de Puerto Rico</t>
  </si>
  <si>
    <t>Tabla 10. Tasas de Retención de estudiantes de primer año que continuaron sus estudios a un segundo año</t>
  </si>
  <si>
    <t>Valor Mínino</t>
  </si>
  <si>
    <t>Valor Máximo</t>
  </si>
  <si>
    <t>Promedio</t>
  </si>
  <si>
    <t>Desviación Estándar</t>
  </si>
  <si>
    <r>
      <rPr>
        <b/>
        <sz val="9"/>
        <color rgb="FF000000"/>
        <rFont val="Calibri"/>
        <family val="2"/>
      </rPr>
      <t>Nota</t>
    </r>
    <r>
      <rPr>
        <sz val="9"/>
        <color rgb="FF000000"/>
        <rFont val="Calibri"/>
        <family val="2"/>
      </rPr>
      <t xml:space="preserve">: </t>
    </r>
    <r>
      <rPr>
        <sz val="9"/>
        <color theme="1"/>
        <rFont val="Calibri"/>
        <family val="2"/>
      </rPr>
      <t xml:space="preserve">Incluye la matrícula de estudiantes que toman cursos con crédito en programas conducentes a grados o certificados, en las instituciones de educación superior autorizadas a operar por el Consejo de Educación de Puerto Rico.  </t>
    </r>
  </si>
  <si>
    <t>Tabla 11. Costos de matrícula  por unidad en la instituciones de educación superior de Puerto Rico (año académico 2013-14)</t>
  </si>
  <si>
    <t>Mediana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</si>
</sst>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
  </numFmts>
  <fonts count="74" x14ac:knownFonts="1">
    <font>
      <sz val="11"/>
      <color theme="1"/>
      <name val="Calibri"/>
      <family val="2"/>
      <scheme val="minor"/>
    </font>
    <font>
      <b/>
      <sz val="11"/>
      <color theme="1"/>
      <name val="Calibri"/>
      <family val="2"/>
      <scheme val="minor"/>
    </font>
    <font>
      <sz val="10"/>
      <color rgb="FF000000"/>
      <name val="Calibri"/>
      <family val="2"/>
    </font>
    <font>
      <b/>
      <sz val="10"/>
      <color rgb="FF000000"/>
      <name val="Calibri"/>
      <family val="2"/>
    </font>
    <font>
      <sz val="9"/>
      <color theme="1"/>
      <name val="Calibri"/>
      <family val="2"/>
      <scheme val="minor"/>
    </font>
    <font>
      <sz val="10"/>
      <color theme="1"/>
      <name val="Calibri"/>
      <family val="2"/>
    </font>
    <font>
      <b/>
      <sz val="10"/>
      <color theme="1"/>
      <name val="Calibri"/>
      <family val="2"/>
    </font>
    <font>
      <sz val="9"/>
      <color rgb="FF000000"/>
      <name val="Calibri"/>
      <family val="2"/>
    </font>
    <font>
      <sz val="9"/>
      <color theme="1"/>
      <name val="Calibri"/>
      <family val="2"/>
    </font>
    <font>
      <sz val="11"/>
      <color rgb="FF000000"/>
      <name val="Calibri"/>
      <family val="2"/>
    </font>
    <font>
      <b/>
      <sz val="12"/>
      <color theme="1"/>
      <name val="Calibri"/>
      <family val="2"/>
      <scheme val="minor"/>
    </font>
    <font>
      <b/>
      <sz val="12"/>
      <color theme="1"/>
      <name val="Calibri"/>
      <family val="2"/>
    </font>
    <font>
      <b/>
      <sz val="11"/>
      <color rgb="FF000000"/>
      <name val="Calibri"/>
      <family val="2"/>
    </font>
    <font>
      <sz val="11"/>
      <color theme="1"/>
      <name val="Calibri"/>
      <family val="2"/>
    </font>
    <font>
      <i/>
      <sz val="9"/>
      <color rgb="FF000000"/>
      <name val="Calibri"/>
      <family val="2"/>
    </font>
    <font>
      <b/>
      <sz val="10"/>
      <color theme="1"/>
      <name val="Calibri"/>
      <family val="2"/>
      <scheme val="minor"/>
    </font>
    <font>
      <b/>
      <sz val="11"/>
      <color indexed="8"/>
      <name val="Arial"/>
      <family val="2"/>
    </font>
    <font>
      <u/>
      <sz val="10"/>
      <color theme="10"/>
      <name val="Arial"/>
      <family val="2"/>
    </font>
    <font>
      <b/>
      <sz val="16"/>
      <color indexed="8"/>
      <name val="Calibri"/>
      <family val="2"/>
    </font>
    <font>
      <sz val="13"/>
      <color theme="1"/>
      <name val="Calibri"/>
      <family val="2"/>
      <scheme val="minor"/>
    </font>
    <font>
      <u/>
      <sz val="13"/>
      <color theme="10"/>
      <name val="Arial"/>
      <family val="2"/>
    </font>
    <font>
      <b/>
      <u/>
      <sz val="13"/>
      <color theme="1"/>
      <name val="Calibri"/>
      <family val="2"/>
      <scheme val="minor"/>
    </font>
    <font>
      <sz val="13"/>
      <color rgb="FF000000"/>
      <name val="Calibri"/>
      <family val="2"/>
    </font>
    <font>
      <b/>
      <u/>
      <sz val="13"/>
      <color rgb="FF000000"/>
      <name val="Calibri"/>
      <family val="2"/>
    </font>
    <font>
      <i/>
      <sz val="13"/>
      <color rgb="FF000000"/>
      <name val="Calibri"/>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i/>
      <sz val="10"/>
      <name val="Calibri"/>
      <family val="2"/>
      <scheme val="minor"/>
    </font>
    <font>
      <vertAlign val="superscript"/>
      <sz val="9"/>
      <name val="Calibri"/>
      <family val="2"/>
      <scheme val="minor"/>
    </font>
    <font>
      <b/>
      <sz val="12"/>
      <name val="Calibri"/>
      <family val="2"/>
      <scheme val="minor"/>
    </font>
    <font>
      <sz val="10"/>
      <color theme="1"/>
      <name val="Arial"/>
      <family val="2"/>
    </font>
    <font>
      <b/>
      <sz val="10"/>
      <name val="Arial"/>
      <family val="2"/>
    </font>
    <font>
      <b/>
      <sz val="18"/>
      <color indexed="8"/>
      <name val="Calibri"/>
      <family val="2"/>
    </font>
    <font>
      <b/>
      <sz val="11"/>
      <color theme="1"/>
      <name val="Calibri"/>
      <family val="2"/>
    </font>
    <font>
      <b/>
      <sz val="10"/>
      <color rgb="FF000000"/>
      <name val="Calibri"/>
      <family val="2"/>
      <scheme val="minor"/>
    </font>
    <font>
      <b/>
      <vertAlign val="superscript"/>
      <sz val="10"/>
      <color rgb="FF000000"/>
      <name val="Calibri"/>
      <family val="2"/>
      <scheme val="minor"/>
    </font>
    <font>
      <b/>
      <sz val="8"/>
      <name val="Calibri"/>
      <family val="2"/>
      <scheme val="minor"/>
    </font>
    <font>
      <sz val="8"/>
      <name val="Calibri"/>
      <family val="2"/>
      <scheme val="minor"/>
    </font>
    <font>
      <b/>
      <sz val="18"/>
      <color indexed="8"/>
      <name val="Calibri"/>
      <family val="2"/>
      <scheme val="minor"/>
    </font>
    <font>
      <b/>
      <sz val="16"/>
      <color indexed="8"/>
      <name val="Calibri"/>
      <family val="2"/>
      <scheme val="minor"/>
    </font>
    <font>
      <b/>
      <sz val="11"/>
      <color indexed="8"/>
      <name val="Calibri"/>
      <family val="2"/>
      <scheme val="minor"/>
    </font>
    <font>
      <b/>
      <sz val="12"/>
      <color indexed="8"/>
      <name val="Calibri"/>
      <family val="2"/>
      <scheme val="minor"/>
    </font>
    <font>
      <b/>
      <sz val="8"/>
      <name val="Arial"/>
      <family val="2"/>
    </font>
    <font>
      <sz val="8"/>
      <name val="Arial"/>
      <family val="2"/>
    </font>
    <font>
      <i/>
      <sz val="8"/>
      <name val="Arial"/>
      <family val="2"/>
    </font>
    <font>
      <b/>
      <sz val="14"/>
      <color indexed="8"/>
      <name val="Calibri"/>
      <family val="2"/>
    </font>
    <font>
      <b/>
      <sz val="14"/>
      <color indexed="8"/>
      <name val="Calibri"/>
      <family val="2"/>
      <scheme val="minor"/>
    </font>
    <font>
      <b/>
      <sz val="24"/>
      <color indexed="8"/>
      <name val="Calibri"/>
      <family val="2"/>
    </font>
    <font>
      <b/>
      <sz val="11"/>
      <name val="Calibri"/>
      <family val="2"/>
      <scheme val="minor"/>
    </font>
    <font>
      <b/>
      <i/>
      <sz val="11"/>
      <name val="CG Omega"/>
      <family val="2"/>
    </font>
    <font>
      <b/>
      <sz val="11"/>
      <name val="CG Omega"/>
    </font>
    <font>
      <b/>
      <sz val="11"/>
      <name val="Arial"/>
      <family val="2"/>
    </font>
    <font>
      <b/>
      <sz val="9"/>
      <color rgb="FF000000"/>
      <name val="Calibri"/>
      <family val="2"/>
    </font>
    <font>
      <sz val="11"/>
      <name val="Calibri"/>
      <family val="2"/>
    </font>
    <font>
      <b/>
      <vertAlign val="superscript"/>
      <sz val="12"/>
      <color theme="1"/>
      <name val="Calibri"/>
      <family val="2"/>
      <scheme val="minor"/>
    </font>
    <font>
      <sz val="9"/>
      <color rgb="FF000000"/>
      <name val="Calibri"/>
      <family val="2"/>
      <scheme val="minor"/>
    </font>
    <font>
      <vertAlign val="superscript"/>
      <sz val="10"/>
      <name val="Calibri"/>
      <family val="2"/>
      <scheme val="minor"/>
    </font>
    <font>
      <vertAlign val="superscript"/>
      <sz val="10"/>
      <color theme="1"/>
      <name val="Calibri"/>
      <family val="2"/>
      <scheme val="minor"/>
    </font>
    <font>
      <sz val="11"/>
      <color theme="1"/>
      <name val="Arial"/>
      <family val="2"/>
    </font>
    <font>
      <vertAlign val="superscript"/>
      <sz val="11"/>
      <color theme="1"/>
      <name val="Calibri"/>
      <family val="2"/>
      <scheme val="minor"/>
    </font>
    <font>
      <b/>
      <vertAlign val="superscript"/>
      <sz val="11"/>
      <color theme="1"/>
      <name val="Calibri"/>
      <family val="2"/>
      <scheme val="minor"/>
    </font>
    <font>
      <i/>
      <sz val="10"/>
      <color theme="1"/>
      <name val="Calibri"/>
      <family val="2"/>
      <scheme val="minor"/>
    </font>
    <font>
      <b/>
      <sz val="10"/>
      <name val="Calibri"/>
      <family val="2"/>
    </font>
    <font>
      <sz val="10"/>
      <name val="Calibri"/>
      <family val="2"/>
    </font>
    <font>
      <i/>
      <sz val="10"/>
      <name val="Calibri"/>
      <family val="2"/>
    </font>
    <font>
      <b/>
      <sz val="10"/>
      <color theme="1"/>
      <name val="Times New Roman"/>
      <family val="1"/>
    </font>
    <font>
      <sz val="10"/>
      <color theme="1"/>
      <name val="Times New Roman"/>
      <family val="1"/>
    </font>
    <font>
      <b/>
      <sz val="11"/>
      <color theme="1"/>
      <name val="Kokila"/>
      <family val="2"/>
    </font>
    <font>
      <b/>
      <vertAlign val="superscript"/>
      <sz val="11"/>
      <color theme="1"/>
      <name val="Kokila"/>
      <family val="2"/>
    </font>
    <font>
      <sz val="11"/>
      <color indexed="8"/>
      <name val="Calibri"/>
      <family val="2"/>
      <scheme val="minor"/>
    </font>
    <font>
      <b/>
      <sz val="11"/>
      <color theme="1"/>
      <name val="Times New Roman"/>
      <family val="1"/>
    </font>
    <font>
      <i/>
      <sz val="13"/>
      <color rgb="FFFFFF15"/>
      <name val="Calibri"/>
      <family val="2"/>
      <scheme val="minor"/>
    </font>
  </fonts>
  <fills count="3">
    <fill>
      <patternFill patternType="none"/>
    </fill>
    <fill>
      <patternFill patternType="gray125"/>
    </fill>
    <fill>
      <patternFill patternType="solid">
        <fgColor theme="7" tint="0.79998168889431442"/>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4">
    <xf numFmtId="0" fontId="0" fillId="0" borderId="0"/>
    <xf numFmtId="0" fontId="17" fillId="0" borderId="0" applyNumberFormat="0" applyFill="0" applyBorder="0" applyAlignment="0" applyProtection="0">
      <alignment vertical="top"/>
      <protection locked="0"/>
    </xf>
    <xf numFmtId="43" fontId="25" fillId="0" borderId="0" applyFont="0" applyFill="0" applyBorder="0" applyAlignment="0" applyProtection="0"/>
    <xf numFmtId="9" fontId="25" fillId="0" borderId="0" applyFont="0" applyFill="0" applyBorder="0" applyAlignment="0" applyProtection="0"/>
  </cellStyleXfs>
  <cellXfs count="284">
    <xf numFmtId="0" fontId="0" fillId="0" borderId="0" xfId="0"/>
    <xf numFmtId="0" fontId="2"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1" fillId="0" borderId="0" xfId="0" applyFont="1"/>
    <xf numFmtId="0" fontId="0" fillId="0" borderId="0" xfId="0" applyFont="1"/>
    <xf numFmtId="0" fontId="4" fillId="0" borderId="0" xfId="0" applyFont="1"/>
    <xf numFmtId="0" fontId="7" fillId="0" borderId="0" xfId="0" applyFont="1" applyFill="1" applyBorder="1" applyAlignment="1">
      <alignment horizontal="left" vertical="top"/>
    </xf>
    <xf numFmtId="0" fontId="9" fillId="0" borderId="0" xfId="0" applyFont="1" applyFill="1" applyBorder="1" applyAlignment="1">
      <alignment vertical="top"/>
    </xf>
    <xf numFmtId="3" fontId="9" fillId="0" borderId="0" xfId="0" applyNumberFormat="1" applyFont="1" applyFill="1" applyBorder="1" applyAlignment="1">
      <alignment horizontal="right" vertical="top"/>
    </xf>
    <xf numFmtId="0" fontId="9" fillId="0" borderId="0" xfId="0" applyFont="1" applyFill="1" applyBorder="1" applyAlignment="1">
      <alignment horizontal="left" vertical="top" indent="2"/>
    </xf>
    <xf numFmtId="0" fontId="9" fillId="0" borderId="1" xfId="0" applyFont="1" applyFill="1" applyBorder="1" applyAlignment="1">
      <alignment horizontal="left" vertical="top" indent="2"/>
    </xf>
    <xf numFmtId="3" fontId="9" fillId="0" borderId="1" xfId="0" applyNumberFormat="1" applyFont="1" applyFill="1" applyBorder="1" applyAlignment="1">
      <alignment horizontal="right" vertical="top"/>
    </xf>
    <xf numFmtId="0" fontId="10" fillId="0" borderId="0" xfId="0" applyFont="1"/>
    <xf numFmtId="0" fontId="0" fillId="0" borderId="0" xfId="0" applyFill="1" applyBorder="1"/>
    <xf numFmtId="0" fontId="6" fillId="0" borderId="0" xfId="0" applyFont="1" applyFill="1" applyBorder="1" applyAlignment="1">
      <alignment horizontal="left"/>
    </xf>
    <xf numFmtId="0" fontId="6" fillId="0" borderId="0" xfId="0" applyFont="1" applyFill="1" applyBorder="1" applyAlignment="1">
      <alignment horizontal="justify"/>
    </xf>
    <xf numFmtId="0" fontId="11" fillId="0" borderId="0" xfId="0" applyFont="1" applyFill="1" applyBorder="1"/>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3" fontId="13" fillId="0" borderId="0" xfId="0" applyNumberFormat="1" applyFont="1" applyFill="1" applyBorder="1" applyAlignment="1">
      <alignment horizontal="right" vertical="top"/>
    </xf>
    <xf numFmtId="0" fontId="9" fillId="0" borderId="0" xfId="0" applyFont="1" applyFill="1" applyBorder="1" applyAlignment="1">
      <alignment horizontal="left" vertical="top" indent="1"/>
    </xf>
    <xf numFmtId="0" fontId="7" fillId="0" borderId="0" xfId="0" applyFont="1" applyFill="1" applyBorder="1" applyAlignment="1">
      <alignment vertical="top" wrapText="1"/>
    </xf>
    <xf numFmtId="0" fontId="3" fillId="0" borderId="0" xfId="0" applyFont="1" applyFill="1" applyBorder="1" applyAlignment="1">
      <alignment horizontal="justify"/>
    </xf>
    <xf numFmtId="0" fontId="5" fillId="0" borderId="0" xfId="0" applyFont="1" applyFill="1" applyBorder="1" applyAlignment="1">
      <alignment horizontal="justify"/>
    </xf>
    <xf numFmtId="3" fontId="13" fillId="0" borderId="1" xfId="0" applyNumberFormat="1" applyFont="1" applyFill="1" applyBorder="1" applyAlignment="1">
      <alignment horizontal="right" vertical="top"/>
    </xf>
    <xf numFmtId="0" fontId="19" fillId="0" borderId="0" xfId="0" applyFont="1"/>
    <xf numFmtId="0" fontId="19" fillId="0" borderId="0" xfId="0" applyFont="1" applyAlignment="1">
      <alignment horizontal="right"/>
    </xf>
    <xf numFmtId="0" fontId="20" fillId="0" borderId="0" xfId="1" applyFont="1" applyAlignment="1" applyProtection="1"/>
    <xf numFmtId="3" fontId="0" fillId="0" borderId="0" xfId="0" applyNumberFormat="1" applyFont="1"/>
    <xf numFmtId="164" fontId="0" fillId="0" borderId="0" xfId="2" applyNumberFormat="1" applyFont="1"/>
    <xf numFmtId="0" fontId="1" fillId="0" borderId="3" xfId="0" applyFont="1" applyBorder="1"/>
    <xf numFmtId="0" fontId="26" fillId="0" borderId="0" xfId="0" applyFont="1"/>
    <xf numFmtId="0" fontId="15" fillId="0" borderId="0" xfId="0" applyFont="1"/>
    <xf numFmtId="164" fontId="0" fillId="0" borderId="0" xfId="2" applyNumberFormat="1" applyFont="1" applyFill="1"/>
    <xf numFmtId="164" fontId="26" fillId="0" borderId="0" xfId="2" applyNumberFormat="1" applyFont="1"/>
    <xf numFmtId="0" fontId="4" fillId="0" borderId="0" xfId="0" applyFont="1" applyFill="1" applyBorder="1" applyAlignment="1"/>
    <xf numFmtId="0" fontId="27" fillId="0" borderId="0" xfId="0" applyFont="1"/>
    <xf numFmtId="0" fontId="27" fillId="0" borderId="0" xfId="0" applyFont="1" applyAlignment="1">
      <alignment horizontal="left"/>
    </xf>
    <xf numFmtId="0" fontId="27" fillId="0" borderId="0" xfId="0" applyFont="1" applyAlignment="1">
      <alignment horizontal="center"/>
    </xf>
    <xf numFmtId="3" fontId="28" fillId="0" borderId="0" xfId="0" applyNumberFormat="1" applyFont="1"/>
    <xf numFmtId="0" fontId="27" fillId="0" borderId="0" xfId="0" applyFont="1" applyAlignment="1">
      <alignment horizontal="right"/>
    </xf>
    <xf numFmtId="0" fontId="31" fillId="0" borderId="0" xfId="0" applyFont="1" applyAlignment="1"/>
    <xf numFmtId="0" fontId="32" fillId="0" borderId="0" xfId="0" applyFont="1"/>
    <xf numFmtId="164" fontId="32" fillId="0" borderId="0" xfId="2" applyNumberFormat="1" applyFont="1" applyFill="1"/>
    <xf numFmtId="164" fontId="32" fillId="0" borderId="0" xfId="2" applyNumberFormat="1" applyFont="1"/>
    <xf numFmtId="0" fontId="28" fillId="0" borderId="0" xfId="0" applyFont="1" applyAlignment="1"/>
    <xf numFmtId="0" fontId="26" fillId="0" borderId="3" xfId="0" applyFont="1" applyFill="1" applyBorder="1"/>
    <xf numFmtId="0" fontId="26" fillId="0" borderId="0" xfId="0" applyFont="1" applyFill="1"/>
    <xf numFmtId="0" fontId="15" fillId="0" borderId="3" xfId="0" applyFont="1" applyFill="1" applyBorder="1" applyAlignment="1">
      <alignment horizontal="center" wrapText="1"/>
    </xf>
    <xf numFmtId="0" fontId="33" fillId="0" borderId="0" xfId="0" applyFont="1" applyAlignment="1"/>
    <xf numFmtId="0" fontId="18" fillId="0" borderId="0" xfId="0" applyFont="1" applyAlignment="1"/>
    <xf numFmtId="0" fontId="1" fillId="0" borderId="0" xfId="0" applyFont="1" applyAlignment="1"/>
    <xf numFmtId="0" fontId="16" fillId="0" borderId="0" xfId="0" applyFont="1" applyAlignment="1"/>
    <xf numFmtId="0" fontId="34" fillId="0" borderId="0" xfId="0" applyFont="1" applyAlignment="1"/>
    <xf numFmtId="0" fontId="17" fillId="0" borderId="0" xfId="1" applyAlignment="1" applyProtection="1"/>
    <xf numFmtId="0" fontId="17" fillId="0" borderId="0" xfId="1" applyAlignment="1" applyProtection="1">
      <alignment horizontal="left"/>
    </xf>
    <xf numFmtId="0" fontId="1" fillId="0" borderId="8" xfId="0" applyFont="1" applyBorder="1"/>
    <xf numFmtId="0" fontId="3" fillId="0" borderId="8" xfId="0" applyFont="1" applyFill="1" applyBorder="1" applyAlignment="1">
      <alignment vertical="top"/>
    </xf>
    <xf numFmtId="3" fontId="0" fillId="0" borderId="1" xfId="0" applyNumberFormat="1" applyFont="1" applyBorder="1"/>
    <xf numFmtId="0" fontId="9" fillId="0" borderId="1" xfId="0" applyFont="1" applyFill="1" applyBorder="1" applyAlignment="1">
      <alignment horizontal="left" vertical="top" indent="1"/>
    </xf>
    <xf numFmtId="0" fontId="0" fillId="0" borderId="1" xfId="0" applyBorder="1"/>
    <xf numFmtId="0" fontId="9" fillId="0" borderId="8" xfId="0" applyFont="1" applyFill="1" applyBorder="1" applyAlignment="1">
      <alignment vertical="top"/>
    </xf>
    <xf numFmtId="0" fontId="12" fillId="0" borderId="8" xfId="0" applyFont="1" applyFill="1" applyBorder="1" applyAlignment="1">
      <alignment horizontal="center" vertical="top"/>
    </xf>
    <xf numFmtId="0" fontId="12" fillId="0" borderId="8" xfId="0" applyFont="1" applyFill="1" applyBorder="1" applyAlignment="1">
      <alignment horizontal="center" vertical="top" wrapText="1"/>
    </xf>
    <xf numFmtId="3" fontId="35" fillId="0" borderId="0" xfId="0" applyNumberFormat="1" applyFont="1" applyFill="1" applyBorder="1" applyAlignment="1">
      <alignment horizontal="right" vertical="top"/>
    </xf>
    <xf numFmtId="0" fontId="40" fillId="0" borderId="0" xfId="0" applyFont="1" applyAlignment="1"/>
    <xf numFmtId="0" fontId="41" fillId="0" borderId="0" xfId="0" applyFont="1" applyAlignment="1"/>
    <xf numFmtId="0" fontId="42" fillId="0" borderId="0" xfId="0" applyFont="1" applyAlignment="1"/>
    <xf numFmtId="0" fontId="27" fillId="0" borderId="0" xfId="0" applyFont="1" applyAlignment="1"/>
    <xf numFmtId="0" fontId="15" fillId="0" borderId="3" xfId="0" applyFont="1" applyFill="1" applyBorder="1"/>
    <xf numFmtId="0" fontId="1" fillId="0" borderId="8" xfId="0" applyFont="1" applyBorder="1" applyAlignment="1">
      <alignment horizontal="center" vertical="top"/>
    </xf>
    <xf numFmtId="0" fontId="16" fillId="0" borderId="0" xfId="0" applyFont="1" applyAlignment="1">
      <alignment horizontal="center"/>
    </xf>
    <xf numFmtId="0" fontId="15" fillId="0" borderId="3" xfId="0" applyFont="1" applyFill="1" applyBorder="1" applyAlignment="1">
      <alignment horizontal="left"/>
    </xf>
    <xf numFmtId="1" fontId="0" fillId="0" borderId="1" xfId="2" applyNumberFormat="1" applyFont="1" applyBorder="1" applyAlignment="1">
      <alignment horizontal="right" vertical="top"/>
    </xf>
    <xf numFmtId="0" fontId="39" fillId="0" borderId="0" xfId="0" applyFont="1"/>
    <xf numFmtId="0" fontId="39" fillId="0" borderId="0" xfId="0" applyFont="1" applyFill="1"/>
    <xf numFmtId="0" fontId="38" fillId="0" borderId="0" xfId="0" applyFont="1" applyFill="1"/>
    <xf numFmtId="0" fontId="38" fillId="0" borderId="0" xfId="0" applyFont="1"/>
    <xf numFmtId="0" fontId="15" fillId="0" borderId="3" xfId="0" applyFont="1" applyBorder="1"/>
    <xf numFmtId="164" fontId="15" fillId="0" borderId="3" xfId="2" applyNumberFormat="1" applyFont="1" applyFill="1" applyBorder="1"/>
    <xf numFmtId="164" fontId="15" fillId="0" borderId="3" xfId="2" applyNumberFormat="1" applyFont="1" applyBorder="1"/>
    <xf numFmtId="164" fontId="26" fillId="0" borderId="0" xfId="2" applyNumberFormat="1" applyFont="1" applyFill="1"/>
    <xf numFmtId="164" fontId="26" fillId="0" borderId="3" xfId="2" applyNumberFormat="1" applyFont="1" applyBorder="1"/>
    <xf numFmtId="164" fontId="26" fillId="0" borderId="3" xfId="2" applyNumberFormat="1" applyFont="1" applyFill="1" applyBorder="1"/>
    <xf numFmtId="0" fontId="15" fillId="0" borderId="3" xfId="0" applyFont="1" applyBorder="1" applyAlignment="1">
      <alignment horizontal="left"/>
    </xf>
    <xf numFmtId="164" fontId="26" fillId="0" borderId="3" xfId="2" applyNumberFormat="1" applyFont="1" applyBorder="1" applyAlignment="1">
      <alignment horizontal="center" wrapText="1"/>
    </xf>
    <xf numFmtId="0" fontId="26" fillId="0" borderId="3" xfId="0" applyFont="1" applyBorder="1"/>
    <xf numFmtId="0" fontId="0" fillId="0" borderId="0" xfId="0" applyBorder="1"/>
    <xf numFmtId="0" fontId="35" fillId="0" borderId="0" xfId="0" applyFont="1" applyFill="1" applyBorder="1"/>
    <xf numFmtId="0" fontId="35" fillId="0" borderId="0" xfId="0" applyFont="1" applyFill="1" applyBorder="1" applyAlignment="1">
      <alignment horizontal="left"/>
    </xf>
    <xf numFmtId="0" fontId="0" fillId="0" borderId="0" xfId="0" applyFont="1" applyFill="1" applyBorder="1"/>
    <xf numFmtId="3" fontId="55" fillId="0" borderId="0" xfId="0" applyNumberFormat="1" applyFont="1" applyFill="1" applyBorder="1" applyAlignment="1">
      <alignment horizontal="right" vertical="top"/>
    </xf>
    <xf numFmtId="3" fontId="55" fillId="0" borderId="1" xfId="0" applyNumberFormat="1" applyFont="1" applyFill="1" applyBorder="1" applyAlignment="1">
      <alignment horizontal="right" vertical="top"/>
    </xf>
    <xf numFmtId="164" fontId="15" fillId="0" borderId="3" xfId="2" applyNumberFormat="1" applyFont="1" applyBorder="1" applyAlignment="1">
      <alignment horizontal="center" wrapText="1"/>
    </xf>
    <xf numFmtId="3" fontId="30" fillId="0" borderId="0" xfId="0" applyNumberFormat="1" applyFont="1" applyFill="1" applyAlignment="1">
      <alignment wrapText="1"/>
    </xf>
    <xf numFmtId="164" fontId="25" fillId="0" borderId="0" xfId="2" applyNumberFormat="1" applyFont="1" applyBorder="1"/>
    <xf numFmtId="164" fontId="25" fillId="0" borderId="1" xfId="2" applyNumberFormat="1" applyFont="1" applyBorder="1"/>
    <xf numFmtId="164" fontId="15" fillId="0" borderId="3" xfId="2" applyNumberFormat="1" applyFont="1" applyFill="1" applyBorder="1" applyAlignment="1">
      <alignment horizontal="center"/>
    </xf>
    <xf numFmtId="164" fontId="36" fillId="0" borderId="3" xfId="2" applyNumberFormat="1" applyFont="1" applyFill="1" applyBorder="1" applyAlignment="1">
      <alignment horizontal="center" vertical="top" wrapText="1"/>
    </xf>
    <xf numFmtId="0" fontId="57" fillId="0" borderId="0" xfId="0" applyFont="1" applyFill="1" applyBorder="1" applyAlignment="1">
      <alignment horizontal="left" vertical="top" wrapText="1"/>
    </xf>
    <xf numFmtId="0" fontId="26" fillId="0" borderId="0" xfId="0" applyFont="1" applyFill="1" applyBorder="1" applyAlignment="1"/>
    <xf numFmtId="0" fontId="44" fillId="2" borderId="4" xfId="0" applyFont="1" applyFill="1" applyBorder="1" applyAlignment="1">
      <alignment horizontal="center" wrapText="1"/>
    </xf>
    <xf numFmtId="0" fontId="44" fillId="2" borderId="5" xfId="0" applyFont="1" applyFill="1" applyBorder="1" applyAlignment="1">
      <alignment horizontal="center" wrapText="1"/>
    </xf>
    <xf numFmtId="0" fontId="44" fillId="2" borderId="3" xfId="0" applyFont="1" applyFill="1" applyBorder="1" applyAlignment="1">
      <alignment horizontal="center" wrapText="1"/>
    </xf>
    <xf numFmtId="0" fontId="45" fillId="0" borderId="3" xfId="0" applyFont="1" applyBorder="1" applyAlignment="1">
      <alignment horizontal="left" wrapText="1"/>
    </xf>
    <xf numFmtId="0" fontId="45" fillId="0" borderId="3" xfId="0" applyFont="1" applyBorder="1" applyAlignment="1">
      <alignment horizontal="center" wrapText="1"/>
    </xf>
    <xf numFmtId="3" fontId="44" fillId="0" borderId="3" xfId="0" applyNumberFormat="1" applyFont="1" applyBorder="1"/>
    <xf numFmtId="0" fontId="60" fillId="0" borderId="3" xfId="0" applyNumberFormat="1" applyFont="1" applyBorder="1"/>
    <xf numFmtId="3" fontId="44" fillId="0" borderId="3" xfId="0" applyNumberFormat="1" applyFont="1" applyBorder="1" applyAlignment="1">
      <alignment horizontal="right" wrapText="1"/>
    </xf>
    <xf numFmtId="0" fontId="45" fillId="0" borderId="3" xfId="0" applyFont="1" applyBorder="1"/>
    <xf numFmtId="0" fontId="45" fillId="0" borderId="3" xfId="0" applyFont="1" applyBorder="1" applyAlignment="1">
      <alignment horizontal="center"/>
    </xf>
    <xf numFmtId="0" fontId="45" fillId="0" borderId="3" xfId="0" applyFont="1" applyFill="1" applyBorder="1" applyAlignment="1">
      <alignment horizontal="left" wrapText="1"/>
    </xf>
    <xf numFmtId="0" fontId="44" fillId="0" borderId="3" xfId="0" applyFont="1" applyFill="1" applyBorder="1" applyAlignment="1">
      <alignment horizontal="center"/>
    </xf>
    <xf numFmtId="0" fontId="45" fillId="0" borderId="3" xfId="0" applyFont="1" applyFill="1" applyBorder="1" applyAlignment="1">
      <alignment horizontal="center"/>
    </xf>
    <xf numFmtId="0" fontId="44" fillId="0" borderId="3" xfId="0" applyFont="1" applyBorder="1" applyAlignment="1">
      <alignment horizontal="left"/>
    </xf>
    <xf numFmtId="0" fontId="44" fillId="0" borderId="3" xfId="0" applyFont="1" applyBorder="1" applyAlignment="1">
      <alignment horizontal="center"/>
    </xf>
    <xf numFmtId="0" fontId="44" fillId="0" borderId="0" xfId="0" applyFont="1" applyBorder="1" applyAlignment="1">
      <alignment horizontal="left"/>
    </xf>
    <xf numFmtId="0" fontId="44" fillId="0" borderId="0" xfId="0" applyFont="1" applyBorder="1" applyAlignment="1">
      <alignment horizontal="center"/>
    </xf>
    <xf numFmtId="3" fontId="44" fillId="0" borderId="0" xfId="0" applyNumberFormat="1" applyFont="1" applyBorder="1" applyAlignment="1">
      <alignment horizontal="right"/>
    </xf>
    <xf numFmtId="0" fontId="44" fillId="0" borderId="0" xfId="0" applyFont="1" applyBorder="1" applyAlignment="1">
      <alignment horizontal="right" wrapText="1"/>
    </xf>
    <xf numFmtId="0" fontId="44" fillId="0" borderId="0" xfId="0" applyFont="1"/>
    <xf numFmtId="0" fontId="15" fillId="0" borderId="0" xfId="0" applyFont="1" applyFill="1"/>
    <xf numFmtId="0" fontId="0" fillId="0" borderId="3" xfId="0" applyBorder="1"/>
    <xf numFmtId="164" fontId="0" fillId="0" borderId="3" xfId="2" applyNumberFormat="1" applyFont="1" applyBorder="1"/>
    <xf numFmtId="164" fontId="1" fillId="0" borderId="3" xfId="2" applyNumberFormat="1" applyFont="1" applyBorder="1"/>
    <xf numFmtId="164" fontId="1" fillId="0" borderId="3" xfId="2" applyNumberFormat="1" applyFont="1" applyFill="1" applyBorder="1"/>
    <xf numFmtId="0" fontId="26" fillId="0" borderId="0" xfId="0" applyFont="1" applyFill="1" applyAlignment="1"/>
    <xf numFmtId="164" fontId="26" fillId="0" borderId="0" xfId="2" applyNumberFormat="1" applyFont="1" applyFill="1" applyAlignment="1"/>
    <xf numFmtId="0" fontId="28" fillId="0" borderId="0" xfId="0" applyFont="1" applyFill="1" applyAlignment="1"/>
    <xf numFmtId="164" fontId="28" fillId="0" borderId="0" xfId="2" applyNumberFormat="1" applyFont="1" applyFill="1" applyAlignment="1"/>
    <xf numFmtId="0" fontId="15" fillId="0" borderId="3" xfId="0" applyFont="1" applyBorder="1" applyAlignment="1">
      <alignment horizontal="center" wrapText="1"/>
    </xf>
    <xf numFmtId="1" fontId="15" fillId="0" borderId="3" xfId="0" applyNumberFormat="1" applyFont="1" applyBorder="1" applyAlignment="1">
      <alignment horizontal="center" wrapText="1"/>
    </xf>
    <xf numFmtId="1" fontId="15" fillId="0" borderId="0" xfId="0" applyNumberFormat="1" applyFont="1" applyBorder="1" applyAlignment="1">
      <alignment wrapText="1"/>
    </xf>
    <xf numFmtId="0" fontId="15" fillId="0" borderId="3" xfId="0" applyFont="1" applyBorder="1" applyAlignment="1">
      <alignment horizontal="right"/>
    </xf>
    <xf numFmtId="1" fontId="15" fillId="0" borderId="3" xfId="0" applyNumberFormat="1" applyFont="1" applyBorder="1" applyAlignment="1">
      <alignment horizontal="right"/>
    </xf>
    <xf numFmtId="0" fontId="0" fillId="0" borderId="3" xfId="0" applyBorder="1" applyAlignment="1">
      <alignment horizontal="right"/>
    </xf>
    <xf numFmtId="0" fontId="0" fillId="0" borderId="0" xfId="0" applyBorder="1" applyAlignment="1">
      <alignment horizontal="right"/>
    </xf>
    <xf numFmtId="164" fontId="0" fillId="0" borderId="3" xfId="2" applyNumberFormat="1" applyFont="1" applyBorder="1" applyAlignment="1">
      <alignment horizontal="right"/>
    </xf>
    <xf numFmtId="165" fontId="0" fillId="0" borderId="3" xfId="3" applyNumberFormat="1" applyFont="1" applyBorder="1" applyAlignment="1">
      <alignment horizontal="right"/>
    </xf>
    <xf numFmtId="0" fontId="0" fillId="0" borderId="0" xfId="0" applyAlignment="1">
      <alignment horizontal="right"/>
    </xf>
    <xf numFmtId="165" fontId="0" fillId="0" borderId="0" xfId="3" applyNumberFormat="1" applyFont="1" applyBorder="1" applyAlignment="1">
      <alignment horizontal="right"/>
    </xf>
    <xf numFmtId="164" fontId="0" fillId="0" borderId="0" xfId="2" applyNumberFormat="1" applyFont="1" applyBorder="1" applyAlignment="1">
      <alignment horizontal="right"/>
    </xf>
    <xf numFmtId="0" fontId="1" fillId="0" borderId="3" xfId="0" applyFont="1" applyBorder="1" applyAlignment="1"/>
    <xf numFmtId="0" fontId="1" fillId="0" borderId="3" xfId="0" applyFont="1" applyBorder="1" applyAlignment="1">
      <alignment horizontal="center" wrapText="1"/>
    </xf>
    <xf numFmtId="1" fontId="1" fillId="0" borderId="3" xfId="0" applyNumberFormat="1" applyFont="1" applyFill="1" applyBorder="1" applyAlignment="1">
      <alignment horizontal="center" wrapText="1"/>
    </xf>
    <xf numFmtId="0" fontId="0" fillId="0" borderId="0" xfId="0" applyFont="1" applyAlignment="1">
      <alignment horizontal="right"/>
    </xf>
    <xf numFmtId="0" fontId="15" fillId="0" borderId="3" xfId="0" applyFont="1" applyBorder="1" applyAlignment="1"/>
    <xf numFmtId="0" fontId="0" fillId="0" borderId="3" xfId="0" applyFill="1" applyBorder="1" applyAlignment="1">
      <alignment horizontal="right"/>
    </xf>
    <xf numFmtId="0" fontId="64" fillId="0" borderId="3" xfId="0" applyFont="1" applyFill="1" applyBorder="1" applyAlignment="1">
      <alignment horizontal="center" wrapText="1"/>
    </xf>
    <xf numFmtId="0" fontId="65" fillId="0" borderId="3" xfId="0" applyFont="1" applyBorder="1"/>
    <xf numFmtId="0" fontId="65" fillId="0" borderId="3" xfId="0" applyFont="1" applyBorder="1" applyAlignment="1">
      <alignment horizontal="right"/>
    </xf>
    <xf numFmtId="0" fontId="64" fillId="0" borderId="3" xfId="0" applyFont="1" applyFill="1" applyBorder="1"/>
    <xf numFmtId="0" fontId="65" fillId="0" borderId="0" xfId="0" applyFont="1" applyBorder="1"/>
    <xf numFmtId="0" fontId="65" fillId="0" borderId="0" xfId="0" applyFont="1"/>
    <xf numFmtId="0" fontId="68" fillId="0" borderId="0" xfId="0" applyFont="1"/>
    <xf numFmtId="164" fontId="68" fillId="0" borderId="0" xfId="2" applyNumberFormat="1" applyFont="1"/>
    <xf numFmtId="164" fontId="67" fillId="0" borderId="3" xfId="2" applyNumberFormat="1" applyFont="1" applyFill="1" applyBorder="1" applyAlignment="1">
      <alignment horizontal="center" wrapText="1"/>
    </xf>
    <xf numFmtId="0" fontId="68" fillId="0" borderId="3" xfId="0" applyFont="1" applyBorder="1"/>
    <xf numFmtId="0" fontId="67" fillId="0" borderId="3" xfId="0" applyFont="1" applyBorder="1"/>
    <xf numFmtId="164" fontId="68" fillId="0" borderId="3" xfId="2" applyNumberFormat="1" applyFont="1" applyBorder="1"/>
    <xf numFmtId="164" fontId="68" fillId="0" borderId="3" xfId="2" applyNumberFormat="1" applyFont="1" applyBorder="1" applyAlignment="1">
      <alignment horizontal="right"/>
    </xf>
    <xf numFmtId="164" fontId="25" fillId="0" borderId="0" xfId="2" applyNumberFormat="1" applyFont="1" applyFill="1" applyAlignment="1"/>
    <xf numFmtId="0" fontId="25" fillId="0" borderId="0" xfId="0" applyFont="1"/>
    <xf numFmtId="164" fontId="25" fillId="0" borderId="0" xfId="2" applyNumberFormat="1" applyFont="1"/>
    <xf numFmtId="0" fontId="67" fillId="0" borderId="0" xfId="0" applyFont="1" applyFill="1" applyAlignment="1"/>
    <xf numFmtId="0" fontId="72" fillId="0" borderId="0" xfId="0" applyFont="1" applyFill="1" applyAlignment="1"/>
    <xf numFmtId="0" fontId="15" fillId="0" borderId="0" xfId="0" applyFont="1" applyBorder="1"/>
    <xf numFmtId="164" fontId="15" fillId="0" borderId="0" xfId="2" applyNumberFormat="1" applyFont="1" applyBorder="1"/>
    <xf numFmtId="0" fontId="26" fillId="0" borderId="0" xfId="0" applyFont="1" applyBorder="1"/>
    <xf numFmtId="0" fontId="68" fillId="0" borderId="0" xfId="0" applyFont="1" applyBorder="1"/>
    <xf numFmtId="164" fontId="68" fillId="0" borderId="0" xfId="2" applyNumberFormat="1" applyFont="1" applyBorder="1"/>
    <xf numFmtId="3" fontId="12" fillId="0" borderId="0" xfId="0" applyNumberFormat="1" applyFont="1" applyFill="1" applyBorder="1" applyAlignment="1">
      <alignment horizontal="right" vertical="top"/>
    </xf>
    <xf numFmtId="3" fontId="1" fillId="0" borderId="0" xfId="0" applyNumberFormat="1" applyFont="1"/>
    <xf numFmtId="164" fontId="0" fillId="0" borderId="1" xfId="2" applyNumberFormat="1" applyFont="1" applyBorder="1" applyAlignment="1">
      <alignment horizontal="right" vertical="top"/>
    </xf>
    <xf numFmtId="164" fontId="0" fillId="0" borderId="0" xfId="2" applyNumberFormat="1" applyFont="1" applyFill="1" applyBorder="1"/>
    <xf numFmtId="164" fontId="12" fillId="0" borderId="8" xfId="2" applyNumberFormat="1" applyFont="1" applyFill="1" applyBorder="1" applyAlignment="1">
      <alignment horizontal="center" vertical="top"/>
    </xf>
    <xf numFmtId="164" fontId="12" fillId="0" borderId="8" xfId="2" applyNumberFormat="1" applyFont="1" applyFill="1" applyBorder="1" applyAlignment="1">
      <alignment horizontal="center" vertical="top" wrapText="1"/>
    </xf>
    <xf numFmtId="164" fontId="12" fillId="0" borderId="0" xfId="2" applyNumberFormat="1" applyFont="1" applyFill="1" applyBorder="1" applyAlignment="1">
      <alignment horizontal="center" vertical="top"/>
    </xf>
    <xf numFmtId="164" fontId="12" fillId="0" borderId="0" xfId="2" applyNumberFormat="1" applyFont="1" applyFill="1" applyBorder="1" applyAlignment="1">
      <alignment horizontal="center" vertical="top" wrapText="1"/>
    </xf>
    <xf numFmtId="164" fontId="35" fillId="0" borderId="0" xfId="2" applyNumberFormat="1" applyFont="1" applyFill="1" applyBorder="1" applyAlignment="1">
      <alignment horizontal="right" vertical="top"/>
    </xf>
    <xf numFmtId="164" fontId="13" fillId="0" borderId="0" xfId="2" applyNumberFormat="1" applyFont="1" applyFill="1" applyBorder="1" applyAlignment="1">
      <alignment horizontal="right" vertical="top"/>
    </xf>
    <xf numFmtId="164" fontId="13" fillId="0" borderId="0" xfId="2" applyNumberFormat="1" applyFont="1" applyFill="1" applyBorder="1" applyAlignment="1">
      <alignment vertical="top"/>
    </xf>
    <xf numFmtId="164" fontId="13" fillId="0" borderId="1" xfId="2" applyNumberFormat="1" applyFont="1" applyFill="1" applyBorder="1" applyAlignment="1">
      <alignment horizontal="right" vertical="top"/>
    </xf>
    <xf numFmtId="164" fontId="0" fillId="0" borderId="0" xfId="2" applyNumberFormat="1" applyFont="1" applyBorder="1"/>
    <xf numFmtId="164" fontId="35" fillId="0" borderId="1" xfId="2" applyNumberFormat="1" applyFont="1" applyFill="1" applyBorder="1" applyAlignment="1">
      <alignment horizontal="right" vertical="top"/>
    </xf>
    <xf numFmtId="164" fontId="7" fillId="0" borderId="0" xfId="2" applyNumberFormat="1" applyFont="1" applyFill="1" applyBorder="1" applyAlignment="1">
      <alignment vertical="top" wrapText="1"/>
    </xf>
    <xf numFmtId="0" fontId="26" fillId="0" borderId="10" xfId="0" applyFont="1" applyBorder="1"/>
    <xf numFmtId="164" fontId="15" fillId="0" borderId="11" xfId="0" applyNumberFormat="1" applyFont="1" applyBorder="1"/>
    <xf numFmtId="164" fontId="15" fillId="0" borderId="12" xfId="0" applyNumberFormat="1" applyFont="1" applyBorder="1"/>
    <xf numFmtId="0" fontId="26" fillId="0" borderId="13" xfId="0" applyFont="1" applyBorder="1"/>
    <xf numFmtId="164" fontId="15" fillId="0" borderId="14" xfId="2" applyNumberFormat="1" applyFont="1" applyBorder="1"/>
    <xf numFmtId="0" fontId="26" fillId="0" borderId="15" xfId="0" applyFont="1" applyBorder="1"/>
    <xf numFmtId="164" fontId="15" fillId="0" borderId="16" xfId="2" applyNumberFormat="1" applyFont="1" applyBorder="1"/>
    <xf numFmtId="164" fontId="15" fillId="0" borderId="17" xfId="2" applyNumberFormat="1" applyFont="1" applyBorder="1"/>
    <xf numFmtId="164" fontId="26" fillId="0" borderId="11" xfId="2" applyNumberFormat="1" applyFont="1" applyFill="1" applyBorder="1"/>
    <xf numFmtId="164" fontId="26" fillId="0" borderId="12" xfId="2" applyNumberFormat="1" applyFont="1" applyFill="1" applyBorder="1"/>
    <xf numFmtId="164" fontId="26" fillId="0" borderId="0" xfId="2" applyNumberFormat="1" applyFont="1" applyFill="1" applyBorder="1"/>
    <xf numFmtId="164" fontId="26" fillId="0" borderId="14" xfId="2" applyNumberFormat="1" applyFont="1" applyFill="1" applyBorder="1"/>
    <xf numFmtId="164" fontId="26" fillId="0" borderId="16" xfId="2" applyNumberFormat="1" applyFont="1" applyFill="1" applyBorder="1"/>
    <xf numFmtId="164" fontId="26" fillId="0" borderId="17" xfId="2" applyNumberFormat="1" applyFont="1" applyFill="1" applyBorder="1"/>
    <xf numFmtId="164" fontId="68" fillId="0" borderId="11" xfId="2" applyNumberFormat="1" applyFont="1" applyBorder="1"/>
    <xf numFmtId="164" fontId="68" fillId="0" borderId="12" xfId="2" applyNumberFormat="1" applyFont="1" applyBorder="1"/>
    <xf numFmtId="164" fontId="68" fillId="0" borderId="14" xfId="2" applyNumberFormat="1" applyFont="1" applyBorder="1"/>
    <xf numFmtId="164" fontId="68" fillId="0" borderId="16" xfId="2" applyNumberFormat="1" applyFont="1" applyBorder="1"/>
    <xf numFmtId="164" fontId="68" fillId="0" borderId="17" xfId="2" applyNumberFormat="1" applyFont="1" applyBorder="1"/>
    <xf numFmtId="0" fontId="64" fillId="0" borderId="3" xfId="0" applyFont="1" applyFill="1" applyBorder="1" applyAlignment="1">
      <alignment horizontal="left"/>
    </xf>
    <xf numFmtId="9" fontId="0" fillId="0" borderId="0" xfId="3" applyFont="1"/>
    <xf numFmtId="164" fontId="15" fillId="0" borderId="11" xfId="2" applyNumberFormat="1" applyFont="1" applyBorder="1"/>
    <xf numFmtId="164" fontId="15" fillId="0" borderId="12" xfId="2" applyNumberFormat="1" applyFont="1" applyBorder="1"/>
    <xf numFmtId="0" fontId="73" fillId="0" borderId="0" xfId="0" applyFont="1"/>
    <xf numFmtId="0" fontId="65" fillId="0" borderId="3" xfId="0" applyNumberFormat="1" applyFont="1" applyBorder="1" applyAlignment="1">
      <alignment horizontal="right"/>
    </xf>
    <xf numFmtId="0" fontId="22" fillId="0" borderId="0" xfId="0" applyFont="1" applyFill="1" applyAlignment="1">
      <alignment horizontal="left" vertical="top" wrapText="1"/>
    </xf>
    <xf numFmtId="0" fontId="19" fillId="0" borderId="0" xfId="0" applyFont="1" applyAlignment="1">
      <alignment horizontal="left" vertical="top"/>
    </xf>
    <xf numFmtId="0" fontId="49" fillId="0" borderId="0" xfId="0" applyFont="1" applyAlignment="1">
      <alignment horizontal="center"/>
    </xf>
    <xf numFmtId="0" fontId="18" fillId="0" borderId="0" xfId="0" applyFont="1" applyAlignment="1">
      <alignment horizontal="center"/>
    </xf>
    <xf numFmtId="0" fontId="16" fillId="0" borderId="0" xfId="0" applyFont="1" applyAlignment="1">
      <alignment horizontal="center"/>
    </xf>
    <xf numFmtId="0" fontId="1" fillId="0" borderId="0" xfId="0" applyFont="1" applyAlignment="1">
      <alignment horizontal="center"/>
    </xf>
    <xf numFmtId="0" fontId="7" fillId="0" borderId="0" xfId="0" applyFont="1" applyFill="1" applyBorder="1" applyAlignment="1">
      <alignment horizontal="left" vertical="top" wrapText="1"/>
    </xf>
    <xf numFmtId="0" fontId="7" fillId="0" borderId="2" xfId="0" applyFont="1" applyFill="1" applyBorder="1" applyAlignment="1">
      <alignment vertical="top"/>
    </xf>
    <xf numFmtId="0" fontId="47" fillId="0" borderId="0" xfId="0" applyFont="1" applyAlignment="1">
      <alignment horizontal="center"/>
    </xf>
    <xf numFmtId="0" fontId="7" fillId="0" borderId="2" xfId="0" applyFont="1" applyFill="1" applyBorder="1" applyAlignment="1">
      <alignment horizontal="left" vertical="top"/>
    </xf>
    <xf numFmtId="164" fontId="47" fillId="0" borderId="0" xfId="2" applyNumberFormat="1" applyFont="1" applyAlignment="1">
      <alignment horizontal="center"/>
    </xf>
    <xf numFmtId="164" fontId="1" fillId="0" borderId="0" xfId="2" applyNumberFormat="1" applyFont="1" applyAlignment="1">
      <alignment horizontal="center"/>
    </xf>
    <xf numFmtId="164" fontId="42" fillId="0" borderId="0" xfId="2" applyNumberFormat="1" applyFont="1" applyAlignment="1">
      <alignment horizontal="center"/>
    </xf>
    <xf numFmtId="164" fontId="15" fillId="0" borderId="3" xfId="2" applyNumberFormat="1" applyFont="1" applyBorder="1" applyAlignment="1">
      <alignment horizontal="center" wrapText="1"/>
    </xf>
    <xf numFmtId="164" fontId="15" fillId="0" borderId="3" xfId="2" applyNumberFormat="1" applyFont="1" applyBorder="1" applyAlignment="1">
      <alignment horizontal="center"/>
    </xf>
    <xf numFmtId="0" fontId="7" fillId="0" borderId="0" xfId="0" applyFont="1" applyFill="1" applyBorder="1" applyAlignment="1">
      <alignment vertical="top" wrapText="1"/>
    </xf>
    <xf numFmtId="0" fontId="7" fillId="0" borderId="0" xfId="0" applyFont="1" applyFill="1" applyBorder="1" applyAlignment="1">
      <alignment horizontal="left" vertical="top"/>
    </xf>
    <xf numFmtId="0" fontId="35" fillId="0" borderId="0" xfId="0" applyFont="1" applyFill="1" applyBorder="1" applyAlignment="1">
      <alignment horizontal="left"/>
    </xf>
    <xf numFmtId="0" fontId="15" fillId="0" borderId="3" xfId="0" applyFont="1" applyBorder="1" applyAlignment="1">
      <alignment horizontal="center"/>
    </xf>
    <xf numFmtId="3" fontId="58" fillId="0" borderId="0" xfId="0" applyNumberFormat="1" applyFont="1" applyFill="1" applyAlignment="1">
      <alignment wrapText="1"/>
    </xf>
    <xf numFmtId="0" fontId="28" fillId="0" borderId="0" xfId="0" applyFont="1" applyFill="1" applyAlignment="1">
      <alignment wrapText="1"/>
    </xf>
    <xf numFmtId="0" fontId="36" fillId="0" borderId="3" xfId="0" applyFont="1" applyFill="1" applyBorder="1" applyAlignment="1">
      <alignment horizontal="center" vertical="top"/>
    </xf>
    <xf numFmtId="164" fontId="36" fillId="0" borderId="3" xfId="2" applyNumberFormat="1" applyFont="1" applyFill="1" applyBorder="1" applyAlignment="1">
      <alignment horizontal="center" vertical="top" wrapText="1"/>
    </xf>
    <xf numFmtId="164" fontId="36" fillId="0" borderId="4" xfId="2" applyNumberFormat="1" applyFont="1" applyFill="1" applyBorder="1" applyAlignment="1">
      <alignment horizontal="center" vertical="top"/>
    </xf>
    <xf numFmtId="164" fontId="36" fillId="0" borderId="5" xfId="2" applyNumberFormat="1" applyFont="1" applyFill="1" applyBorder="1" applyAlignment="1">
      <alignment horizontal="center" vertical="top"/>
    </xf>
    <xf numFmtId="0" fontId="48" fillId="0" borderId="0" xfId="0" applyFont="1" applyAlignment="1">
      <alignment horizontal="center"/>
    </xf>
    <xf numFmtId="0" fontId="42" fillId="0" borderId="0" xfId="0" applyFont="1" applyAlignment="1">
      <alignment horizontal="center"/>
    </xf>
    <xf numFmtId="0" fontId="10" fillId="0" borderId="0" xfId="0" applyFont="1" applyFill="1" applyBorder="1" applyAlignment="1">
      <alignment horizontal="left"/>
    </xf>
    <xf numFmtId="0" fontId="44" fillId="0" borderId="0" xfId="0" applyFont="1" applyAlignment="1">
      <alignment wrapText="1"/>
    </xf>
    <xf numFmtId="0" fontId="44" fillId="2" borderId="4" xfId="0" applyFont="1" applyFill="1" applyBorder="1" applyAlignment="1">
      <alignment horizontal="center"/>
    </xf>
    <xf numFmtId="0" fontId="44" fillId="2" borderId="5" xfId="0" applyFont="1" applyFill="1" applyBorder="1" applyAlignment="1">
      <alignment horizontal="center"/>
    </xf>
    <xf numFmtId="3" fontId="44" fillId="2" borderId="4" xfId="0" applyNumberFormat="1" applyFont="1" applyFill="1" applyBorder="1" applyAlignment="1">
      <alignment horizontal="center" wrapText="1"/>
    </xf>
    <xf numFmtId="3" fontId="44" fillId="2" borderId="5" xfId="0" applyNumberFormat="1" applyFont="1" applyFill="1" applyBorder="1" applyAlignment="1">
      <alignment horizontal="center" wrapText="1"/>
    </xf>
    <xf numFmtId="0" fontId="44" fillId="2" borderId="6" xfId="0" applyFont="1" applyFill="1" applyBorder="1" applyAlignment="1">
      <alignment horizontal="center"/>
    </xf>
    <xf numFmtId="0" fontId="44" fillId="2" borderId="7" xfId="0" applyFont="1" applyFill="1" applyBorder="1" applyAlignment="1">
      <alignment horizontal="center"/>
    </xf>
    <xf numFmtId="0" fontId="44" fillId="2" borderId="4" xfId="0" applyFont="1" applyFill="1" applyBorder="1" applyAlignment="1">
      <alignment horizontal="center" wrapText="1"/>
    </xf>
    <xf numFmtId="0" fontId="44" fillId="2" borderId="5" xfId="0" applyFont="1" applyFill="1" applyBorder="1" applyAlignment="1">
      <alignment horizontal="center" wrapText="1"/>
    </xf>
    <xf numFmtId="0" fontId="44" fillId="2" borderId="6" xfId="0" applyFont="1" applyFill="1" applyBorder="1" applyAlignment="1">
      <alignment horizontal="center" wrapText="1"/>
    </xf>
    <xf numFmtId="0" fontId="44" fillId="2" borderId="7" xfId="0" applyFont="1" applyFill="1" applyBorder="1" applyAlignment="1">
      <alignment horizontal="center" wrapText="1"/>
    </xf>
    <xf numFmtId="0" fontId="31" fillId="0" borderId="0" xfId="0" applyFont="1" applyAlignment="1"/>
    <xf numFmtId="0" fontId="10" fillId="0" borderId="0" xfId="0" applyFont="1" applyAlignment="1">
      <alignment horizontal="center"/>
    </xf>
    <xf numFmtId="0" fontId="43" fillId="0" borderId="0" xfId="0" applyFont="1" applyAlignment="1">
      <alignment horizontal="center"/>
    </xf>
    <xf numFmtId="164" fontId="15" fillId="0" borderId="3" xfId="2" applyNumberFormat="1" applyFont="1" applyFill="1" applyBorder="1" applyAlignment="1">
      <alignment horizontal="center"/>
    </xf>
    <xf numFmtId="3" fontId="50" fillId="0" borderId="1" xfId="0" applyNumberFormat="1" applyFont="1" applyBorder="1" applyAlignment="1"/>
    <xf numFmtId="0" fontId="15" fillId="0" borderId="3" xfId="0" applyFont="1" applyFill="1" applyBorder="1" applyAlignment="1">
      <alignment horizontal="center"/>
    </xf>
    <xf numFmtId="164" fontId="15" fillId="0" borderId="3" xfId="2" applyNumberFormat="1" applyFont="1" applyFill="1" applyBorder="1" applyAlignment="1">
      <alignment horizontal="center" wrapText="1"/>
    </xf>
    <xf numFmtId="164" fontId="15" fillId="0" borderId="3" xfId="2" applyNumberFormat="1" applyFont="1" applyFill="1" applyBorder="1" applyAlignment="1">
      <alignment horizontal="center" vertical="center" wrapText="1"/>
    </xf>
    <xf numFmtId="164" fontId="15" fillId="0" borderId="3" xfId="2" applyNumberFormat="1" applyFont="1" applyFill="1" applyBorder="1" applyAlignment="1">
      <alignment horizontal="center" vertical="center"/>
    </xf>
    <xf numFmtId="0" fontId="53" fillId="0" borderId="0" xfId="0" applyFont="1" applyAlignment="1"/>
    <xf numFmtId="0" fontId="1" fillId="0" borderId="3" xfId="0" applyFont="1" applyBorder="1" applyAlignment="1">
      <alignment horizontal="left"/>
    </xf>
    <xf numFmtId="0" fontId="51" fillId="0" borderId="0" xfId="0" applyFont="1" applyAlignment="1"/>
    <xf numFmtId="0" fontId="64" fillId="0" borderId="0" xfId="0" applyFont="1" applyFill="1"/>
    <xf numFmtId="0" fontId="64" fillId="0" borderId="0" xfId="0" applyFont="1" applyFill="1" applyBorder="1" applyAlignment="1">
      <alignment horizontal="left" wrapText="1"/>
    </xf>
    <xf numFmtId="0" fontId="50" fillId="0" borderId="1" xfId="0" applyFont="1" applyBorder="1" applyAlignment="1"/>
    <xf numFmtId="0" fontId="50" fillId="0" borderId="0" xfId="0" applyFont="1" applyAlignment="1"/>
    <xf numFmtId="0" fontId="64" fillId="0" borderId="4" xfId="0" applyFont="1" applyBorder="1" applyAlignment="1">
      <alignment horizontal="center"/>
    </xf>
    <xf numFmtId="0" fontId="64" fillId="0" borderId="5" xfId="0" applyFont="1" applyBorder="1" applyAlignment="1">
      <alignment horizontal="center"/>
    </xf>
    <xf numFmtId="0" fontId="64" fillId="0" borderId="4" xfId="0" applyFont="1" applyFill="1" applyBorder="1" applyAlignment="1">
      <alignment horizontal="center"/>
    </xf>
    <xf numFmtId="0" fontId="64" fillId="0" borderId="5" xfId="0" applyFont="1" applyFill="1" applyBorder="1" applyAlignment="1">
      <alignment horizontal="center"/>
    </xf>
    <xf numFmtId="0" fontId="64" fillId="0" borderId="6" xfId="0" applyFont="1" applyFill="1" applyBorder="1" applyAlignment="1">
      <alignment horizontal="center"/>
    </xf>
    <xf numFmtId="0" fontId="64" fillId="0" borderId="18" xfId="0" applyFont="1" applyFill="1" applyBorder="1" applyAlignment="1">
      <alignment horizontal="center"/>
    </xf>
    <xf numFmtId="0" fontId="64" fillId="0" borderId="7" xfId="0" applyFont="1" applyFill="1" applyBorder="1" applyAlignment="1">
      <alignment horizontal="center"/>
    </xf>
    <xf numFmtId="0" fontId="64" fillId="0" borderId="0" xfId="0" applyFont="1" applyFill="1" applyAlignment="1">
      <alignment horizontal="left" wrapText="1"/>
    </xf>
    <xf numFmtId="164" fontId="67" fillId="0" borderId="3" xfId="2" applyNumberFormat="1" applyFont="1" applyFill="1" applyBorder="1" applyAlignment="1">
      <alignment horizontal="center"/>
    </xf>
    <xf numFmtId="0" fontId="69" fillId="0" borderId="3" xfId="0" applyFont="1" applyFill="1" applyBorder="1" applyAlignment="1">
      <alignment horizontal="center"/>
    </xf>
    <xf numFmtId="0" fontId="71" fillId="0" borderId="0" xfId="0" applyFont="1" applyFill="1" applyAlignment="1">
      <alignment wrapText="1"/>
    </xf>
    <xf numFmtId="0" fontId="68" fillId="0" borderId="4" xfId="0" applyFont="1" applyBorder="1" applyAlignment="1">
      <alignment horizontal="center"/>
    </xf>
    <xf numFmtId="0" fontId="68" fillId="0" borderId="9" xfId="0" applyFont="1" applyBorder="1" applyAlignment="1">
      <alignment horizontal="center"/>
    </xf>
    <xf numFmtId="0" fontId="68" fillId="0" borderId="5" xfId="0" applyFont="1" applyBorder="1" applyAlignment="1">
      <alignment horizontal="center"/>
    </xf>
    <xf numFmtId="0" fontId="67" fillId="0" borderId="4" xfId="0" applyFont="1" applyFill="1" applyBorder="1" applyAlignment="1">
      <alignment horizontal="center"/>
    </xf>
    <xf numFmtId="0" fontId="67" fillId="0" borderId="9" xfId="0" applyFont="1" applyFill="1" applyBorder="1" applyAlignment="1">
      <alignment horizontal="center"/>
    </xf>
    <xf numFmtId="0" fontId="67" fillId="0" borderId="5" xfId="0" applyFont="1" applyFill="1" applyBorder="1" applyAlignment="1">
      <alignment horizontal="center"/>
    </xf>
  </cellXfs>
  <cellStyles count="4">
    <cellStyle name="Comma" xfId="2" builtinId="3"/>
    <cellStyle name="Hyperlink" xfId="1" builtinId="8"/>
    <cellStyle name="Normal" xfId="0" builtinId="0"/>
    <cellStyle name="Percent" xfId="3" builtinId="5"/>
  </cellStyles>
  <dxfs count="0"/>
  <tableStyles count="0" defaultTableStyle="TableStyleMedium9" defaultPivotStyle="PivotStyleLight16"/>
  <colors>
    <mruColors>
      <color rgb="FFFFFF15"/>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91440</xdr:rowOff>
    </xdr:from>
    <xdr:to>
      <xdr:col>0</xdr:col>
      <xdr:colOff>1341120</xdr:colOff>
      <xdr:row>4</xdr:row>
      <xdr:rowOff>152400</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91440"/>
          <a:ext cx="1264920" cy="1264920"/>
        </a:xfrm>
        <a:prstGeom prst="rect">
          <a:avLst/>
        </a:prstGeom>
      </xdr:spPr>
    </xdr:pic>
    <xdr:clientData/>
  </xdr:twoCellAnchor>
  <xdr:twoCellAnchor editAs="oneCell">
    <xdr:from>
      <xdr:col>0</xdr:col>
      <xdr:colOff>7086600</xdr:colOff>
      <xdr:row>16</xdr:row>
      <xdr:rowOff>198121</xdr:rowOff>
    </xdr:from>
    <xdr:to>
      <xdr:col>0</xdr:col>
      <xdr:colOff>7635240</xdr:colOff>
      <xdr:row>18</xdr:row>
      <xdr:rowOff>220063</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86600" y="3939541"/>
          <a:ext cx="548640" cy="4639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272144</xdr:colOff>
      <xdr:row>0</xdr:row>
      <xdr:rowOff>72571</xdr:rowOff>
    </xdr:from>
    <xdr:to>
      <xdr:col>1</xdr:col>
      <xdr:colOff>703038</xdr:colOff>
      <xdr:row>4</xdr:row>
      <xdr:rowOff>145143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4" y="72571"/>
          <a:ext cx="997858" cy="9978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205740</xdr:colOff>
      <xdr:row>0</xdr:row>
      <xdr:rowOff>53340</xdr:rowOff>
    </xdr:from>
    <xdr:to>
      <xdr:col>1</xdr:col>
      <xdr:colOff>630555</xdr:colOff>
      <xdr:row>4</xdr:row>
      <xdr:rowOff>15240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3340"/>
          <a:ext cx="891540" cy="891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205740</xdr:colOff>
      <xdr:row>0</xdr:row>
      <xdr:rowOff>53340</xdr:rowOff>
    </xdr:from>
    <xdr:to>
      <xdr:col>1</xdr:col>
      <xdr:colOff>535305</xdr:colOff>
      <xdr:row>4</xdr:row>
      <xdr:rowOff>85725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3340"/>
          <a:ext cx="891540" cy="889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163287</xdr:colOff>
      <xdr:row>0</xdr:row>
      <xdr:rowOff>53206</xdr:rowOff>
    </xdr:from>
    <xdr:to>
      <xdr:col>0</xdr:col>
      <xdr:colOff>1140035</xdr:colOff>
      <xdr:row>5</xdr:row>
      <xdr:rowOff>25119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87" y="53206"/>
          <a:ext cx="976748" cy="9767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153833</xdr:colOff>
      <xdr:row>0</xdr:row>
      <xdr:rowOff>78149</xdr:rowOff>
    </xdr:from>
    <xdr:to>
      <xdr:col>0</xdr:col>
      <xdr:colOff>1081549</xdr:colOff>
      <xdr:row>5</xdr:row>
      <xdr:rowOff>6252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833" y="78149"/>
          <a:ext cx="927716" cy="9686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112291</xdr:colOff>
      <xdr:row>0</xdr:row>
      <xdr:rowOff>77575</xdr:rowOff>
    </xdr:from>
    <xdr:to>
      <xdr:col>0</xdr:col>
      <xdr:colOff>1082040</xdr:colOff>
      <xdr:row>4</xdr:row>
      <xdr:rowOff>117684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91" y="77575"/>
          <a:ext cx="969749" cy="969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472440</xdr:colOff>
      <xdr:row>0</xdr:row>
      <xdr:rowOff>49666</xdr:rowOff>
    </xdr:from>
    <xdr:to>
      <xdr:col>0</xdr:col>
      <xdr:colOff>1420994</xdr:colOff>
      <xdr:row>4</xdr:row>
      <xdr:rowOff>175260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 y="49666"/>
          <a:ext cx="948554" cy="9485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192257</xdr:colOff>
      <xdr:row>0</xdr:row>
      <xdr:rowOff>26162</xdr:rowOff>
    </xdr:from>
    <xdr:to>
      <xdr:col>0</xdr:col>
      <xdr:colOff>1208689</xdr:colOff>
      <xdr:row>4</xdr:row>
      <xdr:rowOff>114180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257" y="26162"/>
          <a:ext cx="1016432" cy="1016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46056</xdr:colOff>
      <xdr:row>0</xdr:row>
      <xdr:rowOff>30878</xdr:rowOff>
    </xdr:from>
    <xdr:to>
      <xdr:col>0</xdr:col>
      <xdr:colOff>1080024</xdr:colOff>
      <xdr:row>4</xdr:row>
      <xdr:rowOff>117231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56" y="30878"/>
          <a:ext cx="1033968" cy="10339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81643</xdr:colOff>
      <xdr:row>0</xdr:row>
      <xdr:rowOff>77110</xdr:rowOff>
    </xdr:from>
    <xdr:to>
      <xdr:col>1</xdr:col>
      <xdr:colOff>478516</xdr:colOff>
      <xdr:row>4</xdr:row>
      <xdr:rowOff>36286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77110"/>
          <a:ext cx="884462" cy="8844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105104</xdr:colOff>
      <xdr:row>0</xdr:row>
      <xdr:rowOff>78829</xdr:rowOff>
    </xdr:from>
    <xdr:to>
      <xdr:col>1</xdr:col>
      <xdr:colOff>377715</xdr:colOff>
      <xdr:row>5</xdr:row>
      <xdr:rowOff>105104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04" y="78829"/>
          <a:ext cx="1011620" cy="10116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bermudez@cge.gobierno.p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opLeftCell="A23" zoomScaleNormal="100" workbookViewId="0">
      <selection activeCell="A22" sqref="A22:B22"/>
    </sheetView>
  </sheetViews>
  <sheetFormatPr defaultRowHeight="14.4" x14ac:dyDescent="0.3"/>
  <cols>
    <col min="1" max="1" width="129.88671875" customWidth="1"/>
    <col min="2" max="2" width="11.6640625" bestFit="1" customWidth="1"/>
  </cols>
  <sheetData>
    <row r="1" spans="1:2" ht="28.5" customHeight="1" x14ac:dyDescent="0.3"/>
    <row r="2" spans="1:2" ht="31.2" x14ac:dyDescent="0.6">
      <c r="A2" s="214" t="s">
        <v>173</v>
      </c>
      <c r="B2" s="214"/>
    </row>
    <row r="3" spans="1:2" ht="21" x14ac:dyDescent="0.4">
      <c r="A3" s="215" t="s">
        <v>178</v>
      </c>
      <c r="B3" s="215"/>
    </row>
    <row r="4" spans="1:2" x14ac:dyDescent="0.3">
      <c r="A4" s="217" t="s">
        <v>177</v>
      </c>
      <c r="B4" s="217"/>
    </row>
    <row r="5" spans="1:2" x14ac:dyDescent="0.3">
      <c r="A5" s="216" t="s">
        <v>246</v>
      </c>
      <c r="B5" s="216"/>
    </row>
    <row r="7" spans="1:2" ht="17.399999999999999" x14ac:dyDescent="0.35">
      <c r="A7" s="26" t="s">
        <v>124</v>
      </c>
      <c r="B7" s="27"/>
    </row>
    <row r="8" spans="1:2" ht="16.8" x14ac:dyDescent="0.3">
      <c r="A8" s="55" t="s">
        <v>251</v>
      </c>
      <c r="B8" s="28"/>
    </row>
    <row r="9" spans="1:2" ht="16.8" x14ac:dyDescent="0.3">
      <c r="A9" s="55" t="s">
        <v>252</v>
      </c>
      <c r="B9" s="28"/>
    </row>
    <row r="10" spans="1:2" ht="16.8" x14ac:dyDescent="0.3">
      <c r="A10" s="55" t="s">
        <v>255</v>
      </c>
      <c r="B10" s="28"/>
    </row>
    <row r="11" spans="1:2" ht="16.8" x14ac:dyDescent="0.3">
      <c r="A11" s="55" t="s">
        <v>259</v>
      </c>
      <c r="B11" s="28"/>
    </row>
    <row r="12" spans="1:2" ht="16.8" x14ac:dyDescent="0.3">
      <c r="A12" s="55" t="s">
        <v>269</v>
      </c>
      <c r="B12" s="28"/>
    </row>
    <row r="13" spans="1:2" ht="17.399999999999999" x14ac:dyDescent="0.35">
      <c r="A13" s="55" t="s">
        <v>272</v>
      </c>
      <c r="B13" s="26"/>
    </row>
    <row r="14" spans="1:2" ht="17.399999999999999" x14ac:dyDescent="0.35">
      <c r="A14" s="55" t="s">
        <v>279</v>
      </c>
      <c r="B14" s="26"/>
    </row>
    <row r="15" spans="1:2" ht="17.399999999999999" x14ac:dyDescent="0.35">
      <c r="A15" s="56" t="s">
        <v>286</v>
      </c>
      <c r="B15" s="26"/>
    </row>
    <row r="16" spans="1:2" ht="17.399999999999999" x14ac:dyDescent="0.35">
      <c r="A16" s="56" t="s">
        <v>315</v>
      </c>
      <c r="B16" s="26"/>
    </row>
    <row r="17" spans="1:2" ht="17.399999999999999" x14ac:dyDescent="0.35">
      <c r="A17" s="56" t="s">
        <v>321</v>
      </c>
      <c r="B17" s="26"/>
    </row>
    <row r="18" spans="1:2" ht="17.399999999999999" x14ac:dyDescent="0.35">
      <c r="A18" s="56" t="s">
        <v>341</v>
      </c>
      <c r="B18" s="210"/>
    </row>
    <row r="19" spans="1:2" ht="17.399999999999999" x14ac:dyDescent="0.35">
      <c r="A19" s="26"/>
      <c r="B19" s="28"/>
    </row>
    <row r="20" spans="1:2" ht="17.399999999999999" x14ac:dyDescent="0.3">
      <c r="A20" s="213" t="s">
        <v>197</v>
      </c>
      <c r="B20" s="213"/>
    </row>
    <row r="21" spans="1:2" ht="17.399999999999999" x14ac:dyDescent="0.3">
      <c r="A21" s="213" t="s">
        <v>174</v>
      </c>
      <c r="B21" s="213"/>
    </row>
    <row r="22" spans="1:2" ht="17.399999999999999" x14ac:dyDescent="0.3">
      <c r="A22" s="213" t="s">
        <v>175</v>
      </c>
      <c r="B22" s="213"/>
    </row>
    <row r="23" spans="1:2" ht="17.399999999999999" x14ac:dyDescent="0.3">
      <c r="A23" s="213" t="s">
        <v>179</v>
      </c>
      <c r="B23" s="213"/>
    </row>
    <row r="24" spans="1:2" ht="17.399999999999999" x14ac:dyDescent="0.3">
      <c r="A24" s="213" t="s">
        <v>180</v>
      </c>
      <c r="B24" s="213"/>
    </row>
    <row r="25" spans="1:2" ht="17.399999999999999" x14ac:dyDescent="0.3">
      <c r="A25" s="213" t="s">
        <v>194</v>
      </c>
      <c r="B25" s="213"/>
    </row>
    <row r="26" spans="1:2" ht="17.399999999999999" x14ac:dyDescent="0.3">
      <c r="A26" s="213" t="s">
        <v>247</v>
      </c>
      <c r="B26" s="213"/>
    </row>
    <row r="27" spans="1:2" ht="17.399999999999999" x14ac:dyDescent="0.3">
      <c r="A27" s="213" t="s">
        <v>248</v>
      </c>
      <c r="B27" s="213"/>
    </row>
    <row r="28" spans="1:2" ht="97.5" customHeight="1" x14ac:dyDescent="0.3">
      <c r="A28" s="212" t="s">
        <v>193</v>
      </c>
      <c r="B28" s="212"/>
    </row>
    <row r="29" spans="1:2" ht="82.5" customHeight="1" x14ac:dyDescent="0.3">
      <c r="A29" s="212" t="s">
        <v>176</v>
      </c>
      <c r="B29" s="212"/>
    </row>
    <row r="30" spans="1:2" ht="141.75" customHeight="1" x14ac:dyDescent="0.3">
      <c r="A30" s="212" t="s">
        <v>198</v>
      </c>
      <c r="B30" s="212"/>
    </row>
  </sheetData>
  <mergeCells count="15">
    <mergeCell ref="A2:B2"/>
    <mergeCell ref="A3:B3"/>
    <mergeCell ref="A5:B5"/>
    <mergeCell ref="A4:B4"/>
    <mergeCell ref="A27:B27"/>
    <mergeCell ref="A30:B30"/>
    <mergeCell ref="A28:B28"/>
    <mergeCell ref="A29:B29"/>
    <mergeCell ref="A20:B20"/>
    <mergeCell ref="A21:B21"/>
    <mergeCell ref="A22:B22"/>
    <mergeCell ref="A23:B23"/>
    <mergeCell ref="A24:B24"/>
    <mergeCell ref="A25:B25"/>
    <mergeCell ref="A26:B26"/>
  </mergeCells>
  <hyperlinks>
    <hyperlink ref="B19" r:id="rId1" display="lbermudez@cge.gobierno.pr"/>
    <hyperlink ref="A8" location="'Tabla 1'!A1" display="Tabla 1. Resumen de matrícula en las instituciones de educación superior por año académico"/>
    <hyperlink ref="A9" location="'Tabla 2'!A1" display="Tabla 2. Resumen de egresados de las instituciones de educación superior (Finalizaron en junio 2010)"/>
    <hyperlink ref="A10" location="'Tabla 3'!A1" display="Tabla 3. Resumen de docencia de las instituciones de educación superior (2010-11"/>
    <hyperlink ref="A11" location="'Tabla 4'!A1" display="Tabla 4. Matrícula por nivel, género y tarea en las instituciones de educación superior (primera sesión académica del 2010-11)"/>
    <hyperlink ref="A12" location="'Tabla 5'!A1" display="Tabla 5. Egresados por nivel que finalizaron en junio 2010 de las instituciones de educación superior"/>
    <hyperlink ref="A13" location="'tabla 6'!A1" display="Tabla 6. Resumen de egresados por area academica, nivel y sector en las instituciones de educación superior (año académico 2009-10)"/>
    <hyperlink ref="A14" location="'tabla 7'!A1" display="Tabla 7. Docencia por tarea y género en las instituciones de educación superior (año académico 2010-11)"/>
    <hyperlink ref="A15" location="'tabla 8'!A1" display="Tabla 8. Facultad por tiempo y rango en las instituciones de educación superior (año académico 2010-11)"/>
    <hyperlink ref="A16" location="'tabla 9'!A1" display="Tabla 9. Tasas de graduación (año académico 2010-11)"/>
    <hyperlink ref="A17" location="'tabla 10'!A1" display="Tabla 10. Tasas de retención de primer a segundo año por tiempo en las instituciones de educación superior (año académicos 2010-11)"/>
    <hyperlink ref="A18" location="'Tabla 11'!A1" display="Tabla 11. Costos de matrícula  por unidad en la instituciones de educación superior de Puerto Rico (Año académico 2013-14"/>
  </hyperlinks>
  <pageMargins left="0.7" right="0.7" top="0.75" bottom="0.75" header="0.3" footer="0.3"/>
  <pageSetup scale="62"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zoomScale="84" zoomScaleNormal="84" workbookViewId="0">
      <pane xSplit="2" ySplit="9" topLeftCell="C97" activePane="bottomRight" state="frozen"/>
      <selection pane="topRight" activeCell="C1" sqref="C1"/>
      <selection pane="bottomLeft" activeCell="A10" sqref="A10"/>
      <selection pane="bottomRight" activeCell="G101" sqref="G101"/>
    </sheetView>
  </sheetViews>
  <sheetFormatPr defaultRowHeight="14.4" x14ac:dyDescent="0.3"/>
  <cols>
    <col min="1" max="1" width="8.5546875" customWidth="1"/>
    <col min="2" max="2" width="55.44140625" bestFit="1" customWidth="1"/>
    <col min="3" max="6" width="15.33203125" customWidth="1"/>
    <col min="7" max="7" width="11.88671875" customWidth="1"/>
  </cols>
  <sheetData>
    <row r="1" spans="1:11" ht="23.4" x14ac:dyDescent="0.45">
      <c r="B1" s="220" t="s">
        <v>195</v>
      </c>
      <c r="C1" s="220"/>
      <c r="D1" s="220"/>
      <c r="E1" s="220"/>
      <c r="F1" s="220"/>
      <c r="G1" s="220"/>
      <c r="H1" s="54"/>
      <c r="I1" s="54"/>
      <c r="J1" s="54"/>
      <c r="K1" s="54"/>
    </row>
    <row r="2" spans="1:11" ht="21" x14ac:dyDescent="0.4">
      <c r="B2" s="220" t="s">
        <v>196</v>
      </c>
      <c r="C2" s="220"/>
      <c r="D2" s="220"/>
      <c r="E2" s="220"/>
      <c r="F2" s="220"/>
      <c r="G2" s="220"/>
      <c r="H2" s="51"/>
      <c r="I2" s="51"/>
      <c r="J2" s="51"/>
      <c r="K2" s="51"/>
    </row>
    <row r="3" spans="1:11" x14ac:dyDescent="0.3">
      <c r="B3" s="217" t="s">
        <v>177</v>
      </c>
      <c r="C3" s="217"/>
      <c r="D3" s="217"/>
      <c r="E3" s="217"/>
      <c r="F3" s="217"/>
      <c r="G3" s="217"/>
      <c r="H3" s="52"/>
      <c r="I3" s="52"/>
      <c r="J3" s="52"/>
      <c r="K3" s="52"/>
    </row>
    <row r="4" spans="1:11" x14ac:dyDescent="0.3">
      <c r="B4" s="216" t="s">
        <v>246</v>
      </c>
      <c r="C4" s="216"/>
      <c r="D4" s="216"/>
      <c r="E4" s="216"/>
      <c r="F4" s="216"/>
      <c r="G4" s="216"/>
      <c r="H4" s="53"/>
      <c r="I4" s="53"/>
      <c r="J4" s="53"/>
      <c r="K4" s="53"/>
    </row>
    <row r="6" spans="1:11" x14ac:dyDescent="0.3">
      <c r="A6" s="262" t="s">
        <v>237</v>
      </c>
      <c r="B6" s="262"/>
      <c r="C6" s="262"/>
      <c r="D6" s="262"/>
      <c r="E6" s="262"/>
      <c r="F6" s="262"/>
    </row>
    <row r="7" spans="1:11" x14ac:dyDescent="0.3">
      <c r="A7" s="260" t="s">
        <v>314</v>
      </c>
      <c r="B7" s="260"/>
      <c r="C7" s="260"/>
      <c r="D7" s="260"/>
      <c r="E7" s="260"/>
      <c r="F7" s="260"/>
    </row>
    <row r="8" spans="1:11" x14ac:dyDescent="0.3">
      <c r="A8" s="50"/>
      <c r="B8" s="50"/>
      <c r="C8" s="50"/>
      <c r="D8" s="50"/>
      <c r="E8" s="50"/>
      <c r="F8" s="50"/>
    </row>
    <row r="9" spans="1:11" ht="69" x14ac:dyDescent="0.3">
      <c r="A9" s="131" t="s">
        <v>287</v>
      </c>
      <c r="B9" s="131" t="s">
        <v>288</v>
      </c>
      <c r="C9" s="131" t="s">
        <v>289</v>
      </c>
      <c r="D9" s="131" t="s">
        <v>290</v>
      </c>
      <c r="E9" s="131" t="s">
        <v>167</v>
      </c>
      <c r="F9" s="49" t="s">
        <v>291</v>
      </c>
      <c r="G9" s="132" t="s">
        <v>168</v>
      </c>
      <c r="H9" s="133"/>
    </row>
    <row r="10" spans="1:11" x14ac:dyDescent="0.3">
      <c r="A10" s="31" t="s">
        <v>292</v>
      </c>
      <c r="B10" s="123"/>
      <c r="C10" s="134"/>
      <c r="D10" s="135"/>
      <c r="E10" s="136"/>
      <c r="F10" s="134"/>
      <c r="G10" s="136"/>
      <c r="H10" s="137"/>
    </row>
    <row r="11" spans="1:11" ht="16.2" x14ac:dyDescent="0.3">
      <c r="A11" s="123">
        <v>241793</v>
      </c>
      <c r="B11" s="123" t="s">
        <v>293</v>
      </c>
      <c r="C11" s="138" t="s">
        <v>38</v>
      </c>
      <c r="D11" s="138" t="s">
        <v>38</v>
      </c>
      <c r="E11" s="136" t="s">
        <v>38</v>
      </c>
      <c r="F11" s="136" t="s">
        <v>38</v>
      </c>
      <c r="G11" s="136" t="s">
        <v>38</v>
      </c>
      <c r="H11" s="140"/>
      <c r="I11" s="140"/>
      <c r="J11" s="140"/>
      <c r="K11" s="140"/>
    </row>
    <row r="12" spans="1:11" ht="16.2" x14ac:dyDescent="0.3">
      <c r="A12" s="123">
        <v>430670</v>
      </c>
      <c r="B12" s="123" t="s">
        <v>294</v>
      </c>
      <c r="C12" s="138" t="s">
        <v>38</v>
      </c>
      <c r="D12" s="138" t="s">
        <v>38</v>
      </c>
      <c r="E12" s="136" t="s">
        <v>38</v>
      </c>
      <c r="F12" s="136" t="s">
        <v>38</v>
      </c>
      <c r="G12" s="136" t="s">
        <v>38</v>
      </c>
      <c r="H12" s="133"/>
    </row>
    <row r="13" spans="1:11" ht="16.2" x14ac:dyDescent="0.3">
      <c r="A13" s="123">
        <v>428338</v>
      </c>
      <c r="B13" s="123" t="s">
        <v>295</v>
      </c>
      <c r="C13" s="138" t="s">
        <v>38</v>
      </c>
      <c r="D13" s="138" t="s">
        <v>38</v>
      </c>
      <c r="E13" s="136" t="s">
        <v>38</v>
      </c>
      <c r="F13" s="136" t="s">
        <v>38</v>
      </c>
      <c r="G13" s="136" t="s">
        <v>38</v>
      </c>
      <c r="H13" s="137"/>
    </row>
    <row r="14" spans="1:11" ht="16.2" x14ac:dyDescent="0.3">
      <c r="A14" s="123">
        <v>468723</v>
      </c>
      <c r="B14" s="123" t="s">
        <v>296</v>
      </c>
      <c r="C14" s="136" t="s">
        <v>38</v>
      </c>
      <c r="D14" s="136" t="s">
        <v>38</v>
      </c>
      <c r="E14" s="136" t="s">
        <v>38</v>
      </c>
      <c r="F14" s="136" t="s">
        <v>38</v>
      </c>
      <c r="G14" s="136" t="s">
        <v>38</v>
      </c>
      <c r="H14" s="141"/>
    </row>
    <row r="15" spans="1:11" ht="16.2" x14ac:dyDescent="0.3">
      <c r="A15" s="123">
        <v>458469</v>
      </c>
      <c r="B15" s="123" t="s">
        <v>297</v>
      </c>
      <c r="C15" s="136" t="s">
        <v>38</v>
      </c>
      <c r="D15" s="136" t="s">
        <v>38</v>
      </c>
      <c r="E15" s="136" t="s">
        <v>38</v>
      </c>
      <c r="F15" s="136" t="s">
        <v>38</v>
      </c>
      <c r="G15" s="136" t="s">
        <v>38</v>
      </c>
      <c r="H15" s="141"/>
    </row>
    <row r="16" spans="1:11" ht="16.2" x14ac:dyDescent="0.3">
      <c r="A16" s="123">
        <v>243081</v>
      </c>
      <c r="B16" s="123" t="s">
        <v>298</v>
      </c>
      <c r="C16" s="138" t="s">
        <v>38</v>
      </c>
      <c r="D16" s="138" t="s">
        <v>38</v>
      </c>
      <c r="E16" s="136" t="s">
        <v>38</v>
      </c>
      <c r="F16" s="136" t="s">
        <v>38</v>
      </c>
      <c r="G16" s="136" t="s">
        <v>38</v>
      </c>
      <c r="H16" s="141"/>
    </row>
    <row r="17" spans="1:11" ht="16.2" x14ac:dyDescent="0.3">
      <c r="A17" s="123">
        <v>243498</v>
      </c>
      <c r="B17" s="123" t="s">
        <v>299</v>
      </c>
      <c r="C17" s="138" t="s">
        <v>38</v>
      </c>
      <c r="D17" s="138" t="s">
        <v>38</v>
      </c>
      <c r="E17" s="136" t="s">
        <v>38</v>
      </c>
      <c r="F17" s="136" t="s">
        <v>38</v>
      </c>
      <c r="G17" s="136" t="s">
        <v>38</v>
      </c>
      <c r="H17" s="141"/>
    </row>
    <row r="18" spans="1:11" ht="16.2" x14ac:dyDescent="0.3">
      <c r="A18" s="123">
        <v>241331</v>
      </c>
      <c r="B18" s="123" t="s">
        <v>300</v>
      </c>
      <c r="C18" s="138" t="s">
        <v>38</v>
      </c>
      <c r="D18" s="138" t="s">
        <v>38</v>
      </c>
      <c r="E18" s="136" t="s">
        <v>38</v>
      </c>
      <c r="F18" s="136" t="s">
        <v>38</v>
      </c>
      <c r="G18" s="136" t="s">
        <v>38</v>
      </c>
      <c r="H18" s="140"/>
      <c r="I18" s="140"/>
      <c r="J18" s="140"/>
      <c r="K18" s="140"/>
    </row>
    <row r="19" spans="1:11" ht="16.2" x14ac:dyDescent="0.3">
      <c r="A19" s="123">
        <v>243203</v>
      </c>
      <c r="B19" s="123" t="s">
        <v>301</v>
      </c>
      <c r="C19" s="138" t="s">
        <v>38</v>
      </c>
      <c r="D19" s="138" t="s">
        <v>38</v>
      </c>
      <c r="E19" s="136" t="s">
        <v>38</v>
      </c>
      <c r="F19" s="136" t="s">
        <v>38</v>
      </c>
      <c r="G19" s="136" t="s">
        <v>38</v>
      </c>
      <c r="H19" s="140"/>
      <c r="I19" s="140"/>
      <c r="J19" s="140"/>
      <c r="K19" s="140"/>
    </row>
    <row r="20" spans="1:11" ht="16.2" x14ac:dyDescent="0.3">
      <c r="A20" s="123">
        <v>242723</v>
      </c>
      <c r="B20" s="123" t="s">
        <v>302</v>
      </c>
      <c r="C20" s="138" t="s">
        <v>38</v>
      </c>
      <c r="D20" s="138" t="s">
        <v>38</v>
      </c>
      <c r="E20" s="136" t="s">
        <v>38</v>
      </c>
      <c r="F20" s="136" t="s">
        <v>38</v>
      </c>
      <c r="G20" s="136" t="s">
        <v>38</v>
      </c>
    </row>
    <row r="21" spans="1:11" ht="16.2" x14ac:dyDescent="0.3">
      <c r="A21" s="123">
        <v>404222</v>
      </c>
      <c r="B21" s="123" t="s">
        <v>303</v>
      </c>
      <c r="C21" s="138" t="s">
        <v>38</v>
      </c>
      <c r="D21" s="138" t="s">
        <v>38</v>
      </c>
      <c r="E21" s="136" t="s">
        <v>38</v>
      </c>
      <c r="F21" s="136" t="s">
        <v>38</v>
      </c>
      <c r="G21" s="136" t="s">
        <v>38</v>
      </c>
    </row>
    <row r="22" spans="1:11" ht="16.2" x14ac:dyDescent="0.3">
      <c r="A22" s="123">
        <v>475811</v>
      </c>
      <c r="B22" s="123" t="s">
        <v>304</v>
      </c>
      <c r="C22" s="138" t="s">
        <v>38</v>
      </c>
      <c r="D22" s="138" t="s">
        <v>38</v>
      </c>
      <c r="E22" s="136" t="s">
        <v>38</v>
      </c>
      <c r="F22" s="136" t="s">
        <v>38</v>
      </c>
      <c r="G22" s="136" t="s">
        <v>38</v>
      </c>
    </row>
    <row r="23" spans="1:11" x14ac:dyDescent="0.3">
      <c r="A23" s="123">
        <v>241517</v>
      </c>
      <c r="B23" s="123" t="s">
        <v>66</v>
      </c>
      <c r="C23" s="138">
        <v>344</v>
      </c>
      <c r="D23" s="138">
        <v>296</v>
      </c>
      <c r="E23" s="139">
        <f t="shared" ref="E23:E54" si="0">D23/C23</f>
        <v>0.86046511627906974</v>
      </c>
      <c r="F23" s="136"/>
      <c r="G23" s="139">
        <f t="shared" ref="G23:G54" si="1">SUM(D23,F23)/C23</f>
        <v>0.86046511627906974</v>
      </c>
      <c r="H23" s="141"/>
    </row>
    <row r="24" spans="1:11" x14ac:dyDescent="0.3">
      <c r="A24" s="123">
        <v>241766</v>
      </c>
      <c r="B24" s="123" t="s">
        <v>39</v>
      </c>
      <c r="C24" s="138">
        <v>20</v>
      </c>
      <c r="D24" s="138">
        <v>14</v>
      </c>
      <c r="E24" s="139">
        <f t="shared" si="0"/>
        <v>0.7</v>
      </c>
      <c r="F24" s="136">
        <v>3</v>
      </c>
      <c r="G24" s="139">
        <f t="shared" si="1"/>
        <v>0.85</v>
      </c>
    </row>
    <row r="25" spans="1:11" x14ac:dyDescent="0.3">
      <c r="A25" s="123">
        <v>440651</v>
      </c>
      <c r="B25" s="123" t="s">
        <v>59</v>
      </c>
      <c r="C25" s="138">
        <v>418</v>
      </c>
      <c r="D25" s="138">
        <v>343</v>
      </c>
      <c r="E25" s="139">
        <f t="shared" si="0"/>
        <v>0.82057416267942584</v>
      </c>
      <c r="F25" s="136">
        <v>1</v>
      </c>
      <c r="G25" s="139">
        <f t="shared" si="1"/>
        <v>0.82296650717703346</v>
      </c>
    </row>
    <row r="26" spans="1:11" x14ac:dyDescent="0.3">
      <c r="A26" s="123">
        <v>376385</v>
      </c>
      <c r="B26" s="123" t="s">
        <v>76</v>
      </c>
      <c r="C26" s="138">
        <v>1086</v>
      </c>
      <c r="D26" s="138">
        <v>776</v>
      </c>
      <c r="E26" s="139">
        <f t="shared" si="0"/>
        <v>0.71454880294659295</v>
      </c>
      <c r="F26" s="136"/>
      <c r="G26" s="139">
        <f t="shared" si="1"/>
        <v>0.71454880294659295</v>
      </c>
      <c r="H26" s="141"/>
    </row>
    <row r="27" spans="1:11" x14ac:dyDescent="0.3">
      <c r="A27" s="123">
        <v>443562</v>
      </c>
      <c r="B27" s="123" t="s">
        <v>215</v>
      </c>
      <c r="C27" s="138">
        <v>178</v>
      </c>
      <c r="D27" s="138">
        <v>125</v>
      </c>
      <c r="E27" s="139">
        <f t="shared" si="0"/>
        <v>0.702247191011236</v>
      </c>
      <c r="F27" s="136"/>
      <c r="G27" s="139">
        <f t="shared" si="1"/>
        <v>0.702247191011236</v>
      </c>
    </row>
    <row r="28" spans="1:11" x14ac:dyDescent="0.3">
      <c r="A28" s="123">
        <v>451741</v>
      </c>
      <c r="B28" s="123" t="s">
        <v>65</v>
      </c>
      <c r="C28" s="138">
        <v>117</v>
      </c>
      <c r="D28" s="138">
        <v>78</v>
      </c>
      <c r="E28" s="139">
        <f t="shared" si="0"/>
        <v>0.66666666666666663</v>
      </c>
      <c r="F28" s="136"/>
      <c r="G28" s="139">
        <f t="shared" si="1"/>
        <v>0.66666666666666663</v>
      </c>
    </row>
    <row r="29" spans="1:11" x14ac:dyDescent="0.3">
      <c r="A29" s="123">
        <v>242121</v>
      </c>
      <c r="B29" s="123" t="s">
        <v>70</v>
      </c>
      <c r="C29" s="138">
        <v>241</v>
      </c>
      <c r="D29" s="138">
        <v>159</v>
      </c>
      <c r="E29" s="139">
        <f t="shared" si="0"/>
        <v>0.65975103734439833</v>
      </c>
      <c r="F29" s="136"/>
      <c r="G29" s="139">
        <f t="shared" si="1"/>
        <v>0.65975103734439833</v>
      </c>
    </row>
    <row r="30" spans="1:11" x14ac:dyDescent="0.3">
      <c r="A30" s="123">
        <v>376224</v>
      </c>
      <c r="B30" s="123" t="s">
        <v>120</v>
      </c>
      <c r="C30" s="138">
        <v>163</v>
      </c>
      <c r="D30" s="138">
        <v>102</v>
      </c>
      <c r="E30" s="139">
        <f t="shared" si="0"/>
        <v>0.62576687116564422</v>
      </c>
      <c r="F30" s="136">
        <v>3</v>
      </c>
      <c r="G30" s="139">
        <f t="shared" si="1"/>
        <v>0.64417177914110424</v>
      </c>
      <c r="H30" s="141"/>
    </row>
    <row r="31" spans="1:11" x14ac:dyDescent="0.3">
      <c r="A31" s="123">
        <v>243568</v>
      </c>
      <c r="B31" s="123" t="s">
        <v>80</v>
      </c>
      <c r="C31" s="138">
        <v>21</v>
      </c>
      <c r="D31" s="138">
        <v>13</v>
      </c>
      <c r="E31" s="139">
        <f t="shared" si="0"/>
        <v>0.61904761904761907</v>
      </c>
      <c r="F31" s="136"/>
      <c r="G31" s="139">
        <f t="shared" si="1"/>
        <v>0.61904761904761907</v>
      </c>
    </row>
    <row r="32" spans="1:11" x14ac:dyDescent="0.3">
      <c r="A32" s="123">
        <v>241951</v>
      </c>
      <c r="B32" s="123" t="s">
        <v>40</v>
      </c>
      <c r="C32" s="138">
        <v>63</v>
      </c>
      <c r="D32" s="138">
        <v>26</v>
      </c>
      <c r="E32" s="139">
        <f t="shared" si="0"/>
        <v>0.41269841269841268</v>
      </c>
      <c r="F32" s="136">
        <v>10</v>
      </c>
      <c r="G32" s="139">
        <f t="shared" si="1"/>
        <v>0.5714285714285714</v>
      </c>
    </row>
    <row r="33" spans="1:7" x14ac:dyDescent="0.3">
      <c r="A33" s="123">
        <v>243179</v>
      </c>
      <c r="B33" s="123" t="s">
        <v>51</v>
      </c>
      <c r="C33" s="138">
        <v>1103</v>
      </c>
      <c r="D33" s="138">
        <v>479</v>
      </c>
      <c r="E33" s="139">
        <f t="shared" si="0"/>
        <v>0.4342701722574796</v>
      </c>
      <c r="F33" s="136">
        <v>143</v>
      </c>
      <c r="G33" s="139">
        <f t="shared" si="1"/>
        <v>0.56391659111514048</v>
      </c>
    </row>
    <row r="34" spans="1:7" x14ac:dyDescent="0.3">
      <c r="A34" s="123">
        <v>243151</v>
      </c>
      <c r="B34" s="123" t="s">
        <v>49</v>
      </c>
      <c r="C34" s="138">
        <v>802</v>
      </c>
      <c r="D34" s="138">
        <v>372</v>
      </c>
      <c r="E34" s="139">
        <f t="shared" si="0"/>
        <v>0.46384039900249374</v>
      </c>
      <c r="F34" s="136">
        <v>58</v>
      </c>
      <c r="G34" s="139">
        <f t="shared" si="1"/>
        <v>0.53615960099750626</v>
      </c>
    </row>
    <row r="35" spans="1:7" x14ac:dyDescent="0.3">
      <c r="A35" s="123">
        <v>243133</v>
      </c>
      <c r="B35" s="123" t="s">
        <v>47</v>
      </c>
      <c r="C35" s="138">
        <v>1269</v>
      </c>
      <c r="D35" s="138">
        <v>498</v>
      </c>
      <c r="E35" s="139">
        <f t="shared" si="0"/>
        <v>0.39243498817966904</v>
      </c>
      <c r="F35" s="136">
        <v>151</v>
      </c>
      <c r="G35" s="139">
        <f t="shared" si="1"/>
        <v>0.5114263199369582</v>
      </c>
    </row>
    <row r="36" spans="1:7" x14ac:dyDescent="0.3">
      <c r="A36" s="123">
        <v>243221</v>
      </c>
      <c r="B36" s="123" t="s">
        <v>54</v>
      </c>
      <c r="C36" s="138">
        <v>2658</v>
      </c>
      <c r="D36" s="138">
        <v>1262</v>
      </c>
      <c r="E36" s="139">
        <f t="shared" si="0"/>
        <v>0.4747930775018811</v>
      </c>
      <c r="F36" s="136">
        <v>86</v>
      </c>
      <c r="G36" s="139">
        <f t="shared" si="1"/>
        <v>0.5071482317531979</v>
      </c>
    </row>
    <row r="37" spans="1:7" x14ac:dyDescent="0.3">
      <c r="A37" s="123">
        <v>243443</v>
      </c>
      <c r="B37" s="123" t="s">
        <v>82</v>
      </c>
      <c r="C37" s="138">
        <v>690</v>
      </c>
      <c r="D37" s="138">
        <v>237</v>
      </c>
      <c r="E37" s="139">
        <f t="shared" si="0"/>
        <v>0.34347826086956523</v>
      </c>
      <c r="F37" s="136">
        <v>110</v>
      </c>
      <c r="G37" s="139">
        <f t="shared" si="1"/>
        <v>0.50289855072463763</v>
      </c>
    </row>
    <row r="38" spans="1:7" x14ac:dyDescent="0.3">
      <c r="A38" s="123">
        <v>243106</v>
      </c>
      <c r="B38" s="123" t="s">
        <v>45</v>
      </c>
      <c r="C38" s="138">
        <v>810</v>
      </c>
      <c r="D38" s="138">
        <v>260</v>
      </c>
      <c r="E38" s="139">
        <f t="shared" si="0"/>
        <v>0.32098765432098764</v>
      </c>
      <c r="F38" s="136">
        <v>139</v>
      </c>
      <c r="G38" s="139">
        <f t="shared" si="1"/>
        <v>0.49259259259259258</v>
      </c>
    </row>
    <row r="39" spans="1:7" x14ac:dyDescent="0.3">
      <c r="A39" s="123">
        <v>243142</v>
      </c>
      <c r="B39" s="123" t="s">
        <v>48</v>
      </c>
      <c r="C39" s="138">
        <v>1118</v>
      </c>
      <c r="D39" s="138">
        <v>372</v>
      </c>
      <c r="E39" s="139">
        <f t="shared" si="0"/>
        <v>0.33273703041144903</v>
      </c>
      <c r="F39" s="136">
        <v>156</v>
      </c>
      <c r="G39" s="139">
        <f t="shared" si="1"/>
        <v>0.47227191413237923</v>
      </c>
    </row>
    <row r="40" spans="1:7" x14ac:dyDescent="0.3">
      <c r="A40" s="123">
        <v>243212</v>
      </c>
      <c r="B40" s="123" t="s">
        <v>53</v>
      </c>
      <c r="C40" s="138">
        <v>781</v>
      </c>
      <c r="D40" s="138">
        <v>318</v>
      </c>
      <c r="E40" s="139">
        <f t="shared" si="0"/>
        <v>0.40717029449423814</v>
      </c>
      <c r="F40" s="136">
        <v>44</v>
      </c>
      <c r="G40" s="139">
        <f t="shared" si="1"/>
        <v>0.46350832266325226</v>
      </c>
    </row>
    <row r="41" spans="1:7" x14ac:dyDescent="0.3">
      <c r="A41" s="123">
        <v>243115</v>
      </c>
      <c r="B41" s="123" t="s">
        <v>46</v>
      </c>
      <c r="C41" s="138">
        <v>1014</v>
      </c>
      <c r="D41" s="138">
        <v>406</v>
      </c>
      <c r="E41" s="139">
        <f t="shared" si="0"/>
        <v>0.40039447731755423</v>
      </c>
      <c r="F41" s="136">
        <v>51</v>
      </c>
      <c r="G41" s="139">
        <f t="shared" si="1"/>
        <v>0.45069033530571995</v>
      </c>
    </row>
    <row r="42" spans="1:7" x14ac:dyDescent="0.3">
      <c r="A42" s="123">
        <v>241836</v>
      </c>
      <c r="B42" s="123" t="s">
        <v>275</v>
      </c>
      <c r="C42" s="138">
        <v>193</v>
      </c>
      <c r="D42" s="138">
        <v>55</v>
      </c>
      <c r="E42" s="139">
        <f t="shared" si="0"/>
        <v>0.28497409326424872</v>
      </c>
      <c r="F42" s="136">
        <v>29</v>
      </c>
      <c r="G42" s="139">
        <f t="shared" si="1"/>
        <v>0.43523316062176165</v>
      </c>
    </row>
    <row r="43" spans="1:7" x14ac:dyDescent="0.3">
      <c r="A43" s="123">
        <v>242644</v>
      </c>
      <c r="B43" s="123" t="s">
        <v>86</v>
      </c>
      <c r="C43" s="138">
        <v>282</v>
      </c>
      <c r="D43" s="138">
        <v>117</v>
      </c>
      <c r="E43" s="139">
        <f t="shared" si="0"/>
        <v>0.41489361702127658</v>
      </c>
      <c r="F43" s="136">
        <v>5</v>
      </c>
      <c r="G43" s="139">
        <f t="shared" si="1"/>
        <v>0.43262411347517732</v>
      </c>
    </row>
    <row r="44" spans="1:7" x14ac:dyDescent="0.3">
      <c r="A44" s="123">
        <v>243197</v>
      </c>
      <c r="B44" s="123" t="s">
        <v>52</v>
      </c>
      <c r="C44" s="138">
        <v>2465</v>
      </c>
      <c r="D44" s="138">
        <v>1056</v>
      </c>
      <c r="E44" s="139">
        <f t="shared" si="0"/>
        <v>0.42839756592292089</v>
      </c>
      <c r="F44" s="136">
        <v>0</v>
      </c>
      <c r="G44" s="139">
        <f t="shared" si="1"/>
        <v>0.42839756592292089</v>
      </c>
    </row>
    <row r="45" spans="1:7" x14ac:dyDescent="0.3">
      <c r="A45" s="123">
        <v>241410</v>
      </c>
      <c r="B45" s="123" t="s">
        <v>74</v>
      </c>
      <c r="C45" s="138">
        <v>966</v>
      </c>
      <c r="D45" s="138">
        <v>375</v>
      </c>
      <c r="E45" s="139">
        <f t="shared" si="0"/>
        <v>0.38819875776397517</v>
      </c>
      <c r="F45" s="136">
        <v>37</v>
      </c>
      <c r="G45" s="139">
        <f t="shared" si="1"/>
        <v>0.42650103519668736</v>
      </c>
    </row>
    <row r="46" spans="1:7" x14ac:dyDescent="0.3">
      <c r="A46" s="123">
        <v>241720</v>
      </c>
      <c r="B46" s="123" t="s">
        <v>37</v>
      </c>
      <c r="C46" s="138">
        <v>298</v>
      </c>
      <c r="D46" s="138">
        <v>120</v>
      </c>
      <c r="E46" s="139">
        <f t="shared" si="0"/>
        <v>0.40268456375838924</v>
      </c>
      <c r="F46" s="136">
        <v>0</v>
      </c>
      <c r="G46" s="139">
        <f t="shared" si="1"/>
        <v>0.40268456375838924</v>
      </c>
    </row>
    <row r="47" spans="1:7" x14ac:dyDescent="0.3">
      <c r="A47" s="123">
        <v>241191</v>
      </c>
      <c r="B47" s="123" t="s">
        <v>77</v>
      </c>
      <c r="C47" s="138">
        <v>158</v>
      </c>
      <c r="D47" s="138">
        <v>50</v>
      </c>
      <c r="E47" s="139">
        <f t="shared" si="0"/>
        <v>0.31645569620253167</v>
      </c>
      <c r="F47" s="136">
        <v>13</v>
      </c>
      <c r="G47" s="139">
        <f t="shared" si="1"/>
        <v>0.39873417721518989</v>
      </c>
    </row>
    <row r="48" spans="1:7" x14ac:dyDescent="0.3">
      <c r="A48" s="123">
        <v>241216</v>
      </c>
      <c r="B48" s="123" t="s">
        <v>211</v>
      </c>
      <c r="C48" s="138">
        <v>239</v>
      </c>
      <c r="D48" s="138">
        <v>93</v>
      </c>
      <c r="E48" s="139">
        <f t="shared" si="0"/>
        <v>0.38912133891213391</v>
      </c>
      <c r="F48" s="136"/>
      <c r="G48" s="139">
        <f t="shared" si="1"/>
        <v>0.38912133891213391</v>
      </c>
    </row>
    <row r="49" spans="1:8" x14ac:dyDescent="0.3">
      <c r="A49" s="123">
        <v>243188</v>
      </c>
      <c r="B49" s="123" t="s">
        <v>55</v>
      </c>
      <c r="C49" s="138">
        <v>593</v>
      </c>
      <c r="D49" s="138">
        <v>104</v>
      </c>
      <c r="E49" s="139">
        <f t="shared" si="0"/>
        <v>0.17537942664418213</v>
      </c>
      <c r="F49" s="136">
        <v>125</v>
      </c>
      <c r="G49" s="139">
        <f t="shared" si="1"/>
        <v>0.38617200674536256</v>
      </c>
      <c r="H49" s="141"/>
    </row>
    <row r="50" spans="1:8" x14ac:dyDescent="0.3">
      <c r="A50" s="123">
        <v>242617</v>
      </c>
      <c r="B50" s="123" t="s">
        <v>94</v>
      </c>
      <c r="C50" s="138">
        <v>937</v>
      </c>
      <c r="D50" s="138">
        <v>336</v>
      </c>
      <c r="E50" s="139">
        <f t="shared" si="0"/>
        <v>0.35859124866595515</v>
      </c>
      <c r="F50" s="136">
        <v>19</v>
      </c>
      <c r="G50" s="139">
        <f t="shared" si="1"/>
        <v>0.37886872998932764</v>
      </c>
      <c r="H50" s="141"/>
    </row>
    <row r="51" spans="1:8" x14ac:dyDescent="0.3">
      <c r="A51" s="123">
        <v>363916</v>
      </c>
      <c r="B51" s="123" t="s">
        <v>63</v>
      </c>
      <c r="C51" s="138">
        <v>115</v>
      </c>
      <c r="D51" s="138">
        <v>32</v>
      </c>
      <c r="E51" s="139">
        <f t="shared" si="0"/>
        <v>0.27826086956521739</v>
      </c>
      <c r="F51" s="136">
        <v>11</v>
      </c>
      <c r="G51" s="139">
        <f t="shared" si="1"/>
        <v>0.37391304347826088</v>
      </c>
      <c r="H51" s="141"/>
    </row>
    <row r="52" spans="1:8" x14ac:dyDescent="0.3">
      <c r="A52" s="123">
        <v>241225</v>
      </c>
      <c r="B52" s="123" t="s">
        <v>79</v>
      </c>
      <c r="C52" s="138">
        <v>218</v>
      </c>
      <c r="D52" s="138">
        <v>60</v>
      </c>
      <c r="E52" s="139">
        <f t="shared" si="0"/>
        <v>0.27522935779816515</v>
      </c>
      <c r="F52" s="136">
        <v>21</v>
      </c>
      <c r="G52" s="139">
        <f t="shared" si="1"/>
        <v>0.37155963302752293</v>
      </c>
      <c r="H52" s="141"/>
    </row>
    <row r="53" spans="1:8" x14ac:dyDescent="0.3">
      <c r="A53" s="123">
        <v>241386</v>
      </c>
      <c r="B53" s="123" t="s">
        <v>61</v>
      </c>
      <c r="C53" s="138">
        <v>97</v>
      </c>
      <c r="D53" s="138">
        <v>30</v>
      </c>
      <c r="E53" s="139">
        <f t="shared" si="0"/>
        <v>0.30927835051546393</v>
      </c>
      <c r="F53" s="136">
        <v>5</v>
      </c>
      <c r="G53" s="139">
        <f t="shared" si="1"/>
        <v>0.36082474226804123</v>
      </c>
      <c r="H53" s="141"/>
    </row>
    <row r="54" spans="1:8" x14ac:dyDescent="0.3">
      <c r="A54" s="123">
        <v>242626</v>
      </c>
      <c r="B54" s="123" t="s">
        <v>84</v>
      </c>
      <c r="C54" s="138">
        <v>829</v>
      </c>
      <c r="D54" s="138">
        <v>277</v>
      </c>
      <c r="E54" s="139">
        <f t="shared" si="0"/>
        <v>0.33413751507840772</v>
      </c>
      <c r="F54" s="136">
        <v>10</v>
      </c>
      <c r="G54" s="139">
        <f t="shared" si="1"/>
        <v>0.34620024125452353</v>
      </c>
      <c r="H54" s="137"/>
    </row>
    <row r="55" spans="1:8" x14ac:dyDescent="0.3">
      <c r="A55" s="123">
        <v>242699</v>
      </c>
      <c r="B55" s="123" t="s">
        <v>90</v>
      </c>
      <c r="C55" s="138">
        <v>362</v>
      </c>
      <c r="D55" s="138">
        <v>111</v>
      </c>
      <c r="E55" s="139">
        <f t="shared" ref="E55:E86" si="2">D55/C55</f>
        <v>0.30662983425414364</v>
      </c>
      <c r="F55" s="136">
        <v>9</v>
      </c>
      <c r="G55" s="139">
        <f t="shared" ref="G55:G86" si="3">SUM(D55,F55)/C55</f>
        <v>0.33149171270718231</v>
      </c>
      <c r="H55" s="141"/>
    </row>
    <row r="56" spans="1:8" x14ac:dyDescent="0.3">
      <c r="A56" s="123">
        <v>242635</v>
      </c>
      <c r="B56" s="123" t="s">
        <v>85</v>
      </c>
      <c r="C56" s="138">
        <v>701</v>
      </c>
      <c r="D56" s="138">
        <v>216</v>
      </c>
      <c r="E56" s="139">
        <f t="shared" si="2"/>
        <v>0.30813124108416545</v>
      </c>
      <c r="F56" s="136">
        <v>15</v>
      </c>
      <c r="G56" s="139">
        <f t="shared" si="3"/>
        <v>0.32952924393723254</v>
      </c>
      <c r="H56" s="141"/>
    </row>
    <row r="57" spans="1:8" x14ac:dyDescent="0.3">
      <c r="A57" s="123">
        <v>404806</v>
      </c>
      <c r="B57" s="123" t="s">
        <v>99</v>
      </c>
      <c r="C57" s="136">
        <v>114</v>
      </c>
      <c r="D57" s="136">
        <v>36</v>
      </c>
      <c r="E57" s="139">
        <f t="shared" si="2"/>
        <v>0.31578947368421051</v>
      </c>
      <c r="F57" s="136">
        <v>1</v>
      </c>
      <c r="G57" s="139">
        <f t="shared" si="3"/>
        <v>0.32456140350877194</v>
      </c>
      <c r="H57" s="141"/>
    </row>
    <row r="58" spans="1:8" x14ac:dyDescent="0.3">
      <c r="A58" s="123">
        <v>241739</v>
      </c>
      <c r="B58" s="123" t="s">
        <v>95</v>
      </c>
      <c r="C58" s="138">
        <v>1445</v>
      </c>
      <c r="D58" s="138">
        <v>360</v>
      </c>
      <c r="E58" s="139">
        <f t="shared" si="2"/>
        <v>0.2491349480968858</v>
      </c>
      <c r="F58" s="136">
        <v>105</v>
      </c>
      <c r="G58" s="139">
        <f t="shared" si="3"/>
        <v>0.3217993079584775</v>
      </c>
      <c r="H58" s="141"/>
    </row>
    <row r="59" spans="1:8" x14ac:dyDescent="0.3">
      <c r="A59" s="123">
        <v>242662</v>
      </c>
      <c r="B59" s="123" t="s">
        <v>93</v>
      </c>
      <c r="C59" s="138">
        <v>1030</v>
      </c>
      <c r="D59" s="138">
        <v>316</v>
      </c>
      <c r="E59" s="139">
        <f t="shared" si="2"/>
        <v>0.30679611650485439</v>
      </c>
      <c r="F59" s="136">
        <v>8</v>
      </c>
      <c r="G59" s="139">
        <f t="shared" si="3"/>
        <v>0.31456310679611649</v>
      </c>
      <c r="H59" s="141"/>
    </row>
    <row r="60" spans="1:8" x14ac:dyDescent="0.3">
      <c r="A60" s="123">
        <v>241377</v>
      </c>
      <c r="B60" s="123" t="s">
        <v>60</v>
      </c>
      <c r="C60" s="138">
        <v>314</v>
      </c>
      <c r="D60" s="138">
        <v>68</v>
      </c>
      <c r="E60" s="139">
        <f t="shared" si="2"/>
        <v>0.21656050955414013</v>
      </c>
      <c r="F60" s="136">
        <v>28</v>
      </c>
      <c r="G60" s="139">
        <f t="shared" si="3"/>
        <v>0.30573248407643311</v>
      </c>
    </row>
    <row r="61" spans="1:8" x14ac:dyDescent="0.3">
      <c r="A61" s="123">
        <v>243832</v>
      </c>
      <c r="B61" s="123" t="s">
        <v>276</v>
      </c>
      <c r="C61" s="138">
        <v>133</v>
      </c>
      <c r="D61" s="138">
        <v>38</v>
      </c>
      <c r="E61" s="139">
        <f t="shared" si="2"/>
        <v>0.2857142857142857</v>
      </c>
      <c r="F61" s="136">
        <v>2</v>
      </c>
      <c r="G61" s="139">
        <f t="shared" si="3"/>
        <v>0.3007518796992481</v>
      </c>
    </row>
    <row r="62" spans="1:8" x14ac:dyDescent="0.3">
      <c r="A62" s="123">
        <v>242705</v>
      </c>
      <c r="B62" s="123" t="s">
        <v>87</v>
      </c>
      <c r="C62" s="138">
        <v>940</v>
      </c>
      <c r="D62" s="138">
        <v>223</v>
      </c>
      <c r="E62" s="139">
        <f t="shared" si="2"/>
        <v>0.2372340425531915</v>
      </c>
      <c r="F62" s="136">
        <v>42</v>
      </c>
      <c r="G62" s="139">
        <f t="shared" si="3"/>
        <v>0.28191489361702127</v>
      </c>
    </row>
    <row r="63" spans="1:8" x14ac:dyDescent="0.3">
      <c r="A63" s="123">
        <v>241304</v>
      </c>
      <c r="B63" s="123" t="s">
        <v>121</v>
      </c>
      <c r="C63" s="136">
        <v>101</v>
      </c>
      <c r="D63" s="136">
        <v>27</v>
      </c>
      <c r="E63" s="139">
        <f t="shared" si="2"/>
        <v>0.26732673267326734</v>
      </c>
      <c r="F63" s="136">
        <v>1</v>
      </c>
      <c r="G63" s="139">
        <f t="shared" si="3"/>
        <v>0.27722772277227725</v>
      </c>
    </row>
    <row r="64" spans="1:8" x14ac:dyDescent="0.3">
      <c r="A64" s="123">
        <v>243601</v>
      </c>
      <c r="B64" s="123" t="s">
        <v>83</v>
      </c>
      <c r="C64" s="138">
        <v>2140</v>
      </c>
      <c r="D64" s="138">
        <v>425</v>
      </c>
      <c r="E64" s="139">
        <f t="shared" si="2"/>
        <v>0.19859813084112149</v>
      </c>
      <c r="F64" s="136">
        <v>168</v>
      </c>
      <c r="G64" s="139">
        <f t="shared" si="3"/>
        <v>0.27710280373831775</v>
      </c>
    </row>
    <row r="65" spans="1:7" x14ac:dyDescent="0.3">
      <c r="A65" s="123">
        <v>242653</v>
      </c>
      <c r="B65" s="123" t="s">
        <v>91</v>
      </c>
      <c r="C65" s="138">
        <v>808</v>
      </c>
      <c r="D65" s="138">
        <v>188</v>
      </c>
      <c r="E65" s="139">
        <f t="shared" si="2"/>
        <v>0.23267326732673269</v>
      </c>
      <c r="F65" s="136">
        <v>11</v>
      </c>
      <c r="G65" s="139">
        <f t="shared" si="3"/>
        <v>0.24628712871287128</v>
      </c>
    </row>
    <row r="66" spans="1:7" x14ac:dyDescent="0.3">
      <c r="A66" s="123">
        <v>363907</v>
      </c>
      <c r="B66" s="123" t="s">
        <v>62</v>
      </c>
      <c r="C66" s="138">
        <v>195</v>
      </c>
      <c r="D66" s="138">
        <v>30</v>
      </c>
      <c r="E66" s="139">
        <f t="shared" si="2"/>
        <v>0.15384615384615385</v>
      </c>
      <c r="F66" s="136">
        <v>16</v>
      </c>
      <c r="G66" s="139">
        <f t="shared" si="3"/>
        <v>0.23589743589743589</v>
      </c>
    </row>
    <row r="67" spans="1:7" x14ac:dyDescent="0.3">
      <c r="A67" s="123">
        <v>242972</v>
      </c>
      <c r="B67" s="123" t="s">
        <v>107</v>
      </c>
      <c r="C67" s="136">
        <v>729</v>
      </c>
      <c r="D67" s="136">
        <v>150</v>
      </c>
      <c r="E67" s="139">
        <f t="shared" si="2"/>
        <v>0.20576131687242799</v>
      </c>
      <c r="F67" s="136">
        <v>18</v>
      </c>
      <c r="G67" s="139">
        <f t="shared" si="3"/>
        <v>0.23045267489711935</v>
      </c>
    </row>
    <row r="68" spans="1:7" x14ac:dyDescent="0.3">
      <c r="A68" s="123">
        <v>243346</v>
      </c>
      <c r="B68" s="123" t="s">
        <v>81</v>
      </c>
      <c r="C68" s="138">
        <v>1804</v>
      </c>
      <c r="D68" s="138">
        <v>360</v>
      </c>
      <c r="E68" s="139">
        <f t="shared" si="2"/>
        <v>0.19955654101995565</v>
      </c>
      <c r="F68" s="136">
        <v>55</v>
      </c>
      <c r="G68" s="139">
        <f t="shared" si="3"/>
        <v>0.23004434589800443</v>
      </c>
    </row>
    <row r="69" spans="1:7" x14ac:dyDescent="0.3">
      <c r="A69" s="123">
        <v>241128</v>
      </c>
      <c r="B69" s="123" t="s">
        <v>58</v>
      </c>
      <c r="C69" s="138">
        <v>257</v>
      </c>
      <c r="D69" s="138">
        <v>57</v>
      </c>
      <c r="E69" s="139">
        <f t="shared" si="2"/>
        <v>0.22178988326848248</v>
      </c>
      <c r="F69" s="136"/>
      <c r="G69" s="139">
        <f t="shared" si="3"/>
        <v>0.22178988326848248</v>
      </c>
    </row>
    <row r="70" spans="1:7" x14ac:dyDescent="0.3">
      <c r="A70" s="123">
        <v>241100</v>
      </c>
      <c r="B70" s="123" t="s">
        <v>57</v>
      </c>
      <c r="C70" s="138">
        <v>298</v>
      </c>
      <c r="D70" s="138">
        <v>66</v>
      </c>
      <c r="E70" s="139">
        <f t="shared" si="2"/>
        <v>0.22147651006711411</v>
      </c>
      <c r="F70" s="136"/>
      <c r="G70" s="139">
        <f t="shared" si="3"/>
        <v>0.22147651006711411</v>
      </c>
    </row>
    <row r="71" spans="1:7" x14ac:dyDescent="0.3">
      <c r="A71" s="123">
        <v>444042</v>
      </c>
      <c r="B71" s="123" t="s">
        <v>108</v>
      </c>
      <c r="C71" s="136">
        <v>441</v>
      </c>
      <c r="D71" s="136">
        <v>95</v>
      </c>
      <c r="E71" s="139">
        <f t="shared" si="2"/>
        <v>0.21541950113378686</v>
      </c>
      <c r="F71" s="136">
        <v>2</v>
      </c>
      <c r="G71" s="139">
        <f t="shared" si="3"/>
        <v>0.2199546485260771</v>
      </c>
    </row>
    <row r="72" spans="1:7" x14ac:dyDescent="0.3">
      <c r="A72" s="123">
        <v>382063</v>
      </c>
      <c r="B72" s="123" t="s">
        <v>110</v>
      </c>
      <c r="C72" s="136">
        <v>173</v>
      </c>
      <c r="D72" s="136">
        <v>38</v>
      </c>
      <c r="E72" s="139">
        <f t="shared" si="2"/>
        <v>0.21965317919075145</v>
      </c>
      <c r="F72" s="136">
        <v>0</v>
      </c>
      <c r="G72" s="139">
        <f t="shared" si="3"/>
        <v>0.21965317919075145</v>
      </c>
    </row>
    <row r="73" spans="1:7" x14ac:dyDescent="0.3">
      <c r="A73" s="123">
        <v>243586</v>
      </c>
      <c r="B73" s="123" t="s">
        <v>73</v>
      </c>
      <c r="C73" s="138">
        <v>190</v>
      </c>
      <c r="D73" s="138">
        <v>34</v>
      </c>
      <c r="E73" s="139">
        <f t="shared" si="2"/>
        <v>0.17894736842105263</v>
      </c>
      <c r="F73" s="136">
        <v>7</v>
      </c>
      <c r="G73" s="139">
        <f t="shared" si="3"/>
        <v>0.21578947368421053</v>
      </c>
    </row>
    <row r="74" spans="1:7" x14ac:dyDescent="0.3">
      <c r="A74" s="123">
        <v>242981</v>
      </c>
      <c r="B74" s="123" t="s">
        <v>106</v>
      </c>
      <c r="C74" s="136">
        <v>445</v>
      </c>
      <c r="D74" s="136">
        <v>87</v>
      </c>
      <c r="E74" s="139">
        <f t="shared" si="2"/>
        <v>0.19550561797752808</v>
      </c>
      <c r="F74" s="136">
        <v>8</v>
      </c>
      <c r="G74" s="139">
        <f t="shared" si="3"/>
        <v>0.21348314606741572</v>
      </c>
    </row>
    <row r="75" spans="1:7" x14ac:dyDescent="0.3">
      <c r="A75" s="123">
        <v>242680</v>
      </c>
      <c r="B75" s="123" t="s">
        <v>89</v>
      </c>
      <c r="C75" s="138">
        <v>332</v>
      </c>
      <c r="D75" s="138">
        <v>65</v>
      </c>
      <c r="E75" s="139">
        <f t="shared" si="2"/>
        <v>0.19578313253012047</v>
      </c>
      <c r="F75" s="136">
        <v>5</v>
      </c>
      <c r="G75" s="139">
        <f t="shared" si="3"/>
        <v>0.21084337349397592</v>
      </c>
    </row>
    <row r="76" spans="1:7" x14ac:dyDescent="0.3">
      <c r="A76" s="123">
        <v>241395</v>
      </c>
      <c r="B76" s="123" t="s">
        <v>72</v>
      </c>
      <c r="C76" s="138">
        <v>52</v>
      </c>
      <c r="D76" s="138">
        <v>10</v>
      </c>
      <c r="E76" s="139">
        <f t="shared" si="2"/>
        <v>0.19230769230769232</v>
      </c>
      <c r="F76" s="136"/>
      <c r="G76" s="139">
        <f t="shared" si="3"/>
        <v>0.19230769230769232</v>
      </c>
    </row>
    <row r="77" spans="1:7" x14ac:dyDescent="0.3">
      <c r="A77" s="123">
        <v>243577</v>
      </c>
      <c r="B77" s="123" t="s">
        <v>96</v>
      </c>
      <c r="C77" s="138">
        <v>694</v>
      </c>
      <c r="D77" s="138">
        <v>106</v>
      </c>
      <c r="E77" s="139">
        <f t="shared" si="2"/>
        <v>0.15273775216138327</v>
      </c>
      <c r="F77" s="136">
        <v>13</v>
      </c>
      <c r="G77" s="139">
        <f t="shared" si="3"/>
        <v>0.17146974063400577</v>
      </c>
    </row>
    <row r="78" spans="1:7" x14ac:dyDescent="0.3">
      <c r="A78" s="88"/>
      <c r="B78" s="88"/>
      <c r="C78" s="142"/>
      <c r="D78" s="142"/>
      <c r="E78" s="141"/>
      <c r="F78" s="137"/>
      <c r="G78" s="141"/>
    </row>
    <row r="79" spans="1:7" x14ac:dyDescent="0.3">
      <c r="C79" s="140"/>
      <c r="D79" s="140"/>
      <c r="E79" s="140"/>
      <c r="F79" s="140"/>
      <c r="G79" s="140"/>
    </row>
    <row r="80" spans="1:7" ht="69" x14ac:dyDescent="0.3">
      <c r="A80" s="131" t="s">
        <v>287</v>
      </c>
      <c r="B80" s="131" t="s">
        <v>288</v>
      </c>
      <c r="C80" s="131" t="s">
        <v>305</v>
      </c>
      <c r="D80" s="131" t="s">
        <v>290</v>
      </c>
      <c r="E80" s="131" t="s">
        <v>167</v>
      </c>
      <c r="F80" s="49" t="s">
        <v>291</v>
      </c>
      <c r="G80" s="132" t="s">
        <v>168</v>
      </c>
    </row>
    <row r="81" spans="1:7" x14ac:dyDescent="0.3">
      <c r="A81" s="261" t="s">
        <v>306</v>
      </c>
      <c r="B81" s="261"/>
      <c r="C81" s="134"/>
      <c r="D81" s="135"/>
      <c r="E81" s="136"/>
      <c r="F81" s="134"/>
      <c r="G81" s="136"/>
    </row>
    <row r="82" spans="1:7" x14ac:dyDescent="0.3">
      <c r="A82" s="123">
        <v>242042</v>
      </c>
      <c r="B82" s="123" t="s">
        <v>42</v>
      </c>
      <c r="C82" s="136">
        <v>241</v>
      </c>
      <c r="D82" s="136">
        <v>239</v>
      </c>
      <c r="E82" s="139">
        <f t="shared" ref="E82:E95" si="4">D82/C82</f>
        <v>0.99170124481327804</v>
      </c>
      <c r="F82" s="136">
        <v>0</v>
      </c>
      <c r="G82" s="139">
        <f t="shared" ref="G82:G95" si="5">SUM(D82,F82)/C82</f>
        <v>0.99170124481327804</v>
      </c>
    </row>
    <row r="83" spans="1:7" x14ac:dyDescent="0.3">
      <c r="A83" s="123">
        <v>242565</v>
      </c>
      <c r="B83" s="123" t="s">
        <v>43</v>
      </c>
      <c r="C83" s="136">
        <v>276</v>
      </c>
      <c r="D83" s="136">
        <v>261</v>
      </c>
      <c r="E83" s="139">
        <f t="shared" si="4"/>
        <v>0.94565217391304346</v>
      </c>
      <c r="F83" s="136">
        <v>11</v>
      </c>
      <c r="G83" s="139">
        <f t="shared" si="5"/>
        <v>0.98550724637681164</v>
      </c>
    </row>
    <row r="84" spans="1:7" x14ac:dyDescent="0.3">
      <c r="A84" s="123">
        <v>242556</v>
      </c>
      <c r="B84" s="123" t="s">
        <v>41</v>
      </c>
      <c r="C84" s="136">
        <v>203</v>
      </c>
      <c r="D84" s="136">
        <v>183</v>
      </c>
      <c r="E84" s="139">
        <f t="shared" si="4"/>
        <v>0.90147783251231528</v>
      </c>
      <c r="F84" s="136">
        <v>0</v>
      </c>
      <c r="G84" s="139">
        <f t="shared" si="5"/>
        <v>0.90147783251231528</v>
      </c>
    </row>
    <row r="85" spans="1:7" x14ac:dyDescent="0.3">
      <c r="A85" s="123">
        <v>460677</v>
      </c>
      <c r="B85" s="123" t="s">
        <v>201</v>
      </c>
      <c r="C85" s="138">
        <v>89</v>
      </c>
      <c r="D85" s="138">
        <v>60</v>
      </c>
      <c r="E85" s="139">
        <f t="shared" si="4"/>
        <v>0.6741573033707865</v>
      </c>
      <c r="F85" s="136">
        <v>0</v>
      </c>
      <c r="G85" s="139">
        <f t="shared" si="5"/>
        <v>0.6741573033707865</v>
      </c>
    </row>
    <row r="86" spans="1:7" x14ac:dyDescent="0.3">
      <c r="A86" s="123">
        <v>414461</v>
      </c>
      <c r="B86" s="123" t="s">
        <v>105</v>
      </c>
      <c r="C86" s="138">
        <v>1269</v>
      </c>
      <c r="D86" s="138">
        <v>798</v>
      </c>
      <c r="E86" s="139">
        <f t="shared" si="4"/>
        <v>0.62884160756501184</v>
      </c>
      <c r="F86" s="136">
        <v>0</v>
      </c>
      <c r="G86" s="139">
        <f t="shared" si="5"/>
        <v>0.62884160756501184</v>
      </c>
    </row>
    <row r="87" spans="1:7" x14ac:dyDescent="0.3">
      <c r="A87" s="123">
        <v>242422</v>
      </c>
      <c r="B87" s="123" t="s">
        <v>104</v>
      </c>
      <c r="C87" s="138">
        <v>15635</v>
      </c>
      <c r="D87" s="138">
        <v>8910</v>
      </c>
      <c r="E87" s="139">
        <f t="shared" si="4"/>
        <v>0.56987527982091457</v>
      </c>
      <c r="F87" s="136">
        <v>0</v>
      </c>
      <c r="G87" s="139">
        <f t="shared" si="5"/>
        <v>0.56987527982091457</v>
      </c>
    </row>
    <row r="88" spans="1:7" x14ac:dyDescent="0.3">
      <c r="A88" s="123">
        <v>430935</v>
      </c>
      <c r="B88" s="123" t="s">
        <v>98</v>
      </c>
      <c r="C88" s="138">
        <v>150</v>
      </c>
      <c r="D88" s="138">
        <v>67</v>
      </c>
      <c r="E88" s="139">
        <f t="shared" si="4"/>
        <v>0.44666666666666666</v>
      </c>
      <c r="F88" s="136">
        <v>7</v>
      </c>
      <c r="G88" s="139">
        <f t="shared" si="5"/>
        <v>0.49333333333333335</v>
      </c>
    </row>
    <row r="89" spans="1:7" x14ac:dyDescent="0.3">
      <c r="A89" s="123">
        <v>242583</v>
      </c>
      <c r="B89" s="123" t="s">
        <v>44</v>
      </c>
      <c r="C89" s="136">
        <v>289</v>
      </c>
      <c r="D89" s="136">
        <v>141</v>
      </c>
      <c r="E89" s="139">
        <f t="shared" si="4"/>
        <v>0.48788927335640137</v>
      </c>
      <c r="F89" s="136">
        <v>0</v>
      </c>
      <c r="G89" s="139">
        <f t="shared" si="5"/>
        <v>0.48788927335640137</v>
      </c>
    </row>
    <row r="90" spans="1:7" x14ac:dyDescent="0.3">
      <c r="A90" s="123">
        <v>242130</v>
      </c>
      <c r="B90" s="123" t="s">
        <v>101</v>
      </c>
      <c r="C90" s="138">
        <v>110</v>
      </c>
      <c r="D90" s="138">
        <v>46</v>
      </c>
      <c r="E90" s="139">
        <f t="shared" si="4"/>
        <v>0.41818181818181815</v>
      </c>
      <c r="F90" s="136">
        <v>5</v>
      </c>
      <c r="G90" s="139">
        <f t="shared" si="5"/>
        <v>0.46363636363636362</v>
      </c>
    </row>
    <row r="91" spans="1:7" x14ac:dyDescent="0.3">
      <c r="A91" s="123">
        <v>243072</v>
      </c>
      <c r="B91" s="123" t="s">
        <v>109</v>
      </c>
      <c r="C91" s="138">
        <v>1019</v>
      </c>
      <c r="D91" s="138">
        <v>449</v>
      </c>
      <c r="E91" s="139">
        <f t="shared" si="4"/>
        <v>0.44062806673209026</v>
      </c>
      <c r="F91" s="136">
        <v>0</v>
      </c>
      <c r="G91" s="139">
        <f t="shared" si="5"/>
        <v>0.44062806673209026</v>
      </c>
    </row>
    <row r="92" spans="1:7" x14ac:dyDescent="0.3">
      <c r="A92" s="123">
        <v>242112</v>
      </c>
      <c r="B92" s="123" t="s">
        <v>257</v>
      </c>
      <c r="C92" s="138">
        <v>319</v>
      </c>
      <c r="D92" s="138">
        <v>133</v>
      </c>
      <c r="E92" s="139">
        <f t="shared" si="4"/>
        <v>0.41692789968652039</v>
      </c>
      <c r="F92" s="136">
        <v>2</v>
      </c>
      <c r="G92" s="139">
        <f t="shared" si="5"/>
        <v>0.42319749216300939</v>
      </c>
    </row>
    <row r="93" spans="1:7" x14ac:dyDescent="0.3">
      <c r="A93" s="123">
        <v>376321</v>
      </c>
      <c r="B93" s="123" t="s">
        <v>100</v>
      </c>
      <c r="C93" s="138">
        <v>438</v>
      </c>
      <c r="D93" s="138">
        <v>182</v>
      </c>
      <c r="E93" s="139">
        <f t="shared" si="4"/>
        <v>0.41552511415525112</v>
      </c>
      <c r="F93" s="136">
        <v>0</v>
      </c>
      <c r="G93" s="139">
        <f t="shared" si="5"/>
        <v>0.41552511415525112</v>
      </c>
    </row>
    <row r="94" spans="1:7" x14ac:dyDescent="0.3">
      <c r="A94" s="123">
        <v>242149</v>
      </c>
      <c r="B94" s="123" t="s">
        <v>103</v>
      </c>
      <c r="C94" s="138">
        <v>212</v>
      </c>
      <c r="D94" s="138">
        <v>88</v>
      </c>
      <c r="E94" s="139">
        <f t="shared" si="4"/>
        <v>0.41509433962264153</v>
      </c>
      <c r="F94" s="136">
        <v>0</v>
      </c>
      <c r="G94" s="139">
        <f t="shared" si="5"/>
        <v>0.41509433962264153</v>
      </c>
    </row>
    <row r="95" spans="1:7" x14ac:dyDescent="0.3">
      <c r="A95" s="123">
        <v>243841</v>
      </c>
      <c r="B95" s="123" t="s">
        <v>102</v>
      </c>
      <c r="C95" s="138">
        <v>345</v>
      </c>
      <c r="D95" s="138">
        <v>140</v>
      </c>
      <c r="E95" s="139">
        <f t="shared" si="4"/>
        <v>0.40579710144927539</v>
      </c>
      <c r="F95" s="136">
        <v>0</v>
      </c>
      <c r="G95" s="139">
        <f t="shared" si="5"/>
        <v>0.40579710144927539</v>
      </c>
    </row>
    <row r="96" spans="1:7" x14ac:dyDescent="0.3">
      <c r="C96" s="140"/>
      <c r="D96" s="140"/>
      <c r="E96" s="140"/>
      <c r="F96" s="140"/>
      <c r="G96" s="140"/>
    </row>
    <row r="97" spans="1:11" x14ac:dyDescent="0.3">
      <c r="C97" s="140"/>
      <c r="D97" s="140"/>
      <c r="E97" s="140"/>
      <c r="F97" s="140"/>
      <c r="G97" s="140"/>
      <c r="H97" s="140"/>
      <c r="I97" s="140"/>
      <c r="J97" s="140"/>
      <c r="K97" s="140"/>
    </row>
    <row r="98" spans="1:11" s="5" customFormat="1" ht="72" x14ac:dyDescent="0.3">
      <c r="A98" s="143" t="s">
        <v>287</v>
      </c>
      <c r="B98" s="143" t="s">
        <v>288</v>
      </c>
      <c r="C98" s="144" t="s">
        <v>305</v>
      </c>
      <c r="D98" s="144" t="s">
        <v>290</v>
      </c>
      <c r="E98" s="145" t="s">
        <v>167</v>
      </c>
      <c r="F98" s="145" t="s">
        <v>291</v>
      </c>
      <c r="G98" s="144" t="s">
        <v>168</v>
      </c>
      <c r="H98" s="146"/>
      <c r="I98" s="146"/>
      <c r="J98" s="146"/>
      <c r="K98" s="146"/>
    </row>
    <row r="99" spans="1:11" ht="16.2" x14ac:dyDescent="0.3">
      <c r="A99" s="31" t="s">
        <v>307</v>
      </c>
      <c r="B99" s="147"/>
      <c r="C99" s="136"/>
      <c r="D99" s="136"/>
      <c r="E99" s="136"/>
      <c r="F99" s="136"/>
      <c r="G99" s="136"/>
      <c r="H99" s="140"/>
      <c r="I99" s="140"/>
      <c r="J99" s="140"/>
      <c r="K99" s="140"/>
    </row>
    <row r="100" spans="1:11" ht="16.2" x14ac:dyDescent="0.3">
      <c r="A100" s="123">
        <v>469416</v>
      </c>
      <c r="B100" s="123" t="s">
        <v>308</v>
      </c>
      <c r="C100" s="136" t="s">
        <v>38</v>
      </c>
      <c r="D100" s="136" t="s">
        <v>38</v>
      </c>
      <c r="E100" s="136" t="s">
        <v>38</v>
      </c>
      <c r="F100" s="136" t="s">
        <v>38</v>
      </c>
      <c r="G100" s="136" t="s">
        <v>38</v>
      </c>
      <c r="H100" s="140"/>
      <c r="I100" s="140"/>
      <c r="J100" s="140"/>
      <c r="K100" s="140"/>
    </row>
    <row r="101" spans="1:11" x14ac:dyDescent="0.3">
      <c r="A101" s="123">
        <v>449135</v>
      </c>
      <c r="B101" s="123" t="s">
        <v>216</v>
      </c>
      <c r="C101" s="148">
        <v>156</v>
      </c>
      <c r="D101" s="148">
        <v>132</v>
      </c>
      <c r="E101" s="139">
        <f t="shared" ref="E101:E106" si="6">D101/C101</f>
        <v>0.84615384615384615</v>
      </c>
      <c r="F101" s="148">
        <v>2</v>
      </c>
      <c r="G101" s="139">
        <f t="shared" ref="G101:G106" si="7">SUM(D101,F101)/C101</f>
        <v>0.85897435897435892</v>
      </c>
      <c r="H101" s="140"/>
      <c r="I101" s="140"/>
      <c r="J101" s="140"/>
      <c r="K101" s="140"/>
    </row>
    <row r="102" spans="1:11" x14ac:dyDescent="0.3">
      <c r="A102" s="123">
        <v>434900</v>
      </c>
      <c r="B102" s="123" t="s">
        <v>213</v>
      </c>
      <c r="C102" s="148">
        <v>482</v>
      </c>
      <c r="D102" s="148">
        <v>362</v>
      </c>
      <c r="E102" s="139">
        <f t="shared" si="6"/>
        <v>0.75103734439834025</v>
      </c>
      <c r="F102" s="148">
        <v>0</v>
      </c>
      <c r="G102" s="139">
        <f t="shared" si="7"/>
        <v>0.75103734439834025</v>
      </c>
      <c r="H102" s="140"/>
      <c r="I102" s="140"/>
      <c r="J102" s="140"/>
      <c r="K102" s="140"/>
    </row>
    <row r="103" spans="1:11" x14ac:dyDescent="0.3">
      <c r="A103" s="123">
        <v>436465</v>
      </c>
      <c r="B103" s="123" t="s">
        <v>212</v>
      </c>
      <c r="C103" s="148">
        <v>517</v>
      </c>
      <c r="D103" s="148">
        <v>383</v>
      </c>
      <c r="E103" s="139">
        <f t="shared" si="6"/>
        <v>0.74081237911025144</v>
      </c>
      <c r="F103" s="148">
        <v>0</v>
      </c>
      <c r="G103" s="139">
        <f t="shared" si="7"/>
        <v>0.74081237911025144</v>
      </c>
      <c r="H103" s="140"/>
      <c r="I103" s="140"/>
      <c r="J103" s="140"/>
      <c r="K103" s="140"/>
    </row>
    <row r="104" spans="1:11" x14ac:dyDescent="0.3">
      <c r="A104" s="123">
        <v>449144</v>
      </c>
      <c r="B104" s="123" t="s">
        <v>214</v>
      </c>
      <c r="C104" s="148">
        <v>226</v>
      </c>
      <c r="D104" s="148">
        <v>163</v>
      </c>
      <c r="E104" s="139">
        <f t="shared" si="6"/>
        <v>0.72123893805309736</v>
      </c>
      <c r="F104" s="148">
        <v>0</v>
      </c>
      <c r="G104" s="139">
        <f t="shared" si="7"/>
        <v>0.72123893805309736</v>
      </c>
      <c r="H104" s="140"/>
      <c r="I104" s="140"/>
      <c r="J104" s="140"/>
      <c r="K104" s="140"/>
    </row>
    <row r="105" spans="1:11" x14ac:dyDescent="0.3">
      <c r="A105" s="123">
        <v>240985</v>
      </c>
      <c r="B105" s="123" t="s">
        <v>277</v>
      </c>
      <c r="C105" s="148">
        <v>322</v>
      </c>
      <c r="D105" s="148">
        <v>159</v>
      </c>
      <c r="E105" s="139">
        <f t="shared" si="6"/>
        <v>0.49378881987577639</v>
      </c>
      <c r="F105" s="148">
        <v>0</v>
      </c>
      <c r="G105" s="139">
        <f t="shared" si="7"/>
        <v>0.49378881987577639</v>
      </c>
      <c r="H105" s="140"/>
      <c r="I105" s="140"/>
      <c r="J105" s="140"/>
      <c r="K105" s="140"/>
    </row>
    <row r="106" spans="1:11" x14ac:dyDescent="0.3">
      <c r="A106" s="123">
        <v>431929</v>
      </c>
      <c r="B106" s="123" t="s">
        <v>219</v>
      </c>
      <c r="C106" s="148">
        <v>42</v>
      </c>
      <c r="D106" s="148">
        <v>18</v>
      </c>
      <c r="E106" s="139">
        <f t="shared" si="6"/>
        <v>0.42857142857142855</v>
      </c>
      <c r="F106" s="148">
        <v>0</v>
      </c>
      <c r="G106" s="139">
        <f t="shared" si="7"/>
        <v>0.42857142857142855</v>
      </c>
      <c r="H106" s="140"/>
      <c r="I106" s="140"/>
      <c r="J106" s="140"/>
      <c r="K106" s="140"/>
    </row>
    <row r="107" spans="1:11" x14ac:dyDescent="0.3">
      <c r="C107" s="140"/>
      <c r="D107" s="140"/>
      <c r="E107" s="140"/>
      <c r="F107" s="140"/>
      <c r="G107" s="140"/>
      <c r="H107" s="140"/>
      <c r="I107" s="140"/>
      <c r="J107" s="140"/>
      <c r="K107" s="140"/>
    </row>
    <row r="108" spans="1:11" x14ac:dyDescent="0.3">
      <c r="A108" s="32" t="s">
        <v>309</v>
      </c>
      <c r="C108" s="140"/>
      <c r="D108" s="140"/>
      <c r="E108" s="140"/>
      <c r="F108" s="140"/>
      <c r="G108" s="140"/>
      <c r="H108" s="140"/>
      <c r="I108" s="140"/>
      <c r="J108" s="140"/>
      <c r="K108" s="140"/>
    </row>
    <row r="109" spans="1:11" ht="15" x14ac:dyDescent="0.3">
      <c r="A109" s="32" t="s">
        <v>310</v>
      </c>
      <c r="C109" s="140"/>
      <c r="D109" s="140"/>
      <c r="E109" s="140"/>
      <c r="F109" s="140"/>
      <c r="G109" s="140"/>
      <c r="H109" s="140"/>
      <c r="I109" s="140"/>
      <c r="J109" s="140"/>
      <c r="K109" s="140"/>
    </row>
    <row r="110" spans="1:11" ht="15" x14ac:dyDescent="0.3">
      <c r="A110" s="32" t="s">
        <v>311</v>
      </c>
      <c r="C110" s="140"/>
      <c r="D110" s="140"/>
      <c r="E110" s="140"/>
      <c r="F110" s="140"/>
      <c r="G110" s="140"/>
      <c r="H110" s="140"/>
      <c r="I110" s="140"/>
      <c r="J110" s="140"/>
      <c r="K110" s="140"/>
    </row>
    <row r="111" spans="1:11" ht="15" x14ac:dyDescent="0.3">
      <c r="A111" s="32" t="s">
        <v>312</v>
      </c>
      <c r="C111" s="140"/>
      <c r="D111" s="140"/>
      <c r="E111" s="140"/>
      <c r="F111" s="140"/>
      <c r="G111" s="140"/>
      <c r="H111" s="140"/>
      <c r="I111" s="140"/>
      <c r="J111" s="140"/>
      <c r="K111" s="140"/>
    </row>
    <row r="112" spans="1:11" x14ac:dyDescent="0.3">
      <c r="A112" s="32" t="s">
        <v>313</v>
      </c>
      <c r="C112" s="140"/>
      <c r="D112" s="140"/>
      <c r="E112" s="140"/>
      <c r="F112" s="140"/>
      <c r="G112" s="140"/>
      <c r="H112" s="140"/>
      <c r="I112" s="140"/>
      <c r="J112" s="140"/>
      <c r="K112" s="140"/>
    </row>
  </sheetData>
  <sortState ref="A100:G106">
    <sortCondition descending="1" ref="G100:G106"/>
  </sortState>
  <mergeCells count="7">
    <mergeCell ref="A7:F7"/>
    <mergeCell ref="A81:B81"/>
    <mergeCell ref="B1:G1"/>
    <mergeCell ref="B2:G2"/>
    <mergeCell ref="B3:G3"/>
    <mergeCell ref="B4:G4"/>
    <mergeCell ref="A6:F6"/>
  </mergeCells>
  <pageMargins left="0.7" right="0.7" top="0.75" bottom="0.75" header="0.3" footer="0.3"/>
  <pageSetup scale="8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workbookViewId="0">
      <selection activeCell="K17" sqref="K17"/>
    </sheetView>
  </sheetViews>
  <sheetFormatPr defaultColWidth="9.109375" defaultRowHeight="13.8" x14ac:dyDescent="0.3"/>
  <cols>
    <col min="1" max="1" width="7" style="32" customWidth="1"/>
    <col min="2" max="2" width="47.109375" style="32" bestFit="1" customWidth="1"/>
    <col min="3" max="7" width="12.6640625" style="32" customWidth="1"/>
    <col min="8" max="16384" width="9.109375" style="32"/>
  </cols>
  <sheetData>
    <row r="1" spans="1:11" customFormat="1" ht="23.4" x14ac:dyDescent="0.45">
      <c r="A1" s="32"/>
      <c r="B1" s="220" t="s">
        <v>195</v>
      </c>
      <c r="C1" s="220"/>
      <c r="D1" s="220"/>
      <c r="E1" s="220"/>
      <c r="F1" s="220"/>
      <c r="G1" s="220"/>
      <c r="H1" s="54"/>
      <c r="I1" s="54"/>
      <c r="J1" s="54"/>
      <c r="K1" s="54"/>
    </row>
    <row r="2" spans="1:11" customFormat="1" ht="21" x14ac:dyDescent="0.4">
      <c r="A2" s="32"/>
      <c r="B2" s="220" t="s">
        <v>196</v>
      </c>
      <c r="C2" s="220"/>
      <c r="D2" s="220"/>
      <c r="E2" s="220"/>
      <c r="F2" s="220"/>
      <c r="G2" s="220"/>
      <c r="H2" s="51"/>
      <c r="I2" s="51"/>
      <c r="J2" s="51"/>
      <c r="K2" s="51"/>
    </row>
    <row r="3" spans="1:11" customFormat="1" ht="14.4" x14ac:dyDescent="0.3">
      <c r="A3" s="32"/>
      <c r="B3" s="217" t="s">
        <v>177</v>
      </c>
      <c r="C3" s="217"/>
      <c r="D3" s="217"/>
      <c r="E3" s="217"/>
      <c r="F3" s="217"/>
      <c r="G3" s="217"/>
      <c r="H3" s="52"/>
      <c r="I3" s="52"/>
      <c r="J3" s="52"/>
      <c r="K3" s="52"/>
    </row>
    <row r="4" spans="1:11" customFormat="1" ht="14.4" x14ac:dyDescent="0.3">
      <c r="A4" s="32"/>
      <c r="B4" s="216" t="s">
        <v>246</v>
      </c>
      <c r="C4" s="216"/>
      <c r="D4" s="216"/>
      <c r="E4" s="216"/>
      <c r="F4" s="216"/>
      <c r="G4" s="216"/>
      <c r="H4" s="53"/>
      <c r="I4" s="53"/>
      <c r="J4" s="53"/>
      <c r="K4" s="53"/>
    </row>
    <row r="6" spans="1:11" ht="14.4" x14ac:dyDescent="0.3">
      <c r="A6" s="266" t="s">
        <v>335</v>
      </c>
      <c r="B6" s="266"/>
      <c r="C6" s="266"/>
      <c r="D6" s="266"/>
      <c r="E6" s="266"/>
      <c r="F6" s="266"/>
      <c r="G6" s="266"/>
    </row>
    <row r="7" spans="1:11" ht="14.4" x14ac:dyDescent="0.3">
      <c r="A7" s="265" t="s">
        <v>242</v>
      </c>
      <c r="B7" s="265"/>
      <c r="C7" s="265"/>
      <c r="D7" s="265"/>
      <c r="E7" s="265"/>
      <c r="F7" s="265"/>
      <c r="G7" s="265"/>
    </row>
    <row r="8" spans="1:11" x14ac:dyDescent="0.3">
      <c r="A8" s="267" t="s">
        <v>287</v>
      </c>
      <c r="B8" s="269" t="s">
        <v>169</v>
      </c>
      <c r="C8" s="271" t="s">
        <v>170</v>
      </c>
      <c r="D8" s="272"/>
      <c r="E8" s="273"/>
      <c r="F8" s="271" t="s">
        <v>171</v>
      </c>
      <c r="G8" s="272"/>
      <c r="H8" s="273"/>
    </row>
    <row r="9" spans="1:11" ht="41.4" x14ac:dyDescent="0.3">
      <c r="A9" s="268"/>
      <c r="B9" s="270"/>
      <c r="C9" s="149" t="s">
        <v>316</v>
      </c>
      <c r="D9" s="149" t="s">
        <v>317</v>
      </c>
      <c r="E9" s="149" t="s">
        <v>172</v>
      </c>
      <c r="F9" s="149" t="s">
        <v>316</v>
      </c>
      <c r="G9" s="149" t="s">
        <v>317</v>
      </c>
      <c r="H9" s="149" t="s">
        <v>172</v>
      </c>
    </row>
    <row r="10" spans="1:11" x14ac:dyDescent="0.3">
      <c r="A10" s="150"/>
      <c r="B10" s="206" t="s">
        <v>36</v>
      </c>
      <c r="C10" s="150"/>
      <c r="D10" s="150"/>
      <c r="E10" s="150"/>
      <c r="F10" s="150"/>
      <c r="G10" s="150"/>
      <c r="H10" s="150"/>
    </row>
    <row r="11" spans="1:11" x14ac:dyDescent="0.3">
      <c r="A11" s="150">
        <v>243203</v>
      </c>
      <c r="B11" s="150" t="s">
        <v>50</v>
      </c>
      <c r="C11" s="211" t="s">
        <v>38</v>
      </c>
      <c r="D11" s="211" t="s">
        <v>38</v>
      </c>
      <c r="E11" s="211" t="s">
        <v>38</v>
      </c>
      <c r="F11" s="211" t="s">
        <v>38</v>
      </c>
      <c r="G11" s="211" t="s">
        <v>38</v>
      </c>
      <c r="H11" s="211" t="s">
        <v>38</v>
      </c>
    </row>
    <row r="12" spans="1:11" x14ac:dyDescent="0.3">
      <c r="A12" s="150">
        <v>241951</v>
      </c>
      <c r="B12" s="150" t="s">
        <v>40</v>
      </c>
      <c r="C12" s="150">
        <v>68</v>
      </c>
      <c r="D12" s="150">
        <v>57</v>
      </c>
      <c r="E12" s="150">
        <v>84</v>
      </c>
      <c r="F12" s="150">
        <v>2</v>
      </c>
      <c r="G12" s="150">
        <v>2</v>
      </c>
      <c r="H12" s="150">
        <v>100</v>
      </c>
    </row>
    <row r="13" spans="1:11" x14ac:dyDescent="0.3">
      <c r="A13" s="150">
        <v>243106</v>
      </c>
      <c r="B13" s="150" t="s">
        <v>45</v>
      </c>
      <c r="C13" s="150">
        <v>574</v>
      </c>
      <c r="D13" s="150">
        <v>477</v>
      </c>
      <c r="E13" s="150">
        <v>83</v>
      </c>
      <c r="F13" s="150">
        <v>1</v>
      </c>
      <c r="G13" s="150">
        <v>1</v>
      </c>
      <c r="H13" s="150">
        <v>100</v>
      </c>
    </row>
    <row r="14" spans="1:11" x14ac:dyDescent="0.3">
      <c r="A14" s="150">
        <v>242042</v>
      </c>
      <c r="B14" s="150" t="s">
        <v>42</v>
      </c>
      <c r="C14" s="150">
        <v>308</v>
      </c>
      <c r="D14" s="150">
        <v>220</v>
      </c>
      <c r="E14" s="150">
        <v>71</v>
      </c>
      <c r="F14" s="150">
        <v>1</v>
      </c>
      <c r="G14" s="150">
        <v>1</v>
      </c>
      <c r="H14" s="150">
        <v>100</v>
      </c>
    </row>
    <row r="15" spans="1:11" x14ac:dyDescent="0.3">
      <c r="A15" s="150">
        <v>243221</v>
      </c>
      <c r="B15" s="150" t="s">
        <v>54</v>
      </c>
      <c r="C15" s="150">
        <v>1938</v>
      </c>
      <c r="D15" s="150">
        <v>1738</v>
      </c>
      <c r="E15" s="150">
        <v>90</v>
      </c>
      <c r="F15" s="150">
        <v>35</v>
      </c>
      <c r="G15" s="150">
        <v>34</v>
      </c>
      <c r="H15" s="150">
        <v>97</v>
      </c>
    </row>
    <row r="16" spans="1:11" x14ac:dyDescent="0.3">
      <c r="A16" s="150">
        <v>242565</v>
      </c>
      <c r="B16" s="150" t="s">
        <v>43</v>
      </c>
      <c r="C16" s="150">
        <v>323</v>
      </c>
      <c r="D16" s="150">
        <v>269</v>
      </c>
      <c r="E16" s="150">
        <v>83</v>
      </c>
      <c r="F16" s="150">
        <v>29</v>
      </c>
      <c r="G16" s="150">
        <v>25</v>
      </c>
      <c r="H16" s="150">
        <v>86</v>
      </c>
    </row>
    <row r="17" spans="1:8" x14ac:dyDescent="0.3">
      <c r="A17" s="150">
        <v>241766</v>
      </c>
      <c r="B17" s="150" t="s">
        <v>39</v>
      </c>
      <c r="C17" s="150">
        <v>27</v>
      </c>
      <c r="D17" s="150">
        <v>23</v>
      </c>
      <c r="E17" s="150">
        <v>85</v>
      </c>
      <c r="F17" s="150">
        <v>48</v>
      </c>
      <c r="G17" s="150">
        <v>41</v>
      </c>
      <c r="H17" s="150">
        <v>85</v>
      </c>
    </row>
    <row r="18" spans="1:8" x14ac:dyDescent="0.3">
      <c r="A18" s="150">
        <v>243133</v>
      </c>
      <c r="B18" s="150" t="s">
        <v>47</v>
      </c>
      <c r="C18" s="150">
        <v>1132</v>
      </c>
      <c r="D18" s="150">
        <v>969</v>
      </c>
      <c r="E18" s="150">
        <v>86</v>
      </c>
      <c r="F18" s="150">
        <v>3</v>
      </c>
      <c r="G18" s="150">
        <v>2</v>
      </c>
      <c r="H18" s="150">
        <v>67</v>
      </c>
    </row>
    <row r="19" spans="1:8" x14ac:dyDescent="0.3">
      <c r="A19" s="150">
        <v>242583</v>
      </c>
      <c r="B19" s="150" t="s">
        <v>44</v>
      </c>
      <c r="C19" s="150">
        <v>300</v>
      </c>
      <c r="D19" s="150">
        <v>259</v>
      </c>
      <c r="E19" s="150">
        <v>86</v>
      </c>
      <c r="F19" s="150">
        <v>40</v>
      </c>
      <c r="G19" s="150">
        <v>20</v>
      </c>
      <c r="H19" s="150">
        <v>50</v>
      </c>
    </row>
    <row r="20" spans="1:8" x14ac:dyDescent="0.3">
      <c r="A20" s="150">
        <v>241720</v>
      </c>
      <c r="B20" s="150" t="s">
        <v>37</v>
      </c>
      <c r="C20" s="150">
        <v>100</v>
      </c>
      <c r="D20" s="150">
        <v>60</v>
      </c>
      <c r="E20" s="150">
        <v>60</v>
      </c>
      <c r="F20" s="150">
        <v>2</v>
      </c>
      <c r="G20" s="150">
        <v>1</v>
      </c>
      <c r="H20" s="150">
        <v>50</v>
      </c>
    </row>
    <row r="21" spans="1:8" x14ac:dyDescent="0.3">
      <c r="A21" s="150">
        <v>243151</v>
      </c>
      <c r="B21" s="150" t="s">
        <v>49</v>
      </c>
      <c r="C21" s="150">
        <v>801</v>
      </c>
      <c r="D21" s="150">
        <v>775</v>
      </c>
      <c r="E21" s="150">
        <v>97</v>
      </c>
      <c r="F21" s="150">
        <v>4</v>
      </c>
      <c r="G21" s="150">
        <v>0</v>
      </c>
      <c r="H21" s="150">
        <v>0</v>
      </c>
    </row>
    <row r="22" spans="1:8" x14ac:dyDescent="0.3">
      <c r="A22" s="150">
        <v>243142</v>
      </c>
      <c r="B22" s="150" t="s">
        <v>48</v>
      </c>
      <c r="C22" s="150">
        <v>496</v>
      </c>
      <c r="D22" s="150">
        <v>415</v>
      </c>
      <c r="E22" s="150">
        <v>84</v>
      </c>
      <c r="F22" s="150">
        <v>1</v>
      </c>
      <c r="G22" s="150">
        <v>0</v>
      </c>
      <c r="H22" s="150">
        <v>0</v>
      </c>
    </row>
    <row r="23" spans="1:8" x14ac:dyDescent="0.3">
      <c r="A23" s="150">
        <v>243197</v>
      </c>
      <c r="B23" s="150" t="s">
        <v>52</v>
      </c>
      <c r="C23" s="150">
        <v>1751</v>
      </c>
      <c r="D23" s="150">
        <v>1564</v>
      </c>
      <c r="E23" s="150">
        <v>89</v>
      </c>
      <c r="F23" s="150">
        <v>0</v>
      </c>
      <c r="G23" s="150">
        <v>0</v>
      </c>
      <c r="H23" s="150"/>
    </row>
    <row r="24" spans="1:8" x14ac:dyDescent="0.3">
      <c r="A24" s="150">
        <v>243179</v>
      </c>
      <c r="B24" s="150" t="s">
        <v>51</v>
      </c>
      <c r="C24" s="150">
        <v>568</v>
      </c>
      <c r="D24" s="150">
        <v>493</v>
      </c>
      <c r="E24" s="150">
        <v>87</v>
      </c>
      <c r="F24" s="150">
        <v>0</v>
      </c>
      <c r="G24" s="150">
        <v>0</v>
      </c>
      <c r="H24" s="150"/>
    </row>
    <row r="25" spans="1:8" x14ac:dyDescent="0.3">
      <c r="A25" s="150">
        <v>243212</v>
      </c>
      <c r="B25" s="150" t="s">
        <v>53</v>
      </c>
      <c r="C25" s="150">
        <v>505</v>
      </c>
      <c r="D25" s="150">
        <v>438</v>
      </c>
      <c r="E25" s="150">
        <v>87</v>
      </c>
      <c r="F25" s="150">
        <v>0</v>
      </c>
      <c r="G25" s="150">
        <v>0</v>
      </c>
      <c r="H25" s="150"/>
    </row>
    <row r="26" spans="1:8" x14ac:dyDescent="0.3">
      <c r="A26" s="150">
        <v>242556</v>
      </c>
      <c r="B26" s="150" t="s">
        <v>41</v>
      </c>
      <c r="C26" s="150">
        <v>375</v>
      </c>
      <c r="D26" s="150">
        <v>300</v>
      </c>
      <c r="E26" s="150">
        <v>80</v>
      </c>
      <c r="F26" s="150"/>
      <c r="G26" s="150"/>
      <c r="H26" s="150"/>
    </row>
    <row r="27" spans="1:8" x14ac:dyDescent="0.3">
      <c r="A27" s="150">
        <v>243115</v>
      </c>
      <c r="B27" s="150" t="s">
        <v>46</v>
      </c>
      <c r="C27" s="150">
        <v>816</v>
      </c>
      <c r="D27" s="150">
        <v>648</v>
      </c>
      <c r="E27" s="150">
        <v>79</v>
      </c>
      <c r="F27" s="150"/>
      <c r="G27" s="150"/>
      <c r="H27" s="150"/>
    </row>
    <row r="28" spans="1:8" x14ac:dyDescent="0.3">
      <c r="A28" s="150">
        <v>243188</v>
      </c>
      <c r="B28" s="150" t="s">
        <v>55</v>
      </c>
      <c r="C28" s="150">
        <v>83</v>
      </c>
      <c r="D28" s="150">
        <v>46</v>
      </c>
      <c r="E28" s="150">
        <v>55</v>
      </c>
      <c r="F28" s="150">
        <v>0</v>
      </c>
      <c r="G28" s="150">
        <v>0</v>
      </c>
      <c r="H28" s="150"/>
    </row>
    <row r="29" spans="1:8" x14ac:dyDescent="0.3">
      <c r="A29" s="150"/>
      <c r="B29" s="150"/>
      <c r="C29" s="150"/>
      <c r="D29" s="150"/>
      <c r="E29" s="150"/>
      <c r="F29" s="150"/>
      <c r="G29" s="150"/>
      <c r="H29" s="150"/>
    </row>
    <row r="30" spans="1:8" x14ac:dyDescent="0.3">
      <c r="A30" s="150"/>
      <c r="B30" s="152" t="s">
        <v>56</v>
      </c>
      <c r="C30" s="150"/>
      <c r="D30" s="150"/>
      <c r="E30" s="150"/>
      <c r="F30" s="150"/>
      <c r="G30" s="150"/>
      <c r="H30" s="150"/>
    </row>
    <row r="31" spans="1:8" x14ac:dyDescent="0.3">
      <c r="A31" s="150">
        <v>241793</v>
      </c>
      <c r="B31" s="150" t="s">
        <v>64</v>
      </c>
      <c r="C31" s="151" t="s">
        <v>38</v>
      </c>
      <c r="D31" s="151" t="s">
        <v>38</v>
      </c>
      <c r="E31" s="151" t="s">
        <v>38</v>
      </c>
      <c r="F31" s="151" t="s">
        <v>38</v>
      </c>
      <c r="G31" s="151" t="s">
        <v>38</v>
      </c>
      <c r="H31" s="151" t="s">
        <v>38</v>
      </c>
    </row>
    <row r="32" spans="1:8" x14ac:dyDescent="0.3">
      <c r="A32" s="150">
        <v>428338</v>
      </c>
      <c r="B32" s="150" t="s">
        <v>69</v>
      </c>
      <c r="C32" s="151" t="s">
        <v>38</v>
      </c>
      <c r="D32" s="151" t="s">
        <v>38</v>
      </c>
      <c r="E32" s="151" t="s">
        <v>38</v>
      </c>
      <c r="F32" s="151" t="s">
        <v>38</v>
      </c>
      <c r="G32" s="151" t="s">
        <v>38</v>
      </c>
      <c r="H32" s="151" t="s">
        <v>38</v>
      </c>
    </row>
    <row r="33" spans="1:8" x14ac:dyDescent="0.3">
      <c r="A33" s="150">
        <v>243081</v>
      </c>
      <c r="B33" s="150" t="s">
        <v>71</v>
      </c>
      <c r="C33" s="151" t="s">
        <v>38</v>
      </c>
      <c r="D33" s="151" t="s">
        <v>38</v>
      </c>
      <c r="E33" s="151" t="s">
        <v>38</v>
      </c>
      <c r="F33" s="151" t="s">
        <v>38</v>
      </c>
      <c r="G33" s="151" t="s">
        <v>38</v>
      </c>
      <c r="H33" s="151" t="s">
        <v>38</v>
      </c>
    </row>
    <row r="34" spans="1:8" x14ac:dyDescent="0.3">
      <c r="A34" s="150">
        <v>243498</v>
      </c>
      <c r="B34" s="150" t="s">
        <v>75</v>
      </c>
      <c r="C34" s="151" t="s">
        <v>38</v>
      </c>
      <c r="D34" s="151" t="s">
        <v>38</v>
      </c>
      <c r="E34" s="151" t="s">
        <v>38</v>
      </c>
      <c r="F34" s="151" t="s">
        <v>38</v>
      </c>
      <c r="G34" s="151" t="s">
        <v>38</v>
      </c>
      <c r="H34" s="151" t="s">
        <v>38</v>
      </c>
    </row>
    <row r="35" spans="1:8" x14ac:dyDescent="0.3">
      <c r="A35" s="150">
        <v>241331</v>
      </c>
      <c r="B35" s="150" t="s">
        <v>78</v>
      </c>
      <c r="C35" s="151" t="s">
        <v>38</v>
      </c>
      <c r="D35" s="151" t="s">
        <v>38</v>
      </c>
      <c r="E35" s="151" t="s">
        <v>38</v>
      </c>
      <c r="F35" s="151" t="s">
        <v>38</v>
      </c>
      <c r="G35" s="151" t="s">
        <v>38</v>
      </c>
      <c r="H35" s="151" t="s">
        <v>38</v>
      </c>
    </row>
    <row r="36" spans="1:8" x14ac:dyDescent="0.3">
      <c r="A36" s="150">
        <v>242723</v>
      </c>
      <c r="B36" s="150" t="s">
        <v>88</v>
      </c>
      <c r="C36" s="151" t="s">
        <v>38</v>
      </c>
      <c r="D36" s="151" t="s">
        <v>38</v>
      </c>
      <c r="E36" s="151" t="s">
        <v>38</v>
      </c>
      <c r="F36" s="151" t="s">
        <v>38</v>
      </c>
      <c r="G36" s="151" t="s">
        <v>38</v>
      </c>
      <c r="H36" s="151" t="s">
        <v>38</v>
      </c>
    </row>
    <row r="37" spans="1:8" x14ac:dyDescent="0.3">
      <c r="A37" s="150">
        <v>404222</v>
      </c>
      <c r="B37" s="150" t="s">
        <v>92</v>
      </c>
      <c r="C37" s="151" t="s">
        <v>38</v>
      </c>
      <c r="D37" s="151" t="s">
        <v>38</v>
      </c>
      <c r="E37" s="151" t="s">
        <v>38</v>
      </c>
      <c r="F37" s="151" t="s">
        <v>38</v>
      </c>
      <c r="G37" s="151" t="s">
        <v>38</v>
      </c>
      <c r="H37" s="151" t="s">
        <v>38</v>
      </c>
    </row>
    <row r="38" spans="1:8" x14ac:dyDescent="0.3">
      <c r="A38" s="150">
        <v>475811</v>
      </c>
      <c r="B38" s="150" t="s">
        <v>220</v>
      </c>
      <c r="C38" s="151" t="s">
        <v>38</v>
      </c>
      <c r="D38" s="151" t="s">
        <v>38</v>
      </c>
      <c r="E38" s="151" t="s">
        <v>38</v>
      </c>
      <c r="F38" s="151" t="s">
        <v>38</v>
      </c>
      <c r="G38" s="151" t="s">
        <v>38</v>
      </c>
      <c r="H38" s="151" t="s">
        <v>38</v>
      </c>
    </row>
    <row r="39" spans="1:8" x14ac:dyDescent="0.3">
      <c r="A39" s="150">
        <v>241191</v>
      </c>
      <c r="B39" s="150" t="s">
        <v>77</v>
      </c>
      <c r="C39" s="150">
        <v>204</v>
      </c>
      <c r="D39" s="150">
        <v>171</v>
      </c>
      <c r="E39" s="150">
        <v>84</v>
      </c>
      <c r="F39" s="150">
        <v>3</v>
      </c>
      <c r="G39" s="150">
        <v>3</v>
      </c>
      <c r="H39" s="150">
        <v>100</v>
      </c>
    </row>
    <row r="40" spans="1:8" x14ac:dyDescent="0.3">
      <c r="A40" s="150">
        <v>241386</v>
      </c>
      <c r="B40" s="150" t="s">
        <v>61</v>
      </c>
      <c r="C40" s="150">
        <v>36</v>
      </c>
      <c r="D40" s="150">
        <v>27</v>
      </c>
      <c r="E40" s="150">
        <v>75</v>
      </c>
      <c r="F40" s="150">
        <v>1</v>
      </c>
      <c r="G40" s="150">
        <v>1</v>
      </c>
      <c r="H40" s="150">
        <v>100</v>
      </c>
    </row>
    <row r="41" spans="1:8" x14ac:dyDescent="0.3">
      <c r="A41" s="150">
        <v>241100</v>
      </c>
      <c r="B41" s="150" t="s">
        <v>57</v>
      </c>
      <c r="C41" s="150">
        <v>164</v>
      </c>
      <c r="D41" s="150">
        <v>97</v>
      </c>
      <c r="E41" s="150">
        <v>59</v>
      </c>
      <c r="F41" s="150">
        <v>1</v>
      </c>
      <c r="G41" s="150">
        <v>1</v>
      </c>
      <c r="H41" s="150">
        <v>100</v>
      </c>
    </row>
    <row r="42" spans="1:8" x14ac:dyDescent="0.3">
      <c r="A42" s="150">
        <v>241216</v>
      </c>
      <c r="B42" s="150" t="s">
        <v>211</v>
      </c>
      <c r="C42" s="150">
        <v>275</v>
      </c>
      <c r="D42" s="150">
        <v>198</v>
      </c>
      <c r="E42" s="150">
        <v>72</v>
      </c>
      <c r="F42" s="150">
        <v>8</v>
      </c>
      <c r="G42" s="150">
        <v>6</v>
      </c>
      <c r="H42" s="150">
        <v>75</v>
      </c>
    </row>
    <row r="43" spans="1:8" x14ac:dyDescent="0.3">
      <c r="A43" s="150">
        <v>241225</v>
      </c>
      <c r="B43" s="150" t="s">
        <v>79</v>
      </c>
      <c r="C43" s="150">
        <v>181</v>
      </c>
      <c r="D43" s="150">
        <v>127</v>
      </c>
      <c r="E43" s="150">
        <v>70</v>
      </c>
      <c r="F43" s="150">
        <v>8</v>
      </c>
      <c r="G43" s="150">
        <v>6</v>
      </c>
      <c r="H43" s="150">
        <v>75</v>
      </c>
    </row>
    <row r="44" spans="1:8" x14ac:dyDescent="0.3">
      <c r="A44" s="150">
        <v>443562</v>
      </c>
      <c r="B44" s="150" t="s">
        <v>215</v>
      </c>
      <c r="C44" s="150">
        <v>348</v>
      </c>
      <c r="D44" s="150">
        <v>242</v>
      </c>
      <c r="E44" s="150">
        <v>70</v>
      </c>
      <c r="F44" s="150">
        <v>42</v>
      </c>
      <c r="G44" s="150">
        <v>31</v>
      </c>
      <c r="H44" s="150">
        <v>74</v>
      </c>
    </row>
    <row r="45" spans="1:8" x14ac:dyDescent="0.3">
      <c r="A45" s="150">
        <v>243443</v>
      </c>
      <c r="B45" s="150" t="s">
        <v>82</v>
      </c>
      <c r="C45" s="150">
        <v>824</v>
      </c>
      <c r="D45" s="150">
        <v>626</v>
      </c>
      <c r="E45" s="150">
        <v>76</v>
      </c>
      <c r="F45" s="150">
        <v>71</v>
      </c>
      <c r="G45" s="150">
        <v>49</v>
      </c>
      <c r="H45" s="150">
        <v>69</v>
      </c>
    </row>
    <row r="46" spans="1:8" x14ac:dyDescent="0.3">
      <c r="A46" s="150">
        <v>243832</v>
      </c>
      <c r="B46" s="150" t="s">
        <v>67</v>
      </c>
      <c r="C46" s="150">
        <v>19</v>
      </c>
      <c r="D46" s="150">
        <v>10</v>
      </c>
      <c r="E46" s="150">
        <v>53</v>
      </c>
      <c r="F46" s="150">
        <v>5</v>
      </c>
      <c r="G46" s="150">
        <v>3</v>
      </c>
      <c r="H46" s="150">
        <v>60</v>
      </c>
    </row>
    <row r="47" spans="1:8" x14ac:dyDescent="0.3">
      <c r="A47" s="150">
        <v>242653</v>
      </c>
      <c r="B47" s="150" t="s">
        <v>91</v>
      </c>
      <c r="C47" s="150">
        <v>735</v>
      </c>
      <c r="D47" s="150">
        <v>525</v>
      </c>
      <c r="E47" s="150">
        <v>71</v>
      </c>
      <c r="F47" s="150">
        <v>19</v>
      </c>
      <c r="G47" s="150">
        <v>10</v>
      </c>
      <c r="H47" s="150">
        <v>53</v>
      </c>
    </row>
    <row r="48" spans="1:8" x14ac:dyDescent="0.3">
      <c r="A48" s="150">
        <v>242617</v>
      </c>
      <c r="B48" s="150" t="s">
        <v>94</v>
      </c>
      <c r="C48" s="150">
        <v>650</v>
      </c>
      <c r="D48" s="150">
        <v>518</v>
      </c>
      <c r="E48" s="150">
        <v>80</v>
      </c>
      <c r="F48" s="150">
        <v>2</v>
      </c>
      <c r="G48" s="150">
        <v>1</v>
      </c>
      <c r="H48" s="150">
        <v>50</v>
      </c>
    </row>
    <row r="49" spans="1:8" x14ac:dyDescent="0.3">
      <c r="A49" s="150">
        <v>242626</v>
      </c>
      <c r="B49" s="150" t="s">
        <v>84</v>
      </c>
      <c r="C49" s="150">
        <v>541</v>
      </c>
      <c r="D49" s="150">
        <v>389</v>
      </c>
      <c r="E49" s="150">
        <v>72</v>
      </c>
      <c r="F49" s="150">
        <v>4</v>
      </c>
      <c r="G49" s="150">
        <v>2</v>
      </c>
      <c r="H49" s="150">
        <v>50</v>
      </c>
    </row>
    <row r="50" spans="1:8" x14ac:dyDescent="0.3">
      <c r="A50" s="150">
        <v>242699</v>
      </c>
      <c r="B50" s="150" t="s">
        <v>90</v>
      </c>
      <c r="C50" s="150">
        <v>110</v>
      </c>
      <c r="D50" s="150">
        <v>76</v>
      </c>
      <c r="E50" s="150">
        <v>69</v>
      </c>
      <c r="F50" s="150">
        <v>4</v>
      </c>
      <c r="G50" s="150">
        <v>2</v>
      </c>
      <c r="H50" s="150">
        <v>50</v>
      </c>
    </row>
    <row r="51" spans="1:8" x14ac:dyDescent="0.3">
      <c r="A51" s="150">
        <v>243577</v>
      </c>
      <c r="B51" s="150" t="s">
        <v>96</v>
      </c>
      <c r="C51" s="150">
        <v>383</v>
      </c>
      <c r="D51" s="150">
        <v>295</v>
      </c>
      <c r="E51" s="150">
        <v>77</v>
      </c>
      <c r="F51" s="150">
        <v>25</v>
      </c>
      <c r="G51" s="150">
        <v>11</v>
      </c>
      <c r="H51" s="150">
        <v>44</v>
      </c>
    </row>
    <row r="52" spans="1:8" x14ac:dyDescent="0.3">
      <c r="A52" s="150">
        <v>243346</v>
      </c>
      <c r="B52" s="150" t="s">
        <v>81</v>
      </c>
      <c r="C52" s="150">
        <v>863</v>
      </c>
      <c r="D52" s="150">
        <v>605</v>
      </c>
      <c r="E52" s="150">
        <v>70</v>
      </c>
      <c r="F52" s="150">
        <v>112</v>
      </c>
      <c r="G52" s="150">
        <v>48</v>
      </c>
      <c r="H52" s="150">
        <v>43</v>
      </c>
    </row>
    <row r="53" spans="1:8" x14ac:dyDescent="0.3">
      <c r="A53" s="150">
        <v>242680</v>
      </c>
      <c r="B53" s="150" t="s">
        <v>89</v>
      </c>
      <c r="C53" s="150">
        <v>298</v>
      </c>
      <c r="D53" s="150">
        <v>227</v>
      </c>
      <c r="E53" s="150">
        <v>76</v>
      </c>
      <c r="F53" s="150">
        <v>8</v>
      </c>
      <c r="G53" s="150">
        <v>3</v>
      </c>
      <c r="H53" s="150">
        <v>38</v>
      </c>
    </row>
    <row r="54" spans="1:8" x14ac:dyDescent="0.3">
      <c r="A54" s="150">
        <v>242662</v>
      </c>
      <c r="B54" s="150" t="s">
        <v>93</v>
      </c>
      <c r="C54" s="150">
        <v>657</v>
      </c>
      <c r="D54" s="150">
        <v>517</v>
      </c>
      <c r="E54" s="150">
        <v>79</v>
      </c>
      <c r="F54" s="150">
        <v>6</v>
      </c>
      <c r="G54" s="150">
        <v>2</v>
      </c>
      <c r="H54" s="150">
        <v>33</v>
      </c>
    </row>
    <row r="55" spans="1:8" x14ac:dyDescent="0.3">
      <c r="A55" s="150">
        <v>363916</v>
      </c>
      <c r="B55" s="150" t="s">
        <v>63</v>
      </c>
      <c r="C55" s="150">
        <v>20</v>
      </c>
      <c r="D55" s="150">
        <v>14</v>
      </c>
      <c r="E55" s="150">
        <v>70</v>
      </c>
      <c r="F55" s="150">
        <v>3</v>
      </c>
      <c r="G55" s="150">
        <v>1</v>
      </c>
      <c r="H55" s="150">
        <v>33</v>
      </c>
    </row>
    <row r="56" spans="1:8" x14ac:dyDescent="0.3">
      <c r="A56" s="150">
        <v>241128</v>
      </c>
      <c r="B56" s="150" t="s">
        <v>58</v>
      </c>
      <c r="C56" s="150">
        <v>195</v>
      </c>
      <c r="D56" s="150">
        <v>130</v>
      </c>
      <c r="E56" s="150">
        <v>67</v>
      </c>
      <c r="F56" s="150">
        <v>3</v>
      </c>
      <c r="G56" s="150">
        <v>1</v>
      </c>
      <c r="H56" s="150">
        <v>33</v>
      </c>
    </row>
    <row r="57" spans="1:8" x14ac:dyDescent="0.3">
      <c r="A57" s="150">
        <v>242705</v>
      </c>
      <c r="B57" s="150" t="s">
        <v>87</v>
      </c>
      <c r="C57" s="150">
        <v>778</v>
      </c>
      <c r="D57" s="150">
        <v>592</v>
      </c>
      <c r="E57" s="150">
        <v>76</v>
      </c>
      <c r="F57" s="150">
        <v>7</v>
      </c>
      <c r="G57" s="150">
        <v>2</v>
      </c>
      <c r="H57" s="150">
        <v>29</v>
      </c>
    </row>
    <row r="58" spans="1:8" x14ac:dyDescent="0.3">
      <c r="A58" s="150">
        <v>243601</v>
      </c>
      <c r="B58" s="150" t="s">
        <v>83</v>
      </c>
      <c r="C58" s="150">
        <v>1565</v>
      </c>
      <c r="D58" s="150">
        <v>1119</v>
      </c>
      <c r="E58" s="150">
        <v>72</v>
      </c>
      <c r="F58" s="150">
        <v>98</v>
      </c>
      <c r="G58" s="150">
        <v>25</v>
      </c>
      <c r="H58" s="150">
        <v>26</v>
      </c>
    </row>
    <row r="59" spans="1:8" x14ac:dyDescent="0.3">
      <c r="A59" s="150">
        <v>241410</v>
      </c>
      <c r="B59" s="150" t="s">
        <v>74</v>
      </c>
      <c r="C59" s="150">
        <v>1150</v>
      </c>
      <c r="D59" s="150">
        <v>864</v>
      </c>
      <c r="E59" s="150">
        <v>75</v>
      </c>
      <c r="F59" s="150">
        <v>4</v>
      </c>
      <c r="G59" s="150">
        <v>1</v>
      </c>
      <c r="H59" s="150">
        <v>25</v>
      </c>
    </row>
    <row r="60" spans="1:8" x14ac:dyDescent="0.3">
      <c r="A60" s="150">
        <v>241739</v>
      </c>
      <c r="B60" s="150" t="s">
        <v>95</v>
      </c>
      <c r="C60" s="150">
        <v>1358</v>
      </c>
      <c r="D60" s="150">
        <v>970</v>
      </c>
      <c r="E60" s="150">
        <v>71</v>
      </c>
      <c r="F60" s="150">
        <v>85</v>
      </c>
      <c r="G60" s="150">
        <v>20</v>
      </c>
      <c r="H60" s="150">
        <v>24</v>
      </c>
    </row>
    <row r="61" spans="1:8" x14ac:dyDescent="0.3">
      <c r="A61" s="150">
        <v>242644</v>
      </c>
      <c r="B61" s="150" t="s">
        <v>86</v>
      </c>
      <c r="C61" s="150">
        <v>85</v>
      </c>
      <c r="D61" s="150">
        <v>62</v>
      </c>
      <c r="E61" s="150">
        <v>73</v>
      </c>
      <c r="F61" s="150">
        <v>6</v>
      </c>
      <c r="G61" s="150">
        <v>1</v>
      </c>
      <c r="H61" s="150">
        <v>17</v>
      </c>
    </row>
    <row r="62" spans="1:8" x14ac:dyDescent="0.3">
      <c r="A62" s="150">
        <v>241377</v>
      </c>
      <c r="B62" s="150" t="s">
        <v>60</v>
      </c>
      <c r="C62" s="150">
        <v>122</v>
      </c>
      <c r="D62" s="150">
        <v>97</v>
      </c>
      <c r="E62" s="150">
        <v>80</v>
      </c>
      <c r="F62" s="150">
        <v>7</v>
      </c>
      <c r="G62" s="150">
        <v>1</v>
      </c>
      <c r="H62" s="150">
        <v>14</v>
      </c>
    </row>
    <row r="63" spans="1:8" x14ac:dyDescent="0.3">
      <c r="A63" s="150">
        <v>242635</v>
      </c>
      <c r="B63" s="150" t="s">
        <v>85</v>
      </c>
      <c r="C63" s="150">
        <v>445</v>
      </c>
      <c r="D63" s="150">
        <v>335</v>
      </c>
      <c r="E63" s="150">
        <v>75</v>
      </c>
      <c r="F63" s="150">
        <v>4</v>
      </c>
      <c r="G63" s="150">
        <v>0</v>
      </c>
      <c r="H63" s="150">
        <v>0</v>
      </c>
    </row>
    <row r="64" spans="1:8" x14ac:dyDescent="0.3">
      <c r="A64" s="150">
        <v>430670</v>
      </c>
      <c r="B64" s="150" t="s">
        <v>218</v>
      </c>
      <c r="C64" s="150">
        <v>1</v>
      </c>
      <c r="D64" s="150">
        <v>1</v>
      </c>
      <c r="E64" s="150">
        <v>100</v>
      </c>
      <c r="F64" s="150"/>
      <c r="G64" s="150"/>
      <c r="H64" s="150"/>
    </row>
    <row r="65" spans="1:8" x14ac:dyDescent="0.3">
      <c r="A65" s="150">
        <v>241395</v>
      </c>
      <c r="B65" s="150" t="s">
        <v>72</v>
      </c>
      <c r="C65" s="150">
        <v>76</v>
      </c>
      <c r="D65" s="150">
        <v>57</v>
      </c>
      <c r="E65" s="150">
        <v>75</v>
      </c>
      <c r="F65" s="150"/>
      <c r="G65" s="150"/>
      <c r="H65" s="150"/>
    </row>
    <row r="66" spans="1:8" x14ac:dyDescent="0.3">
      <c r="A66" s="150">
        <v>363907</v>
      </c>
      <c r="B66" s="150" t="s">
        <v>62</v>
      </c>
      <c r="C66" s="150">
        <v>77</v>
      </c>
      <c r="D66" s="150">
        <v>56</v>
      </c>
      <c r="E66" s="150">
        <v>73</v>
      </c>
      <c r="F66" s="150">
        <v>0</v>
      </c>
      <c r="G66" s="150">
        <v>0</v>
      </c>
      <c r="H66" s="150"/>
    </row>
    <row r="67" spans="1:8" x14ac:dyDescent="0.3">
      <c r="A67" s="150">
        <v>469416</v>
      </c>
      <c r="B67" s="150" t="s">
        <v>256</v>
      </c>
      <c r="C67" s="150">
        <v>183</v>
      </c>
      <c r="D67" s="150">
        <v>132</v>
      </c>
      <c r="E67" s="150">
        <v>72</v>
      </c>
      <c r="F67" s="150"/>
      <c r="G67" s="150"/>
      <c r="H67" s="150"/>
    </row>
    <row r="68" spans="1:8" x14ac:dyDescent="0.3">
      <c r="A68" s="150">
        <v>434900</v>
      </c>
      <c r="B68" s="150" t="s">
        <v>213</v>
      </c>
      <c r="C68" s="150">
        <v>415</v>
      </c>
      <c r="D68" s="150">
        <v>286</v>
      </c>
      <c r="E68" s="150">
        <v>69</v>
      </c>
      <c r="F68" s="150"/>
      <c r="G68" s="150"/>
      <c r="H68" s="150"/>
    </row>
    <row r="69" spans="1:8" x14ac:dyDescent="0.3">
      <c r="A69" s="150">
        <v>449144</v>
      </c>
      <c r="B69" s="150" t="s">
        <v>214</v>
      </c>
      <c r="C69" s="150">
        <v>122</v>
      </c>
      <c r="D69" s="150">
        <v>84</v>
      </c>
      <c r="E69" s="150">
        <v>69</v>
      </c>
      <c r="F69" s="150"/>
      <c r="G69" s="150"/>
      <c r="H69" s="150"/>
    </row>
    <row r="70" spans="1:8" x14ac:dyDescent="0.3">
      <c r="A70" s="150">
        <v>243568</v>
      </c>
      <c r="B70" s="150" t="s">
        <v>80</v>
      </c>
      <c r="C70" s="150">
        <v>13</v>
      </c>
      <c r="D70" s="150">
        <v>9</v>
      </c>
      <c r="E70" s="150">
        <v>69</v>
      </c>
      <c r="F70" s="150"/>
      <c r="G70" s="150"/>
      <c r="H70" s="150"/>
    </row>
    <row r="71" spans="1:8" x14ac:dyDescent="0.3">
      <c r="A71" s="150">
        <v>436465</v>
      </c>
      <c r="B71" s="150" t="s">
        <v>212</v>
      </c>
      <c r="C71" s="150">
        <v>261</v>
      </c>
      <c r="D71" s="150">
        <v>178</v>
      </c>
      <c r="E71" s="150">
        <v>68</v>
      </c>
      <c r="F71" s="150"/>
      <c r="G71" s="150"/>
      <c r="H71" s="150"/>
    </row>
    <row r="72" spans="1:8" x14ac:dyDescent="0.3">
      <c r="A72" s="150">
        <v>449135</v>
      </c>
      <c r="B72" s="150" t="s">
        <v>216</v>
      </c>
      <c r="C72" s="150">
        <v>125</v>
      </c>
      <c r="D72" s="150">
        <v>85</v>
      </c>
      <c r="E72" s="150">
        <v>68</v>
      </c>
      <c r="F72" s="150"/>
      <c r="G72" s="150"/>
      <c r="H72" s="150"/>
    </row>
    <row r="73" spans="1:8" x14ac:dyDescent="0.3">
      <c r="A73" s="150">
        <v>243586</v>
      </c>
      <c r="B73" s="150" t="s">
        <v>73</v>
      </c>
      <c r="C73" s="150">
        <v>189</v>
      </c>
      <c r="D73" s="150">
        <v>126</v>
      </c>
      <c r="E73" s="150">
        <v>67</v>
      </c>
      <c r="F73" s="150"/>
      <c r="G73" s="150"/>
      <c r="H73" s="150"/>
    </row>
    <row r="74" spans="1:8" x14ac:dyDescent="0.3">
      <c r="A74" s="150">
        <v>242121</v>
      </c>
      <c r="B74" s="150" t="s">
        <v>70</v>
      </c>
      <c r="C74" s="150">
        <v>20</v>
      </c>
      <c r="D74" s="150">
        <v>12</v>
      </c>
      <c r="E74" s="150">
        <v>60</v>
      </c>
      <c r="F74" s="150">
        <v>0</v>
      </c>
      <c r="G74" s="150">
        <v>0</v>
      </c>
      <c r="H74" s="150"/>
    </row>
    <row r="75" spans="1:8" x14ac:dyDescent="0.3">
      <c r="A75" s="150">
        <v>431929</v>
      </c>
      <c r="B75" s="150" t="s">
        <v>219</v>
      </c>
      <c r="C75" s="150">
        <v>37</v>
      </c>
      <c r="D75" s="150">
        <v>22</v>
      </c>
      <c r="E75" s="150">
        <v>59</v>
      </c>
      <c r="F75" s="150"/>
      <c r="G75" s="150"/>
      <c r="H75" s="150"/>
    </row>
    <row r="76" spans="1:8" x14ac:dyDescent="0.3">
      <c r="A76" s="150">
        <v>241836</v>
      </c>
      <c r="B76" s="150" t="s">
        <v>68</v>
      </c>
      <c r="C76" s="150">
        <v>10</v>
      </c>
      <c r="D76" s="150">
        <v>5</v>
      </c>
      <c r="E76" s="150">
        <v>50</v>
      </c>
      <c r="F76" s="150">
        <v>0</v>
      </c>
      <c r="G76" s="150">
        <v>0</v>
      </c>
      <c r="H76" s="150"/>
    </row>
    <row r="77" spans="1:8" x14ac:dyDescent="0.3">
      <c r="A77" s="150">
        <v>376224</v>
      </c>
      <c r="B77" s="150" t="s">
        <v>120</v>
      </c>
      <c r="C77" s="150">
        <v>18</v>
      </c>
      <c r="D77" s="150">
        <v>8</v>
      </c>
      <c r="E77" s="150">
        <v>44</v>
      </c>
      <c r="F77" s="150"/>
      <c r="G77" s="150"/>
      <c r="H77" s="150"/>
    </row>
    <row r="78" spans="1:8" x14ac:dyDescent="0.3">
      <c r="A78" s="150">
        <v>440651</v>
      </c>
      <c r="B78" s="150" t="s">
        <v>59</v>
      </c>
      <c r="C78" s="150">
        <v>5</v>
      </c>
      <c r="D78" s="150">
        <v>2</v>
      </c>
      <c r="E78" s="150">
        <v>40</v>
      </c>
      <c r="F78" s="150">
        <v>0</v>
      </c>
      <c r="G78" s="150">
        <v>0</v>
      </c>
      <c r="H78" s="150"/>
    </row>
    <row r="79" spans="1:8" x14ac:dyDescent="0.3">
      <c r="A79" s="150">
        <v>451741</v>
      </c>
      <c r="B79" s="150" t="s">
        <v>65</v>
      </c>
      <c r="C79" s="150">
        <v>7</v>
      </c>
      <c r="D79" s="150">
        <v>1</v>
      </c>
      <c r="E79" s="150">
        <v>14</v>
      </c>
      <c r="F79" s="150"/>
      <c r="G79" s="150"/>
      <c r="H79" s="150"/>
    </row>
    <row r="80" spans="1:8" x14ac:dyDescent="0.3">
      <c r="A80" s="150">
        <v>376385</v>
      </c>
      <c r="B80" s="150" t="s">
        <v>76</v>
      </c>
      <c r="C80" s="150">
        <v>2</v>
      </c>
      <c r="D80" s="150">
        <v>0</v>
      </c>
      <c r="E80" s="150">
        <v>0</v>
      </c>
      <c r="F80" s="150">
        <v>0</v>
      </c>
      <c r="G80" s="150">
        <v>0</v>
      </c>
      <c r="H80" s="150"/>
    </row>
    <row r="81" spans="1:8" x14ac:dyDescent="0.3">
      <c r="A81" s="150">
        <v>241517</v>
      </c>
      <c r="B81" s="150" t="s">
        <v>66</v>
      </c>
      <c r="C81" s="150">
        <v>0</v>
      </c>
      <c r="D81" s="150">
        <v>0</v>
      </c>
      <c r="E81" s="150"/>
      <c r="F81" s="150"/>
      <c r="G81" s="150"/>
      <c r="H81" s="150"/>
    </row>
    <row r="82" spans="1:8" x14ac:dyDescent="0.3">
      <c r="A82" s="150"/>
      <c r="B82" s="150"/>
      <c r="C82" s="150"/>
      <c r="D82" s="150"/>
      <c r="E82" s="150"/>
      <c r="F82" s="150"/>
      <c r="G82" s="150"/>
      <c r="H82" s="150"/>
    </row>
    <row r="83" spans="1:8" x14ac:dyDescent="0.3">
      <c r="A83" s="150"/>
      <c r="B83" s="152" t="s">
        <v>97</v>
      </c>
      <c r="C83" s="150"/>
      <c r="D83" s="150"/>
      <c r="E83" s="150"/>
      <c r="F83" s="150"/>
      <c r="G83" s="150"/>
      <c r="H83" s="150"/>
    </row>
    <row r="84" spans="1:8" x14ac:dyDescent="0.3">
      <c r="A84" s="150">
        <v>242112</v>
      </c>
      <c r="B84" s="150" t="s">
        <v>257</v>
      </c>
      <c r="C84" s="150">
        <v>285</v>
      </c>
      <c r="D84" s="150">
        <v>168</v>
      </c>
      <c r="E84" s="150">
        <v>59</v>
      </c>
      <c r="F84" s="150">
        <v>1</v>
      </c>
      <c r="G84" s="150">
        <v>1</v>
      </c>
      <c r="H84" s="150">
        <v>100</v>
      </c>
    </row>
    <row r="85" spans="1:8" x14ac:dyDescent="0.3">
      <c r="A85" s="150">
        <v>460677</v>
      </c>
      <c r="B85" s="150" t="s">
        <v>201</v>
      </c>
      <c r="C85" s="150">
        <v>277</v>
      </c>
      <c r="D85" s="150">
        <v>154</v>
      </c>
      <c r="E85" s="150">
        <v>56</v>
      </c>
      <c r="F85" s="150">
        <v>1</v>
      </c>
      <c r="G85" s="150">
        <v>1</v>
      </c>
      <c r="H85" s="150">
        <v>100</v>
      </c>
    </row>
    <row r="86" spans="1:8" x14ac:dyDescent="0.3">
      <c r="A86" s="150">
        <v>243072</v>
      </c>
      <c r="B86" s="150" t="s">
        <v>109</v>
      </c>
      <c r="C86" s="150">
        <v>582</v>
      </c>
      <c r="D86" s="150">
        <v>396</v>
      </c>
      <c r="E86" s="150">
        <v>68</v>
      </c>
      <c r="F86" s="150">
        <v>38</v>
      </c>
      <c r="G86" s="150">
        <v>28</v>
      </c>
      <c r="H86" s="150">
        <v>74</v>
      </c>
    </row>
    <row r="87" spans="1:8" x14ac:dyDescent="0.3">
      <c r="A87" s="150">
        <v>242149</v>
      </c>
      <c r="B87" s="150" t="s">
        <v>103</v>
      </c>
      <c r="C87" s="150">
        <v>207</v>
      </c>
      <c r="D87" s="150">
        <v>32</v>
      </c>
      <c r="E87" s="150">
        <v>15</v>
      </c>
      <c r="F87" s="150">
        <v>15</v>
      </c>
      <c r="G87" s="150">
        <v>9</v>
      </c>
      <c r="H87" s="150">
        <v>60</v>
      </c>
    </row>
    <row r="88" spans="1:8" x14ac:dyDescent="0.3">
      <c r="A88" s="150">
        <v>430935</v>
      </c>
      <c r="B88" s="150" t="s">
        <v>98</v>
      </c>
      <c r="C88" s="150">
        <v>229</v>
      </c>
      <c r="D88" s="150">
        <v>129</v>
      </c>
      <c r="E88" s="150">
        <v>56</v>
      </c>
      <c r="F88" s="150">
        <v>10</v>
      </c>
      <c r="G88" s="150">
        <v>5</v>
      </c>
      <c r="H88" s="150">
        <v>50</v>
      </c>
    </row>
    <row r="89" spans="1:8" x14ac:dyDescent="0.3">
      <c r="A89" s="150">
        <v>243841</v>
      </c>
      <c r="B89" s="150" t="s">
        <v>102</v>
      </c>
      <c r="C89" s="150">
        <v>275</v>
      </c>
      <c r="D89" s="150">
        <v>114</v>
      </c>
      <c r="E89" s="150">
        <v>41</v>
      </c>
      <c r="F89" s="150">
        <v>17</v>
      </c>
      <c r="G89" s="150">
        <v>4</v>
      </c>
      <c r="H89" s="150">
        <v>24</v>
      </c>
    </row>
    <row r="90" spans="1:8" x14ac:dyDescent="0.3">
      <c r="A90" s="150">
        <v>242972</v>
      </c>
      <c r="B90" s="150" t="s">
        <v>107</v>
      </c>
      <c r="C90" s="150">
        <v>269</v>
      </c>
      <c r="D90" s="150">
        <v>90</v>
      </c>
      <c r="E90" s="150">
        <v>33</v>
      </c>
      <c r="F90" s="150">
        <v>29</v>
      </c>
      <c r="G90" s="150">
        <v>7</v>
      </c>
      <c r="H90" s="150">
        <v>24</v>
      </c>
    </row>
    <row r="91" spans="1:8" x14ac:dyDescent="0.3">
      <c r="A91" s="150">
        <v>444042</v>
      </c>
      <c r="B91" s="150" t="s">
        <v>108</v>
      </c>
      <c r="C91" s="150">
        <v>61</v>
      </c>
      <c r="D91" s="150">
        <v>44</v>
      </c>
      <c r="E91" s="150">
        <v>72</v>
      </c>
      <c r="F91" s="150">
        <v>56</v>
      </c>
      <c r="G91" s="150">
        <v>13</v>
      </c>
      <c r="H91" s="150">
        <v>23</v>
      </c>
    </row>
    <row r="92" spans="1:8" x14ac:dyDescent="0.3">
      <c r="A92" s="150">
        <v>376321</v>
      </c>
      <c r="B92" s="150" t="s">
        <v>100</v>
      </c>
      <c r="C92" s="150">
        <v>417</v>
      </c>
      <c r="D92" s="150">
        <v>151</v>
      </c>
      <c r="E92" s="150">
        <v>36</v>
      </c>
      <c r="F92" s="150">
        <v>13</v>
      </c>
      <c r="G92" s="150">
        <v>3</v>
      </c>
      <c r="H92" s="150">
        <v>23</v>
      </c>
    </row>
    <row r="93" spans="1:8" x14ac:dyDescent="0.3">
      <c r="A93" s="150">
        <v>458469</v>
      </c>
      <c r="B93" s="150" t="s">
        <v>183</v>
      </c>
      <c r="C93" s="150">
        <v>50</v>
      </c>
      <c r="D93" s="150">
        <v>35</v>
      </c>
      <c r="E93" s="150">
        <v>70</v>
      </c>
      <c r="F93" s="150">
        <v>19</v>
      </c>
      <c r="G93" s="150">
        <v>4</v>
      </c>
      <c r="H93" s="150">
        <v>21</v>
      </c>
    </row>
    <row r="94" spans="1:8" x14ac:dyDescent="0.3">
      <c r="A94" s="150">
        <v>468723</v>
      </c>
      <c r="B94" s="150" t="s">
        <v>202</v>
      </c>
      <c r="C94" s="150">
        <v>92</v>
      </c>
      <c r="D94" s="150">
        <v>43</v>
      </c>
      <c r="E94" s="150">
        <v>47</v>
      </c>
      <c r="F94" s="150">
        <v>21</v>
      </c>
      <c r="G94" s="150">
        <v>4</v>
      </c>
      <c r="H94" s="150">
        <v>19</v>
      </c>
    </row>
    <row r="95" spans="1:8" x14ac:dyDescent="0.3">
      <c r="A95" s="150">
        <v>242981</v>
      </c>
      <c r="B95" s="150" t="s">
        <v>106</v>
      </c>
      <c r="C95" s="150">
        <v>53</v>
      </c>
      <c r="D95" s="150">
        <v>33</v>
      </c>
      <c r="E95" s="150">
        <v>62</v>
      </c>
      <c r="F95" s="150">
        <v>3</v>
      </c>
      <c r="G95" s="150">
        <v>0</v>
      </c>
      <c r="H95" s="150">
        <v>0</v>
      </c>
    </row>
    <row r="96" spans="1:8" x14ac:dyDescent="0.3">
      <c r="A96" s="150">
        <v>242130</v>
      </c>
      <c r="B96" s="150" t="s">
        <v>101</v>
      </c>
      <c r="C96" s="150">
        <v>164</v>
      </c>
      <c r="D96" s="150">
        <v>34</v>
      </c>
      <c r="E96" s="150">
        <v>21</v>
      </c>
      <c r="F96" s="150">
        <v>4</v>
      </c>
      <c r="G96" s="150">
        <v>0</v>
      </c>
      <c r="H96" s="150">
        <v>0</v>
      </c>
    </row>
    <row r="97" spans="1:8" x14ac:dyDescent="0.3">
      <c r="A97" s="150">
        <v>242422</v>
      </c>
      <c r="B97" s="150" t="s">
        <v>104</v>
      </c>
      <c r="C97" s="150">
        <v>8395</v>
      </c>
      <c r="D97" s="150">
        <v>6168</v>
      </c>
      <c r="E97" s="150">
        <v>73</v>
      </c>
      <c r="F97" s="150"/>
      <c r="G97" s="150"/>
      <c r="H97" s="150"/>
    </row>
    <row r="98" spans="1:8" x14ac:dyDescent="0.3">
      <c r="A98" s="150">
        <v>414461</v>
      </c>
      <c r="B98" s="150" t="s">
        <v>105</v>
      </c>
      <c r="C98" s="150">
        <v>1056</v>
      </c>
      <c r="D98" s="150">
        <v>739</v>
      </c>
      <c r="E98" s="150">
        <v>70</v>
      </c>
      <c r="F98" s="150"/>
      <c r="G98" s="150"/>
      <c r="H98" s="150"/>
    </row>
    <row r="99" spans="1:8" x14ac:dyDescent="0.3">
      <c r="A99" s="150">
        <v>382063</v>
      </c>
      <c r="B99" s="150" t="s">
        <v>110</v>
      </c>
      <c r="C99" s="150">
        <v>15</v>
      </c>
      <c r="D99" s="150">
        <v>10</v>
      </c>
      <c r="E99" s="150">
        <v>67</v>
      </c>
      <c r="F99" s="150"/>
      <c r="G99" s="150"/>
      <c r="H99" s="150"/>
    </row>
    <row r="100" spans="1:8" x14ac:dyDescent="0.3">
      <c r="A100" s="150">
        <v>240985</v>
      </c>
      <c r="B100" s="150" t="s">
        <v>222</v>
      </c>
      <c r="C100" s="150">
        <v>211</v>
      </c>
      <c r="D100" s="150">
        <v>128</v>
      </c>
      <c r="E100" s="150">
        <v>61</v>
      </c>
      <c r="F100" s="150"/>
      <c r="G100" s="150"/>
      <c r="H100" s="150"/>
    </row>
    <row r="101" spans="1:8" x14ac:dyDescent="0.3">
      <c r="A101" s="150">
        <v>241304</v>
      </c>
      <c r="B101" s="150" t="s">
        <v>121</v>
      </c>
      <c r="C101" s="150">
        <v>5</v>
      </c>
      <c r="D101" s="150">
        <v>2</v>
      </c>
      <c r="E101" s="150">
        <v>40</v>
      </c>
      <c r="F101" s="150">
        <v>0</v>
      </c>
      <c r="G101" s="150">
        <v>0</v>
      </c>
      <c r="H101" s="150"/>
    </row>
    <row r="102" spans="1:8" x14ac:dyDescent="0.3">
      <c r="A102" s="150">
        <v>404806</v>
      </c>
      <c r="B102" s="150" t="s">
        <v>99</v>
      </c>
      <c r="C102" s="150">
        <v>0</v>
      </c>
      <c r="D102" s="150">
        <v>0</v>
      </c>
      <c r="E102" s="150"/>
      <c r="F102" s="150">
        <v>0</v>
      </c>
      <c r="G102" s="150">
        <v>0</v>
      </c>
      <c r="H102" s="150"/>
    </row>
    <row r="103" spans="1:8" x14ac:dyDescent="0.3">
      <c r="A103" s="153"/>
      <c r="B103" s="153"/>
      <c r="C103" s="153"/>
      <c r="D103" s="153"/>
      <c r="E103" s="153"/>
      <c r="F103" s="153"/>
      <c r="G103" s="153"/>
      <c r="H103" s="153"/>
    </row>
    <row r="104" spans="1:8" x14ac:dyDescent="0.3">
      <c r="A104" s="154"/>
      <c r="B104" s="274" t="s">
        <v>318</v>
      </c>
      <c r="C104" s="274"/>
      <c r="D104" s="274"/>
      <c r="E104" s="274"/>
      <c r="F104" s="274"/>
      <c r="G104" s="274"/>
      <c r="H104" s="274"/>
    </row>
    <row r="105" spans="1:8" x14ac:dyDescent="0.3">
      <c r="A105" s="154"/>
      <c r="B105" s="263" t="s">
        <v>319</v>
      </c>
      <c r="C105" s="263"/>
      <c r="D105" s="263"/>
      <c r="E105" s="263"/>
      <c r="F105" s="263"/>
      <c r="G105" s="263"/>
      <c r="H105" s="154"/>
    </row>
    <row r="106" spans="1:8" x14ac:dyDescent="0.3">
      <c r="A106" s="154"/>
      <c r="B106" s="154"/>
      <c r="C106" s="154"/>
      <c r="D106" s="154"/>
      <c r="E106" s="154"/>
      <c r="F106" s="154"/>
      <c r="G106" s="154"/>
      <c r="H106" s="154"/>
    </row>
    <row r="107" spans="1:8" x14ac:dyDescent="0.3">
      <c r="A107" s="154"/>
      <c r="B107" s="264" t="s">
        <v>320</v>
      </c>
      <c r="C107" s="264"/>
      <c r="D107" s="264"/>
      <c r="E107" s="264"/>
      <c r="F107" s="264"/>
      <c r="G107" s="264"/>
      <c r="H107" s="264"/>
    </row>
  </sheetData>
  <sortState ref="A84:H102">
    <sortCondition descending="1" ref="H84:H102"/>
  </sortState>
  <mergeCells count="13">
    <mergeCell ref="B105:G105"/>
    <mergeCell ref="B107:H107"/>
    <mergeCell ref="A7:G7"/>
    <mergeCell ref="B1:G1"/>
    <mergeCell ref="B2:G2"/>
    <mergeCell ref="B3:G3"/>
    <mergeCell ref="B4:G4"/>
    <mergeCell ref="A6:G6"/>
    <mergeCell ref="A8:A9"/>
    <mergeCell ref="B8:B9"/>
    <mergeCell ref="C8:E8"/>
    <mergeCell ref="F8:H8"/>
    <mergeCell ref="B104:H104"/>
  </mergeCells>
  <printOptions horizontalCentered="1"/>
  <pageMargins left="0.7" right="0.7" top="0.75" bottom="0.75" header="0.3" footer="0.3"/>
  <pageSetup scale="9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workbookViewId="0">
      <pane xSplit="2" ySplit="10" topLeftCell="C11" activePane="bottomRight" state="frozen"/>
      <selection pane="topRight" activeCell="C1" sqref="C1"/>
      <selection pane="bottomLeft" activeCell="A11" sqref="A11"/>
      <selection pane="bottomRight" activeCell="B7" sqref="B7:B10"/>
    </sheetView>
  </sheetViews>
  <sheetFormatPr defaultColWidth="8" defaultRowHeight="13.2" x14ac:dyDescent="0.25"/>
  <cols>
    <col min="1" max="1" width="8.33203125" style="155" customWidth="1"/>
    <col min="2" max="2" width="45.6640625" style="155" bestFit="1" customWidth="1"/>
    <col min="3" max="14" width="9.33203125" style="156" customWidth="1"/>
    <col min="15" max="16384" width="8" style="155"/>
  </cols>
  <sheetData>
    <row r="1" spans="1:14" ht="18" x14ac:dyDescent="0.35">
      <c r="B1" s="220" t="s">
        <v>195</v>
      </c>
      <c r="C1" s="220"/>
      <c r="D1" s="220"/>
      <c r="E1" s="220"/>
      <c r="F1" s="220"/>
      <c r="G1" s="220"/>
      <c r="H1" s="220"/>
      <c r="I1" s="220"/>
      <c r="J1" s="220"/>
      <c r="K1" s="220"/>
      <c r="L1" s="220"/>
      <c r="M1" s="220"/>
      <c r="N1" s="220"/>
    </row>
    <row r="2" spans="1:14" ht="18" x14ac:dyDescent="0.35">
      <c r="B2" s="220" t="s">
        <v>196</v>
      </c>
      <c r="C2" s="220"/>
      <c r="D2" s="220"/>
      <c r="E2" s="220"/>
      <c r="F2" s="220"/>
      <c r="G2" s="220"/>
      <c r="H2" s="220"/>
      <c r="I2" s="220"/>
      <c r="J2" s="220"/>
      <c r="K2" s="220"/>
      <c r="L2" s="220"/>
      <c r="M2" s="220"/>
      <c r="N2" s="220"/>
    </row>
    <row r="3" spans="1:14" ht="14.4" x14ac:dyDescent="0.3">
      <c r="B3" s="217" t="s">
        <v>177</v>
      </c>
      <c r="C3" s="217"/>
      <c r="D3" s="217"/>
      <c r="E3" s="217"/>
      <c r="F3" s="217"/>
      <c r="G3" s="217"/>
      <c r="H3" s="217"/>
      <c r="I3" s="217"/>
      <c r="J3" s="217"/>
      <c r="K3" s="217"/>
      <c r="L3" s="217"/>
      <c r="M3" s="217"/>
      <c r="N3" s="217"/>
    </row>
    <row r="4" spans="1:14" ht="13.8" x14ac:dyDescent="0.25">
      <c r="B4" s="216" t="s">
        <v>246</v>
      </c>
      <c r="C4" s="216"/>
      <c r="D4" s="216"/>
      <c r="E4" s="216"/>
      <c r="F4" s="216"/>
      <c r="G4" s="216"/>
      <c r="H4" s="216"/>
      <c r="I4" s="216"/>
      <c r="J4" s="216"/>
      <c r="K4" s="216"/>
      <c r="L4" s="216"/>
      <c r="M4" s="216"/>
      <c r="N4" s="216"/>
    </row>
    <row r="6" spans="1:14" ht="13.8" x14ac:dyDescent="0.25">
      <c r="A6" s="166" t="s">
        <v>334</v>
      </c>
      <c r="B6" s="165"/>
      <c r="C6" s="165"/>
      <c r="D6" s="165"/>
      <c r="E6" s="165"/>
      <c r="F6" s="165"/>
      <c r="G6" s="165"/>
      <c r="H6" s="165"/>
      <c r="I6" s="165"/>
      <c r="J6" s="165"/>
      <c r="K6" s="165"/>
      <c r="L6" s="165"/>
      <c r="M6" s="165"/>
      <c r="N6" s="165"/>
    </row>
    <row r="7" spans="1:14" x14ac:dyDescent="0.25">
      <c r="A7" s="278" t="s">
        <v>287</v>
      </c>
      <c r="B7" s="281" t="s">
        <v>322</v>
      </c>
      <c r="C7" s="275" t="s">
        <v>21</v>
      </c>
      <c r="D7" s="275"/>
      <c r="E7" s="275"/>
      <c r="F7" s="275"/>
      <c r="G7" s="275"/>
      <c r="H7" s="275"/>
      <c r="I7" s="275" t="s">
        <v>25</v>
      </c>
      <c r="J7" s="275"/>
      <c r="K7" s="275"/>
      <c r="L7" s="275"/>
      <c r="M7" s="275"/>
      <c r="N7" s="275"/>
    </row>
    <row r="8" spans="1:14" ht="18.600000000000001" x14ac:dyDescent="0.45">
      <c r="A8" s="279"/>
      <c r="B8" s="282"/>
      <c r="C8" s="276" t="s">
        <v>323</v>
      </c>
      <c r="D8" s="276"/>
      <c r="E8" s="276"/>
      <c r="F8" s="276" t="s">
        <v>324</v>
      </c>
      <c r="G8" s="276"/>
      <c r="H8" s="276"/>
      <c r="I8" s="276" t="s">
        <v>323</v>
      </c>
      <c r="J8" s="276"/>
      <c r="K8" s="276"/>
      <c r="L8" s="276" t="s">
        <v>324</v>
      </c>
      <c r="M8" s="276"/>
      <c r="N8" s="276"/>
    </row>
    <row r="9" spans="1:14" ht="26.4" x14ac:dyDescent="0.25">
      <c r="A9" s="279"/>
      <c r="B9" s="282"/>
      <c r="C9" s="275" t="s">
        <v>325</v>
      </c>
      <c r="D9" s="275"/>
      <c r="E9" s="157" t="s">
        <v>274</v>
      </c>
      <c r="F9" s="275" t="s">
        <v>182</v>
      </c>
      <c r="G9" s="275"/>
      <c r="H9" s="157" t="s">
        <v>274</v>
      </c>
      <c r="I9" s="275" t="s">
        <v>325</v>
      </c>
      <c r="J9" s="275"/>
      <c r="K9" s="157" t="s">
        <v>274</v>
      </c>
      <c r="L9" s="275" t="s">
        <v>325</v>
      </c>
      <c r="M9" s="275"/>
      <c r="N9" s="157" t="s">
        <v>274</v>
      </c>
    </row>
    <row r="10" spans="1:14" ht="52.8" x14ac:dyDescent="0.25">
      <c r="A10" s="280"/>
      <c r="B10" s="283"/>
      <c r="C10" s="157" t="s">
        <v>326</v>
      </c>
      <c r="D10" s="157" t="s">
        <v>327</v>
      </c>
      <c r="E10" s="157" t="s">
        <v>328</v>
      </c>
      <c r="F10" s="157" t="s">
        <v>326</v>
      </c>
      <c r="G10" s="157" t="s">
        <v>327</v>
      </c>
      <c r="H10" s="157" t="s">
        <v>328</v>
      </c>
      <c r="I10" s="157" t="s">
        <v>326</v>
      </c>
      <c r="J10" s="157" t="s">
        <v>327</v>
      </c>
      <c r="K10" s="157" t="s">
        <v>328</v>
      </c>
      <c r="L10" s="157" t="s">
        <v>326</v>
      </c>
      <c r="M10" s="157" t="s">
        <v>327</v>
      </c>
      <c r="N10" s="157" t="s">
        <v>328</v>
      </c>
    </row>
    <row r="11" spans="1:14" x14ac:dyDescent="0.25">
      <c r="A11" s="158"/>
      <c r="B11" s="159" t="s">
        <v>36</v>
      </c>
      <c r="C11" s="160"/>
      <c r="D11" s="160"/>
      <c r="E11" s="160"/>
      <c r="F11" s="160"/>
      <c r="G11" s="160"/>
      <c r="H11" s="160"/>
      <c r="I11" s="160"/>
      <c r="J11" s="160"/>
      <c r="K11" s="160"/>
      <c r="L11" s="160"/>
      <c r="M11" s="160"/>
      <c r="N11" s="160"/>
    </row>
    <row r="12" spans="1:14" x14ac:dyDescent="0.25">
      <c r="A12" s="158">
        <v>241951</v>
      </c>
      <c r="B12" s="158" t="s">
        <v>40</v>
      </c>
      <c r="C12" s="160">
        <v>2997</v>
      </c>
      <c r="D12" s="160">
        <v>251</v>
      </c>
      <c r="E12" s="160">
        <v>90</v>
      </c>
      <c r="F12" s="160">
        <v>5157</v>
      </c>
      <c r="G12" s="160">
        <v>251</v>
      </c>
      <c r="H12" s="160">
        <v>180</v>
      </c>
      <c r="I12" s="160"/>
      <c r="J12" s="160"/>
      <c r="K12" s="160"/>
      <c r="L12" s="160"/>
      <c r="M12" s="160"/>
      <c r="N12" s="160"/>
    </row>
    <row r="13" spans="1:14" x14ac:dyDescent="0.25">
      <c r="A13" s="158">
        <v>243142</v>
      </c>
      <c r="B13" s="158" t="s">
        <v>48</v>
      </c>
      <c r="C13" s="160">
        <v>2550</v>
      </c>
      <c r="D13" s="160">
        <v>1021</v>
      </c>
      <c r="E13" s="160">
        <v>55</v>
      </c>
      <c r="F13" s="160">
        <v>5837</v>
      </c>
      <c r="G13" s="160">
        <v>1021</v>
      </c>
      <c r="H13" s="160">
        <v>114</v>
      </c>
      <c r="I13" s="160"/>
      <c r="J13" s="160"/>
      <c r="K13" s="160"/>
      <c r="L13" s="160"/>
      <c r="M13" s="160"/>
      <c r="N13" s="160"/>
    </row>
    <row r="14" spans="1:14" x14ac:dyDescent="0.25">
      <c r="A14" s="158">
        <v>241766</v>
      </c>
      <c r="B14" s="158" t="s">
        <v>39</v>
      </c>
      <c r="C14" s="160">
        <v>2520</v>
      </c>
      <c r="D14" s="160">
        <v>850</v>
      </c>
      <c r="E14" s="160">
        <v>105</v>
      </c>
      <c r="F14" s="160">
        <v>2520</v>
      </c>
      <c r="G14" s="160">
        <v>850</v>
      </c>
      <c r="H14" s="160">
        <v>105</v>
      </c>
      <c r="I14" s="160">
        <v>2160</v>
      </c>
      <c r="J14" s="160">
        <v>860</v>
      </c>
      <c r="K14" s="160">
        <v>180</v>
      </c>
      <c r="L14" s="160">
        <v>2160</v>
      </c>
      <c r="M14" s="160">
        <v>860</v>
      </c>
      <c r="N14" s="160">
        <v>180</v>
      </c>
    </row>
    <row r="15" spans="1:14" x14ac:dyDescent="0.25">
      <c r="A15" s="158">
        <v>241720</v>
      </c>
      <c r="B15" s="158" t="s">
        <v>37</v>
      </c>
      <c r="C15" s="160">
        <v>2040</v>
      </c>
      <c r="D15" s="160">
        <v>330</v>
      </c>
      <c r="E15" s="160">
        <v>85</v>
      </c>
      <c r="F15" s="160">
        <v>2040</v>
      </c>
      <c r="G15" s="160">
        <v>330</v>
      </c>
      <c r="H15" s="160">
        <v>85</v>
      </c>
      <c r="I15" s="160"/>
      <c r="J15" s="160"/>
      <c r="K15" s="160"/>
      <c r="L15" s="160"/>
      <c r="M15" s="160"/>
      <c r="N15" s="160"/>
    </row>
    <row r="16" spans="1:14" x14ac:dyDescent="0.25">
      <c r="A16" s="158">
        <v>243203</v>
      </c>
      <c r="B16" s="158" t="s">
        <v>50</v>
      </c>
      <c r="C16" s="160">
        <v>1980</v>
      </c>
      <c r="D16" s="160">
        <v>2826</v>
      </c>
      <c r="E16" s="160">
        <v>55</v>
      </c>
      <c r="F16" s="160">
        <v>4245</v>
      </c>
      <c r="G16" s="160">
        <v>2826</v>
      </c>
      <c r="H16" s="160">
        <v>115</v>
      </c>
      <c r="I16" s="160">
        <v>4932</v>
      </c>
      <c r="J16" s="160">
        <v>2875</v>
      </c>
      <c r="K16" s="160">
        <v>137</v>
      </c>
      <c r="L16" s="160">
        <v>6190</v>
      </c>
      <c r="M16" s="160">
        <v>2875</v>
      </c>
      <c r="N16" s="160">
        <v>167</v>
      </c>
    </row>
    <row r="17" spans="1:14" x14ac:dyDescent="0.25">
      <c r="A17" s="158">
        <v>243133</v>
      </c>
      <c r="B17" s="158" t="s">
        <v>47</v>
      </c>
      <c r="C17" s="160">
        <v>1870</v>
      </c>
      <c r="D17" s="160">
        <v>342</v>
      </c>
      <c r="E17" s="160">
        <v>55</v>
      </c>
      <c r="F17" s="160">
        <v>3891</v>
      </c>
      <c r="G17" s="160">
        <v>342</v>
      </c>
      <c r="H17" s="160">
        <v>114</v>
      </c>
      <c r="I17" s="160"/>
      <c r="J17" s="160"/>
      <c r="K17" s="160"/>
      <c r="L17" s="160"/>
      <c r="M17" s="160"/>
      <c r="N17" s="160"/>
    </row>
    <row r="18" spans="1:14" x14ac:dyDescent="0.25">
      <c r="A18" s="158">
        <v>243151</v>
      </c>
      <c r="B18" s="158" t="s">
        <v>49</v>
      </c>
      <c r="C18" s="160">
        <v>1870</v>
      </c>
      <c r="D18" s="160">
        <v>342</v>
      </c>
      <c r="E18" s="160">
        <v>49</v>
      </c>
      <c r="F18" s="160">
        <v>3891</v>
      </c>
      <c r="G18" s="160">
        <v>342</v>
      </c>
      <c r="H18" s="160">
        <v>114</v>
      </c>
      <c r="I18" s="160"/>
      <c r="J18" s="160"/>
      <c r="K18" s="160"/>
      <c r="L18" s="160"/>
      <c r="M18" s="160"/>
      <c r="N18" s="160"/>
    </row>
    <row r="19" spans="1:14" x14ac:dyDescent="0.25">
      <c r="A19" s="158">
        <v>243106</v>
      </c>
      <c r="B19" s="158" t="s">
        <v>45</v>
      </c>
      <c r="C19" s="160">
        <v>1819</v>
      </c>
      <c r="D19" s="160">
        <v>149</v>
      </c>
      <c r="E19" s="160">
        <v>54</v>
      </c>
      <c r="F19" s="160">
        <v>3841</v>
      </c>
      <c r="G19" s="160">
        <v>149</v>
      </c>
      <c r="H19" s="160">
        <v>113</v>
      </c>
      <c r="I19" s="160"/>
      <c r="J19" s="160"/>
      <c r="K19" s="160"/>
      <c r="L19" s="160"/>
      <c r="M19" s="160"/>
      <c r="N19" s="160"/>
    </row>
    <row r="20" spans="1:14" x14ac:dyDescent="0.25">
      <c r="A20" s="158">
        <v>243115</v>
      </c>
      <c r="B20" s="158" t="s">
        <v>46</v>
      </c>
      <c r="C20" s="160">
        <v>1819</v>
      </c>
      <c r="D20" s="160">
        <v>144</v>
      </c>
      <c r="E20" s="160">
        <v>53</v>
      </c>
      <c r="F20" s="160">
        <v>3960</v>
      </c>
      <c r="G20" s="160">
        <v>144</v>
      </c>
      <c r="H20" s="160">
        <v>116</v>
      </c>
      <c r="I20" s="160"/>
      <c r="J20" s="160"/>
      <c r="K20" s="160"/>
      <c r="L20" s="160"/>
      <c r="M20" s="160"/>
      <c r="N20" s="160"/>
    </row>
    <row r="21" spans="1:14" x14ac:dyDescent="0.25">
      <c r="A21" s="158">
        <v>243212</v>
      </c>
      <c r="B21" s="158" t="s">
        <v>53</v>
      </c>
      <c r="C21" s="160">
        <v>1819</v>
      </c>
      <c r="D21" s="160">
        <v>149</v>
      </c>
      <c r="E21" s="160">
        <v>55</v>
      </c>
      <c r="F21" s="160">
        <v>3840</v>
      </c>
      <c r="G21" s="160">
        <v>149</v>
      </c>
      <c r="H21" s="160">
        <v>113</v>
      </c>
      <c r="I21" s="160"/>
      <c r="J21" s="160"/>
      <c r="K21" s="160"/>
      <c r="L21" s="160"/>
      <c r="M21" s="160"/>
      <c r="N21" s="160"/>
    </row>
    <row r="22" spans="1:14" x14ac:dyDescent="0.25">
      <c r="A22" s="158">
        <v>243188</v>
      </c>
      <c r="B22" s="158" t="s">
        <v>55</v>
      </c>
      <c r="C22" s="160">
        <v>1819</v>
      </c>
      <c r="D22" s="160">
        <v>144</v>
      </c>
      <c r="E22" s="160">
        <v>54</v>
      </c>
      <c r="F22" s="160">
        <v>3892</v>
      </c>
      <c r="G22" s="160">
        <v>144</v>
      </c>
      <c r="H22" s="160">
        <v>114</v>
      </c>
      <c r="I22" s="160"/>
      <c r="J22" s="160"/>
      <c r="K22" s="160"/>
      <c r="L22" s="160"/>
      <c r="M22" s="160"/>
      <c r="N22" s="160"/>
    </row>
    <row r="23" spans="1:14" x14ac:dyDescent="0.25">
      <c r="A23" s="158">
        <v>243197</v>
      </c>
      <c r="B23" s="158" t="s">
        <v>52</v>
      </c>
      <c r="C23" s="160">
        <v>1751</v>
      </c>
      <c r="D23" s="160">
        <v>149</v>
      </c>
      <c r="E23" s="160">
        <v>55</v>
      </c>
      <c r="F23" s="160">
        <v>3892</v>
      </c>
      <c r="G23" s="160">
        <v>149</v>
      </c>
      <c r="H23" s="160">
        <v>114</v>
      </c>
      <c r="I23" s="160">
        <v>2333</v>
      </c>
      <c r="J23" s="160">
        <v>149</v>
      </c>
      <c r="K23" s="160">
        <v>137</v>
      </c>
      <c r="L23" s="160">
        <v>4339</v>
      </c>
      <c r="M23" s="160">
        <v>149</v>
      </c>
      <c r="N23" s="160">
        <v>241</v>
      </c>
    </row>
    <row r="24" spans="1:14" x14ac:dyDescent="0.25">
      <c r="A24" s="158">
        <v>243179</v>
      </c>
      <c r="B24" s="158" t="s">
        <v>51</v>
      </c>
      <c r="C24" s="160">
        <v>1679</v>
      </c>
      <c r="D24" s="160">
        <v>149</v>
      </c>
      <c r="E24" s="160">
        <v>49</v>
      </c>
      <c r="F24" s="160">
        <v>3892</v>
      </c>
      <c r="G24" s="160">
        <v>149</v>
      </c>
      <c r="H24" s="160">
        <v>114</v>
      </c>
      <c r="I24" s="160"/>
      <c r="J24" s="160"/>
      <c r="K24" s="160"/>
      <c r="L24" s="160"/>
      <c r="M24" s="160"/>
      <c r="N24" s="160"/>
    </row>
    <row r="25" spans="1:14" x14ac:dyDescent="0.25">
      <c r="A25" s="158">
        <v>243221</v>
      </c>
      <c r="B25" s="158" t="s">
        <v>54</v>
      </c>
      <c r="C25" s="160">
        <v>1519</v>
      </c>
      <c r="D25" s="160">
        <v>144</v>
      </c>
      <c r="E25" s="160">
        <v>47</v>
      </c>
      <c r="F25" s="160">
        <v>3593</v>
      </c>
      <c r="G25" s="160">
        <v>144</v>
      </c>
      <c r="H25" s="160">
        <v>107</v>
      </c>
      <c r="I25" s="160">
        <v>1739</v>
      </c>
      <c r="J25" s="160">
        <v>144</v>
      </c>
      <c r="K25" s="160">
        <v>65</v>
      </c>
      <c r="L25" s="160">
        <v>3941</v>
      </c>
      <c r="M25" s="160">
        <v>144</v>
      </c>
      <c r="N25" s="160">
        <v>111</v>
      </c>
    </row>
    <row r="26" spans="1:14" x14ac:dyDescent="0.25">
      <c r="A26" s="158">
        <v>242556</v>
      </c>
      <c r="B26" s="158" t="s">
        <v>41</v>
      </c>
      <c r="C26" s="160">
        <v>1080</v>
      </c>
      <c r="D26" s="160">
        <v>25</v>
      </c>
      <c r="E26" s="160">
        <v>30</v>
      </c>
      <c r="F26" s="160">
        <v>1080</v>
      </c>
      <c r="G26" s="160">
        <v>25</v>
      </c>
      <c r="H26" s="160">
        <v>30</v>
      </c>
      <c r="I26" s="160"/>
      <c r="J26" s="160"/>
      <c r="K26" s="160"/>
      <c r="L26" s="160"/>
      <c r="M26" s="160"/>
      <c r="N26" s="160"/>
    </row>
    <row r="27" spans="1:14" x14ac:dyDescent="0.25">
      <c r="A27" s="158">
        <v>242042</v>
      </c>
      <c r="B27" s="158" t="s">
        <v>42</v>
      </c>
      <c r="C27" s="160">
        <v>1080</v>
      </c>
      <c r="D27" s="160">
        <v>25</v>
      </c>
      <c r="E27" s="160">
        <v>30</v>
      </c>
      <c r="F27" s="160">
        <v>1080</v>
      </c>
      <c r="G27" s="160">
        <v>25</v>
      </c>
      <c r="H27" s="160">
        <v>30</v>
      </c>
      <c r="I27" s="160"/>
      <c r="J27" s="160"/>
      <c r="K27" s="160"/>
      <c r="L27" s="160"/>
      <c r="M27" s="160"/>
      <c r="N27" s="160"/>
    </row>
    <row r="28" spans="1:14" x14ac:dyDescent="0.25">
      <c r="A28" s="158">
        <v>242565</v>
      </c>
      <c r="B28" s="158" t="s">
        <v>43</v>
      </c>
      <c r="C28" s="160">
        <v>1080</v>
      </c>
      <c r="D28" s="160">
        <v>25</v>
      </c>
      <c r="E28" s="160">
        <v>30</v>
      </c>
      <c r="F28" s="160">
        <v>1080</v>
      </c>
      <c r="G28" s="160">
        <v>25</v>
      </c>
      <c r="H28" s="160">
        <v>30</v>
      </c>
      <c r="I28" s="160"/>
      <c r="J28" s="160"/>
      <c r="K28" s="160"/>
      <c r="L28" s="160"/>
      <c r="M28" s="160"/>
      <c r="N28" s="160"/>
    </row>
    <row r="29" spans="1:14" x14ac:dyDescent="0.25">
      <c r="A29" s="158">
        <v>242583</v>
      </c>
      <c r="B29" s="158" t="s">
        <v>44</v>
      </c>
      <c r="C29" s="160">
        <v>1080</v>
      </c>
      <c r="D29" s="160">
        <v>25</v>
      </c>
      <c r="E29" s="160">
        <v>30</v>
      </c>
      <c r="F29" s="160">
        <v>1080</v>
      </c>
      <c r="G29" s="160">
        <v>25</v>
      </c>
      <c r="H29" s="160">
        <v>30</v>
      </c>
      <c r="I29" s="160"/>
      <c r="J29" s="160"/>
      <c r="K29" s="160"/>
      <c r="L29" s="160"/>
      <c r="M29" s="160"/>
      <c r="N29" s="160"/>
    </row>
    <row r="30" spans="1:14" x14ac:dyDescent="0.25">
      <c r="A30" s="158"/>
      <c r="B30" s="159" t="s">
        <v>56</v>
      </c>
      <c r="C30" s="160"/>
      <c r="D30" s="160"/>
      <c r="E30" s="160"/>
      <c r="F30" s="160"/>
      <c r="G30" s="160"/>
      <c r="H30" s="160"/>
      <c r="I30" s="160"/>
      <c r="J30" s="160"/>
      <c r="K30" s="160"/>
      <c r="L30" s="160"/>
      <c r="M30" s="160"/>
      <c r="N30" s="160"/>
    </row>
    <row r="31" spans="1:14" x14ac:dyDescent="0.25">
      <c r="A31" s="158">
        <v>428338</v>
      </c>
      <c r="B31" s="158" t="s">
        <v>69</v>
      </c>
      <c r="C31" s="161" t="s">
        <v>223</v>
      </c>
      <c r="D31" s="161" t="s">
        <v>223</v>
      </c>
      <c r="E31" s="161" t="s">
        <v>223</v>
      </c>
      <c r="F31" s="161" t="s">
        <v>223</v>
      </c>
      <c r="G31" s="161" t="s">
        <v>223</v>
      </c>
      <c r="H31" s="161" t="s">
        <v>223</v>
      </c>
      <c r="I31" s="161" t="s">
        <v>223</v>
      </c>
      <c r="J31" s="161" t="s">
        <v>223</v>
      </c>
      <c r="K31" s="161" t="s">
        <v>223</v>
      </c>
      <c r="L31" s="161" t="s">
        <v>223</v>
      </c>
      <c r="M31" s="160"/>
      <c r="N31" s="160"/>
    </row>
    <row r="32" spans="1:14" x14ac:dyDescent="0.25">
      <c r="A32" s="158">
        <v>376385</v>
      </c>
      <c r="B32" s="158" t="s">
        <v>76</v>
      </c>
      <c r="C32" s="161" t="s">
        <v>223</v>
      </c>
      <c r="D32" s="161" t="s">
        <v>223</v>
      </c>
      <c r="E32" s="161" t="s">
        <v>223</v>
      </c>
      <c r="F32" s="161" t="s">
        <v>223</v>
      </c>
      <c r="G32" s="161" t="s">
        <v>223</v>
      </c>
      <c r="H32" s="161" t="s">
        <v>223</v>
      </c>
      <c r="I32" s="161" t="s">
        <v>223</v>
      </c>
      <c r="J32" s="161" t="s">
        <v>223</v>
      </c>
      <c r="K32" s="161" t="s">
        <v>223</v>
      </c>
      <c r="L32" s="161" t="s">
        <v>223</v>
      </c>
      <c r="M32" s="161" t="s">
        <v>223</v>
      </c>
      <c r="N32" s="161" t="s">
        <v>223</v>
      </c>
    </row>
    <row r="33" spans="1:14" x14ac:dyDescent="0.25">
      <c r="A33" s="158">
        <v>404222</v>
      </c>
      <c r="B33" s="158" t="s">
        <v>92</v>
      </c>
      <c r="C33" s="161" t="s">
        <v>223</v>
      </c>
      <c r="D33" s="161" t="s">
        <v>223</v>
      </c>
      <c r="E33" s="161" t="s">
        <v>223</v>
      </c>
      <c r="F33" s="161" t="s">
        <v>223</v>
      </c>
      <c r="G33" s="161" t="s">
        <v>223</v>
      </c>
      <c r="H33" s="161" t="s">
        <v>223</v>
      </c>
      <c r="I33" s="161" t="s">
        <v>223</v>
      </c>
      <c r="J33" s="161" t="s">
        <v>223</v>
      </c>
      <c r="K33" s="161" t="s">
        <v>223</v>
      </c>
      <c r="L33" s="161" t="s">
        <v>223</v>
      </c>
      <c r="M33" s="160"/>
      <c r="N33" s="160"/>
    </row>
    <row r="34" spans="1:14" x14ac:dyDescent="0.25">
      <c r="A34" s="158">
        <v>436465</v>
      </c>
      <c r="B34" s="158" t="s">
        <v>212</v>
      </c>
      <c r="C34" s="160">
        <v>8845</v>
      </c>
      <c r="D34" s="160">
        <v>415</v>
      </c>
      <c r="E34" s="160"/>
      <c r="F34" s="160">
        <v>8845</v>
      </c>
      <c r="G34" s="160">
        <v>415</v>
      </c>
      <c r="H34" s="160"/>
      <c r="I34" s="160"/>
      <c r="J34" s="160"/>
      <c r="K34" s="160"/>
      <c r="L34" s="160"/>
      <c r="M34" s="160"/>
      <c r="N34" s="160"/>
    </row>
    <row r="35" spans="1:14" x14ac:dyDescent="0.25">
      <c r="A35" s="158">
        <v>434900</v>
      </c>
      <c r="B35" s="158" t="s">
        <v>213</v>
      </c>
      <c r="C35" s="160">
        <v>8845</v>
      </c>
      <c r="D35" s="160">
        <v>415</v>
      </c>
      <c r="E35" s="160"/>
      <c r="F35" s="160">
        <v>8845</v>
      </c>
      <c r="G35" s="160">
        <v>415</v>
      </c>
      <c r="H35" s="160"/>
      <c r="I35" s="160"/>
      <c r="J35" s="160"/>
      <c r="K35" s="160"/>
      <c r="L35" s="160"/>
      <c r="M35" s="160"/>
      <c r="N35" s="160"/>
    </row>
    <row r="36" spans="1:14" x14ac:dyDescent="0.25">
      <c r="A36" s="158">
        <v>449144</v>
      </c>
      <c r="B36" s="158" t="s">
        <v>214</v>
      </c>
      <c r="C36" s="160">
        <v>8845</v>
      </c>
      <c r="D36" s="160">
        <v>415</v>
      </c>
      <c r="E36" s="160"/>
      <c r="F36" s="160">
        <v>8845</v>
      </c>
      <c r="G36" s="160">
        <v>415</v>
      </c>
      <c r="H36" s="160"/>
      <c r="I36" s="160"/>
      <c r="J36" s="160"/>
      <c r="K36" s="160"/>
      <c r="L36" s="160"/>
      <c r="M36" s="160"/>
      <c r="N36" s="160"/>
    </row>
    <row r="37" spans="1:14" x14ac:dyDescent="0.25">
      <c r="A37" s="158">
        <v>449135</v>
      </c>
      <c r="B37" s="158" t="s">
        <v>216</v>
      </c>
      <c r="C37" s="160">
        <v>8845</v>
      </c>
      <c r="D37" s="160">
        <v>415</v>
      </c>
      <c r="E37" s="160"/>
      <c r="F37" s="160">
        <v>8845</v>
      </c>
      <c r="G37" s="160">
        <v>415</v>
      </c>
      <c r="H37" s="160"/>
      <c r="I37" s="160"/>
      <c r="J37" s="160"/>
      <c r="K37" s="160"/>
      <c r="L37" s="160"/>
      <c r="M37" s="160"/>
      <c r="N37" s="160"/>
    </row>
    <row r="38" spans="1:14" x14ac:dyDescent="0.25">
      <c r="A38" s="158">
        <v>469416</v>
      </c>
      <c r="B38" s="158" t="s">
        <v>256</v>
      </c>
      <c r="C38" s="160">
        <v>8845</v>
      </c>
      <c r="D38" s="160">
        <v>415</v>
      </c>
      <c r="E38" s="160"/>
      <c r="F38" s="160">
        <v>8845</v>
      </c>
      <c r="G38" s="160">
        <v>415</v>
      </c>
      <c r="H38" s="160"/>
      <c r="I38" s="160"/>
      <c r="J38" s="160"/>
      <c r="K38" s="160"/>
      <c r="L38" s="160"/>
      <c r="M38" s="160"/>
      <c r="N38" s="160"/>
    </row>
    <row r="39" spans="1:14" x14ac:dyDescent="0.25">
      <c r="A39" s="158">
        <v>243577</v>
      </c>
      <c r="B39" s="158" t="s">
        <v>96</v>
      </c>
      <c r="C39" s="160">
        <v>6768</v>
      </c>
      <c r="D39" s="160">
        <v>780</v>
      </c>
      <c r="E39" s="160">
        <v>188</v>
      </c>
      <c r="F39" s="160">
        <v>6768</v>
      </c>
      <c r="G39" s="160">
        <v>780</v>
      </c>
      <c r="H39" s="160">
        <v>188</v>
      </c>
      <c r="I39" s="160">
        <v>3915</v>
      </c>
      <c r="J39" s="160">
        <v>750</v>
      </c>
      <c r="K39" s="160">
        <v>218</v>
      </c>
      <c r="L39" s="160">
        <v>3915</v>
      </c>
      <c r="M39" s="160">
        <v>750</v>
      </c>
      <c r="N39" s="160">
        <v>218</v>
      </c>
    </row>
    <row r="40" spans="1:14" x14ac:dyDescent="0.25">
      <c r="A40" s="158">
        <v>241216</v>
      </c>
      <c r="B40" s="158" t="s">
        <v>211</v>
      </c>
      <c r="C40" s="160">
        <v>6720</v>
      </c>
      <c r="D40" s="160">
        <v>675</v>
      </c>
      <c r="E40" s="160">
        <v>140</v>
      </c>
      <c r="F40" s="160">
        <v>6720</v>
      </c>
      <c r="G40" s="160">
        <v>675</v>
      </c>
      <c r="H40" s="160">
        <v>140</v>
      </c>
      <c r="I40" s="160">
        <v>10800</v>
      </c>
      <c r="J40" s="160">
        <v>580</v>
      </c>
      <c r="K40" s="160">
        <v>175</v>
      </c>
      <c r="L40" s="160">
        <v>10800</v>
      </c>
      <c r="M40" s="160">
        <v>580</v>
      </c>
      <c r="N40" s="160">
        <v>175</v>
      </c>
    </row>
    <row r="41" spans="1:14" x14ac:dyDescent="0.25">
      <c r="A41" s="158">
        <v>243568</v>
      </c>
      <c r="B41" s="158" t="s">
        <v>80</v>
      </c>
      <c r="C41" s="160">
        <v>6356</v>
      </c>
      <c r="D41" s="160">
        <v>2497</v>
      </c>
      <c r="E41" s="160">
        <v>173</v>
      </c>
      <c r="F41" s="160">
        <v>6356</v>
      </c>
      <c r="G41" s="160">
        <v>2497</v>
      </c>
      <c r="H41" s="160">
        <v>173</v>
      </c>
      <c r="I41" s="160">
        <v>7174</v>
      </c>
      <c r="J41" s="160">
        <v>3696</v>
      </c>
      <c r="K41" s="160">
        <v>299</v>
      </c>
      <c r="L41" s="160">
        <v>7174</v>
      </c>
      <c r="M41" s="160">
        <v>3696</v>
      </c>
      <c r="N41" s="160">
        <v>299</v>
      </c>
    </row>
    <row r="42" spans="1:14" x14ac:dyDescent="0.25">
      <c r="A42" s="158">
        <v>242653</v>
      </c>
      <c r="B42" s="158" t="s">
        <v>91</v>
      </c>
      <c r="C42" s="160">
        <v>6120</v>
      </c>
      <c r="D42" s="160">
        <v>603</v>
      </c>
      <c r="E42" s="160">
        <v>170</v>
      </c>
      <c r="F42" s="160">
        <v>6120</v>
      </c>
      <c r="G42" s="160">
        <v>603</v>
      </c>
      <c r="H42" s="160">
        <v>170</v>
      </c>
      <c r="I42" s="160">
        <v>3636</v>
      </c>
      <c r="J42" s="160">
        <v>603</v>
      </c>
      <c r="K42" s="160">
        <v>202</v>
      </c>
      <c r="L42" s="160">
        <v>3636</v>
      </c>
      <c r="M42" s="160">
        <v>603</v>
      </c>
      <c r="N42" s="160">
        <v>202</v>
      </c>
    </row>
    <row r="43" spans="1:14" x14ac:dyDescent="0.25">
      <c r="A43" s="158">
        <v>241331</v>
      </c>
      <c r="B43" s="158" t="s">
        <v>78</v>
      </c>
      <c r="C43" s="160">
        <v>5940</v>
      </c>
      <c r="D43" s="160">
        <v>979</v>
      </c>
      <c r="E43" s="160">
        <v>165</v>
      </c>
      <c r="F43" s="160">
        <v>5940</v>
      </c>
      <c r="G43" s="160">
        <v>979</v>
      </c>
      <c r="H43" s="160">
        <v>165</v>
      </c>
      <c r="I43" s="160">
        <v>4995</v>
      </c>
      <c r="J43" s="160">
        <v>1546</v>
      </c>
      <c r="K43" s="160">
        <v>258</v>
      </c>
      <c r="L43" s="160">
        <v>4995</v>
      </c>
      <c r="M43" s="160">
        <v>1546</v>
      </c>
      <c r="N43" s="160">
        <v>258</v>
      </c>
    </row>
    <row r="44" spans="1:14" x14ac:dyDescent="0.25">
      <c r="A44" s="158">
        <v>431929</v>
      </c>
      <c r="B44" s="158" t="s">
        <v>219</v>
      </c>
      <c r="C44" s="160">
        <v>5760</v>
      </c>
      <c r="D44" s="160">
        <v>786</v>
      </c>
      <c r="E44" s="160">
        <v>160</v>
      </c>
      <c r="F44" s="160">
        <v>5760</v>
      </c>
      <c r="G44" s="160">
        <v>786</v>
      </c>
      <c r="H44" s="160">
        <v>160</v>
      </c>
      <c r="I44" s="160"/>
      <c r="J44" s="160"/>
      <c r="K44" s="160"/>
      <c r="L44" s="160"/>
      <c r="M44" s="160"/>
      <c r="N44" s="160"/>
    </row>
    <row r="45" spans="1:14" x14ac:dyDescent="0.25">
      <c r="A45" s="158">
        <v>242121</v>
      </c>
      <c r="B45" s="158" t="s">
        <v>70</v>
      </c>
      <c r="C45" s="160">
        <v>5715</v>
      </c>
      <c r="D45" s="160">
        <v>450</v>
      </c>
      <c r="E45" s="160">
        <v>127</v>
      </c>
      <c r="F45" s="160">
        <v>5715</v>
      </c>
      <c r="G45" s="160">
        <v>450</v>
      </c>
      <c r="H45" s="160">
        <v>127</v>
      </c>
      <c r="I45" s="160"/>
      <c r="J45" s="160"/>
      <c r="K45" s="160"/>
      <c r="L45" s="160"/>
      <c r="M45" s="160"/>
      <c r="N45" s="160"/>
    </row>
    <row r="46" spans="1:14" x14ac:dyDescent="0.25">
      <c r="A46" s="158">
        <v>241191</v>
      </c>
      <c r="B46" s="158" t="s">
        <v>77</v>
      </c>
      <c r="C46" s="160">
        <v>5560</v>
      </c>
      <c r="D46" s="160">
        <v>1065</v>
      </c>
      <c r="E46" s="160">
        <v>165</v>
      </c>
      <c r="F46" s="160">
        <v>5560</v>
      </c>
      <c r="G46" s="160">
        <v>1065</v>
      </c>
      <c r="H46" s="160">
        <v>165</v>
      </c>
      <c r="I46" s="160">
        <v>2400</v>
      </c>
      <c r="J46" s="160">
        <v>570</v>
      </c>
      <c r="K46" s="160">
        <v>200</v>
      </c>
      <c r="L46" s="160">
        <v>2400</v>
      </c>
      <c r="M46" s="160">
        <v>570</v>
      </c>
      <c r="N46" s="160">
        <v>200</v>
      </c>
    </row>
    <row r="47" spans="1:14" x14ac:dyDescent="0.25">
      <c r="A47" s="158">
        <v>241225</v>
      </c>
      <c r="B47" s="158" t="s">
        <v>79</v>
      </c>
      <c r="C47" s="160">
        <v>5550</v>
      </c>
      <c r="D47" s="160">
        <v>950</v>
      </c>
      <c r="E47" s="160">
        <v>175</v>
      </c>
      <c r="F47" s="160">
        <v>5550</v>
      </c>
      <c r="G47" s="160">
        <v>950</v>
      </c>
      <c r="H47" s="160">
        <v>175</v>
      </c>
      <c r="I47" s="160">
        <v>6300</v>
      </c>
      <c r="J47" s="160">
        <v>1090</v>
      </c>
      <c r="K47" s="160">
        <v>210</v>
      </c>
      <c r="L47" s="160">
        <v>6300</v>
      </c>
      <c r="M47" s="160">
        <v>1090</v>
      </c>
      <c r="N47" s="160">
        <v>210</v>
      </c>
    </row>
    <row r="48" spans="1:14" x14ac:dyDescent="0.25">
      <c r="A48" s="158">
        <v>430670</v>
      </c>
      <c r="B48" s="158" t="s">
        <v>218</v>
      </c>
      <c r="C48" s="160">
        <v>5400</v>
      </c>
      <c r="D48" s="160">
        <v>2786</v>
      </c>
      <c r="E48" s="160"/>
      <c r="F48" s="160">
        <v>11250</v>
      </c>
      <c r="G48" s="160">
        <v>2786</v>
      </c>
      <c r="H48" s="160"/>
      <c r="I48" s="160">
        <v>5800</v>
      </c>
      <c r="J48" s="160">
        <v>2626</v>
      </c>
      <c r="K48" s="160"/>
      <c r="L48" s="160">
        <v>7250</v>
      </c>
      <c r="M48" s="160">
        <v>2626</v>
      </c>
      <c r="N48" s="160"/>
    </row>
    <row r="49" spans="1:14" x14ac:dyDescent="0.25">
      <c r="A49" s="158">
        <v>241517</v>
      </c>
      <c r="B49" s="158" t="s">
        <v>66</v>
      </c>
      <c r="C49" s="160">
        <v>5230</v>
      </c>
      <c r="D49" s="160">
        <v>1092</v>
      </c>
      <c r="E49" s="160">
        <v>135</v>
      </c>
      <c r="F49" s="160">
        <v>5230</v>
      </c>
      <c r="G49" s="160">
        <v>1092</v>
      </c>
      <c r="H49" s="160">
        <v>135</v>
      </c>
      <c r="I49" s="160"/>
      <c r="J49" s="160"/>
      <c r="K49" s="160"/>
      <c r="L49" s="160"/>
      <c r="M49" s="160"/>
      <c r="N49" s="160"/>
    </row>
    <row r="50" spans="1:14" x14ac:dyDescent="0.25">
      <c r="A50" s="158">
        <v>376224</v>
      </c>
      <c r="B50" s="158" t="s">
        <v>120</v>
      </c>
      <c r="C50" s="160">
        <v>5229</v>
      </c>
      <c r="D50" s="160">
        <v>1092</v>
      </c>
      <c r="E50" s="160">
        <v>135</v>
      </c>
      <c r="F50" s="160">
        <v>5229</v>
      </c>
      <c r="G50" s="160">
        <v>1092</v>
      </c>
      <c r="H50" s="160">
        <v>135</v>
      </c>
      <c r="I50" s="160"/>
      <c r="J50" s="160"/>
      <c r="K50" s="160"/>
      <c r="L50" s="160"/>
      <c r="M50" s="160"/>
      <c r="N50" s="160"/>
    </row>
    <row r="51" spans="1:14" x14ac:dyDescent="0.25">
      <c r="A51" s="158">
        <v>451741</v>
      </c>
      <c r="B51" s="158" t="s">
        <v>65</v>
      </c>
      <c r="C51" s="160">
        <v>5223</v>
      </c>
      <c r="D51" s="160">
        <v>1092</v>
      </c>
      <c r="E51" s="160">
        <v>135</v>
      </c>
      <c r="F51" s="160">
        <v>5223</v>
      </c>
      <c r="G51" s="160">
        <v>1092</v>
      </c>
      <c r="H51" s="160">
        <v>135</v>
      </c>
      <c r="I51" s="160"/>
      <c r="J51" s="160"/>
      <c r="K51" s="160"/>
      <c r="L51" s="160"/>
      <c r="M51" s="160"/>
      <c r="N51" s="160"/>
    </row>
    <row r="52" spans="1:14" x14ac:dyDescent="0.25">
      <c r="A52" s="158">
        <v>241836</v>
      </c>
      <c r="B52" s="158" t="s">
        <v>275</v>
      </c>
      <c r="C52" s="160">
        <v>5220</v>
      </c>
      <c r="D52" s="160">
        <v>840</v>
      </c>
      <c r="E52" s="160">
        <v>174</v>
      </c>
      <c r="F52" s="160">
        <v>5220</v>
      </c>
      <c r="G52" s="160">
        <v>840</v>
      </c>
      <c r="H52" s="160">
        <v>174</v>
      </c>
      <c r="I52" s="160"/>
      <c r="J52" s="160"/>
      <c r="K52" s="160"/>
      <c r="L52" s="160"/>
      <c r="M52" s="160"/>
      <c r="N52" s="160"/>
    </row>
    <row r="53" spans="1:14" x14ac:dyDescent="0.25">
      <c r="A53" s="158">
        <v>243832</v>
      </c>
      <c r="B53" s="158" t="s">
        <v>276</v>
      </c>
      <c r="C53" s="160">
        <v>5100</v>
      </c>
      <c r="D53" s="160">
        <v>840</v>
      </c>
      <c r="E53" s="160">
        <v>170</v>
      </c>
      <c r="F53" s="160">
        <v>6960</v>
      </c>
      <c r="G53" s="160">
        <v>3918</v>
      </c>
      <c r="H53" s="160">
        <v>170</v>
      </c>
      <c r="I53" s="160">
        <v>4560</v>
      </c>
      <c r="J53" s="160">
        <v>840</v>
      </c>
      <c r="K53" s="160">
        <v>190</v>
      </c>
      <c r="L53" s="160">
        <v>4560</v>
      </c>
      <c r="M53" s="160">
        <v>840</v>
      </c>
      <c r="N53" s="160">
        <v>190</v>
      </c>
    </row>
    <row r="54" spans="1:14" x14ac:dyDescent="0.25">
      <c r="A54" s="158">
        <v>440651</v>
      </c>
      <c r="B54" s="158" t="s">
        <v>59</v>
      </c>
      <c r="C54" s="160">
        <v>4905</v>
      </c>
      <c r="D54" s="160">
        <v>1240</v>
      </c>
      <c r="E54" s="160">
        <v>140</v>
      </c>
      <c r="F54" s="160">
        <v>4905</v>
      </c>
      <c r="G54" s="160">
        <v>1240</v>
      </c>
      <c r="H54" s="160">
        <v>140</v>
      </c>
      <c r="I54" s="160"/>
      <c r="J54" s="160"/>
      <c r="K54" s="160"/>
      <c r="L54" s="160"/>
      <c r="M54" s="160"/>
      <c r="N54" s="160"/>
    </row>
    <row r="55" spans="1:14" x14ac:dyDescent="0.25">
      <c r="A55" s="158">
        <v>443562</v>
      </c>
      <c r="B55" s="158" t="s">
        <v>215</v>
      </c>
      <c r="C55" s="160">
        <v>4680</v>
      </c>
      <c r="D55" s="160">
        <v>795</v>
      </c>
      <c r="E55" s="160">
        <v>130</v>
      </c>
      <c r="F55" s="160">
        <v>4680</v>
      </c>
      <c r="G55" s="160">
        <v>795</v>
      </c>
      <c r="H55" s="160">
        <v>130</v>
      </c>
      <c r="I55" s="160">
        <v>4680</v>
      </c>
      <c r="J55" s="160">
        <v>795</v>
      </c>
      <c r="K55" s="160">
        <v>130</v>
      </c>
      <c r="L55" s="160">
        <v>4680</v>
      </c>
      <c r="M55" s="160">
        <v>795</v>
      </c>
      <c r="N55" s="160">
        <v>130</v>
      </c>
    </row>
    <row r="56" spans="1:14" x14ac:dyDescent="0.25">
      <c r="A56" s="158">
        <v>243346</v>
      </c>
      <c r="B56" s="158" t="s">
        <v>81</v>
      </c>
      <c r="C56" s="160">
        <v>4584</v>
      </c>
      <c r="D56" s="160">
        <v>850</v>
      </c>
      <c r="E56" s="160">
        <v>191</v>
      </c>
      <c r="F56" s="160">
        <v>4584</v>
      </c>
      <c r="G56" s="160">
        <v>850</v>
      </c>
      <c r="H56" s="160">
        <v>191</v>
      </c>
      <c r="I56" s="160">
        <v>2532</v>
      </c>
      <c r="J56" s="160">
        <v>850</v>
      </c>
      <c r="K56" s="160">
        <v>211</v>
      </c>
      <c r="L56" s="160">
        <v>2532</v>
      </c>
      <c r="M56" s="160">
        <v>850</v>
      </c>
      <c r="N56" s="160">
        <v>211</v>
      </c>
    </row>
    <row r="57" spans="1:14" x14ac:dyDescent="0.25">
      <c r="A57" s="158">
        <v>243601</v>
      </c>
      <c r="B57" s="158" t="s">
        <v>83</v>
      </c>
      <c r="C57" s="160">
        <v>4584</v>
      </c>
      <c r="D57" s="160">
        <v>850</v>
      </c>
      <c r="E57" s="160">
        <v>191</v>
      </c>
      <c r="F57" s="160">
        <v>4584</v>
      </c>
      <c r="G57" s="160">
        <v>850</v>
      </c>
      <c r="H57" s="160">
        <v>191</v>
      </c>
      <c r="I57" s="160">
        <v>2532</v>
      </c>
      <c r="J57" s="160">
        <v>850</v>
      </c>
      <c r="K57" s="160">
        <v>211</v>
      </c>
      <c r="L57" s="160">
        <v>2532</v>
      </c>
      <c r="M57" s="160">
        <v>850</v>
      </c>
      <c r="N57" s="160">
        <v>211</v>
      </c>
    </row>
    <row r="58" spans="1:14" x14ac:dyDescent="0.25">
      <c r="A58" s="158">
        <v>241739</v>
      </c>
      <c r="B58" s="158" t="s">
        <v>95</v>
      </c>
      <c r="C58" s="160">
        <v>4584</v>
      </c>
      <c r="D58" s="160">
        <v>850</v>
      </c>
      <c r="E58" s="160">
        <v>191</v>
      </c>
      <c r="F58" s="160">
        <v>4584</v>
      </c>
      <c r="G58" s="160">
        <v>850</v>
      </c>
      <c r="H58" s="160">
        <v>191</v>
      </c>
      <c r="I58" s="160">
        <v>2532</v>
      </c>
      <c r="J58" s="160">
        <v>850</v>
      </c>
      <c r="K58" s="160">
        <v>211</v>
      </c>
      <c r="L58" s="160">
        <v>2532</v>
      </c>
      <c r="M58" s="160">
        <v>850</v>
      </c>
      <c r="N58" s="160">
        <v>211</v>
      </c>
    </row>
    <row r="59" spans="1:14" x14ac:dyDescent="0.25">
      <c r="A59" s="158">
        <v>243443</v>
      </c>
      <c r="B59" s="158" t="s">
        <v>82</v>
      </c>
      <c r="C59" s="160">
        <v>4560</v>
      </c>
      <c r="D59" s="160">
        <v>1000</v>
      </c>
      <c r="E59" s="160">
        <v>190</v>
      </c>
      <c r="F59" s="160">
        <v>4560</v>
      </c>
      <c r="G59" s="160">
        <v>1000</v>
      </c>
      <c r="H59" s="160">
        <v>190</v>
      </c>
      <c r="I59" s="160">
        <v>3870</v>
      </c>
      <c r="J59" s="160">
        <v>1095</v>
      </c>
      <c r="K59" s="160">
        <v>215</v>
      </c>
      <c r="L59" s="160">
        <v>3870</v>
      </c>
      <c r="M59" s="160">
        <v>1095</v>
      </c>
      <c r="N59" s="160">
        <v>215</v>
      </c>
    </row>
    <row r="60" spans="1:14" x14ac:dyDescent="0.25">
      <c r="A60" s="158">
        <v>241395</v>
      </c>
      <c r="B60" s="158" t="s">
        <v>72</v>
      </c>
      <c r="C60" s="160">
        <v>4320</v>
      </c>
      <c r="D60" s="160">
        <v>418</v>
      </c>
      <c r="E60" s="160">
        <v>180</v>
      </c>
      <c r="F60" s="160">
        <v>4320</v>
      </c>
      <c r="G60" s="160">
        <v>418</v>
      </c>
      <c r="H60" s="160">
        <v>180</v>
      </c>
      <c r="I60" s="160">
        <v>4680</v>
      </c>
      <c r="J60" s="160">
        <v>549</v>
      </c>
      <c r="K60" s="160">
        <v>260</v>
      </c>
      <c r="L60" s="160">
        <v>4680</v>
      </c>
      <c r="M60" s="160">
        <v>549</v>
      </c>
      <c r="N60" s="160">
        <v>260</v>
      </c>
    </row>
    <row r="61" spans="1:14" x14ac:dyDescent="0.25">
      <c r="A61" s="158">
        <v>243586</v>
      </c>
      <c r="B61" s="158" t="s">
        <v>73</v>
      </c>
      <c r="C61" s="160">
        <v>4320</v>
      </c>
      <c r="D61" s="160">
        <v>418</v>
      </c>
      <c r="E61" s="160">
        <v>180</v>
      </c>
      <c r="F61" s="160">
        <v>4320</v>
      </c>
      <c r="G61" s="160">
        <v>418</v>
      </c>
      <c r="H61" s="160">
        <v>180</v>
      </c>
      <c r="I61" s="160">
        <v>4680</v>
      </c>
      <c r="J61" s="160">
        <v>549</v>
      </c>
      <c r="K61" s="160">
        <v>260</v>
      </c>
      <c r="L61" s="160">
        <v>4680</v>
      </c>
      <c r="M61" s="160">
        <v>549</v>
      </c>
      <c r="N61" s="160">
        <v>260</v>
      </c>
    </row>
    <row r="62" spans="1:14" x14ac:dyDescent="0.25">
      <c r="A62" s="158">
        <v>241410</v>
      </c>
      <c r="B62" s="158" t="s">
        <v>74</v>
      </c>
      <c r="C62" s="160">
        <v>4320</v>
      </c>
      <c r="D62" s="160">
        <v>520</v>
      </c>
      <c r="E62" s="160">
        <v>180</v>
      </c>
      <c r="F62" s="160">
        <v>4320</v>
      </c>
      <c r="G62" s="160">
        <v>520</v>
      </c>
      <c r="H62" s="160">
        <v>180</v>
      </c>
      <c r="I62" s="160">
        <v>4680</v>
      </c>
      <c r="J62" s="160">
        <v>585</v>
      </c>
      <c r="K62" s="160">
        <v>260</v>
      </c>
      <c r="L62" s="160">
        <v>4680</v>
      </c>
      <c r="M62" s="160">
        <v>585</v>
      </c>
      <c r="N62" s="160">
        <v>260</v>
      </c>
    </row>
    <row r="63" spans="1:14" x14ac:dyDescent="0.25">
      <c r="A63" s="158">
        <v>241100</v>
      </c>
      <c r="B63" s="158" t="s">
        <v>57</v>
      </c>
      <c r="C63" s="160">
        <v>4296</v>
      </c>
      <c r="D63" s="160">
        <v>1200</v>
      </c>
      <c r="E63" s="160">
        <v>179</v>
      </c>
      <c r="F63" s="160">
        <v>4296</v>
      </c>
      <c r="G63" s="160">
        <v>1200</v>
      </c>
      <c r="H63" s="160">
        <v>179</v>
      </c>
      <c r="I63" s="160">
        <v>7680</v>
      </c>
      <c r="J63" s="160">
        <v>180</v>
      </c>
      <c r="K63" s="160">
        <v>240</v>
      </c>
      <c r="L63" s="160">
        <v>7680</v>
      </c>
      <c r="M63" s="160">
        <v>180</v>
      </c>
      <c r="N63" s="160">
        <v>240</v>
      </c>
    </row>
    <row r="64" spans="1:14" x14ac:dyDescent="0.25">
      <c r="A64" s="158">
        <v>241128</v>
      </c>
      <c r="B64" s="158" t="s">
        <v>58</v>
      </c>
      <c r="C64" s="160">
        <v>4296</v>
      </c>
      <c r="D64" s="160">
        <v>1200</v>
      </c>
      <c r="E64" s="160">
        <v>179</v>
      </c>
      <c r="F64" s="160">
        <v>4296</v>
      </c>
      <c r="G64" s="160">
        <v>1200</v>
      </c>
      <c r="H64" s="160">
        <v>179</v>
      </c>
      <c r="I64" s="160">
        <v>7680</v>
      </c>
      <c r="J64" s="160">
        <v>180</v>
      </c>
      <c r="K64" s="160">
        <v>240</v>
      </c>
      <c r="L64" s="160">
        <v>7680</v>
      </c>
      <c r="M64" s="160">
        <v>180</v>
      </c>
      <c r="N64" s="160">
        <v>240</v>
      </c>
    </row>
    <row r="65" spans="1:14" x14ac:dyDescent="0.25">
      <c r="A65" s="158">
        <v>241377</v>
      </c>
      <c r="B65" s="158" t="s">
        <v>60</v>
      </c>
      <c r="C65" s="160">
        <v>4080</v>
      </c>
      <c r="D65" s="160">
        <v>770</v>
      </c>
      <c r="E65" s="160">
        <v>170</v>
      </c>
      <c r="F65" s="160">
        <v>4080</v>
      </c>
      <c r="G65" s="160">
        <v>770</v>
      </c>
      <c r="H65" s="160">
        <v>170</v>
      </c>
      <c r="I65" s="160">
        <v>4440</v>
      </c>
      <c r="J65" s="160">
        <v>620</v>
      </c>
      <c r="K65" s="160">
        <v>185</v>
      </c>
      <c r="L65" s="160">
        <v>4440</v>
      </c>
      <c r="M65" s="160">
        <v>620</v>
      </c>
      <c r="N65" s="160">
        <v>185</v>
      </c>
    </row>
    <row r="66" spans="1:14" x14ac:dyDescent="0.25">
      <c r="A66" s="158">
        <v>241386</v>
      </c>
      <c r="B66" s="158" t="s">
        <v>61</v>
      </c>
      <c r="C66" s="160">
        <v>4080</v>
      </c>
      <c r="D66" s="160">
        <v>770</v>
      </c>
      <c r="E66" s="160">
        <v>170</v>
      </c>
      <c r="F66" s="160">
        <v>4080</v>
      </c>
      <c r="G66" s="160">
        <v>770</v>
      </c>
      <c r="H66" s="160">
        <v>170</v>
      </c>
      <c r="I66" s="160">
        <v>4440</v>
      </c>
      <c r="J66" s="160">
        <v>620</v>
      </c>
      <c r="K66" s="160">
        <v>185</v>
      </c>
      <c r="L66" s="160">
        <v>4440</v>
      </c>
      <c r="M66" s="160">
        <v>620</v>
      </c>
      <c r="N66" s="160">
        <v>185</v>
      </c>
    </row>
    <row r="67" spans="1:14" x14ac:dyDescent="0.25">
      <c r="A67" s="158">
        <v>363907</v>
      </c>
      <c r="B67" s="158" t="s">
        <v>62</v>
      </c>
      <c r="C67" s="160">
        <v>4080</v>
      </c>
      <c r="D67" s="160">
        <v>770</v>
      </c>
      <c r="E67" s="160">
        <v>170</v>
      </c>
      <c r="F67" s="160">
        <v>4080</v>
      </c>
      <c r="G67" s="160">
        <v>770</v>
      </c>
      <c r="H67" s="160">
        <v>170</v>
      </c>
      <c r="I67" s="160">
        <v>4440</v>
      </c>
      <c r="J67" s="160">
        <v>620</v>
      </c>
      <c r="K67" s="160">
        <v>185</v>
      </c>
      <c r="L67" s="160">
        <v>4440</v>
      </c>
      <c r="M67" s="160">
        <v>620</v>
      </c>
      <c r="N67" s="160">
        <v>185</v>
      </c>
    </row>
    <row r="68" spans="1:14" x14ac:dyDescent="0.25">
      <c r="A68" s="158">
        <v>363916</v>
      </c>
      <c r="B68" s="158" t="s">
        <v>63</v>
      </c>
      <c r="C68" s="160">
        <v>4080</v>
      </c>
      <c r="D68" s="160">
        <v>770</v>
      </c>
      <c r="E68" s="160">
        <v>170</v>
      </c>
      <c r="F68" s="160">
        <v>4080</v>
      </c>
      <c r="G68" s="160">
        <v>770</v>
      </c>
      <c r="H68" s="160">
        <v>170</v>
      </c>
      <c r="I68" s="160">
        <v>4440</v>
      </c>
      <c r="J68" s="160">
        <v>620</v>
      </c>
      <c r="K68" s="160">
        <v>185</v>
      </c>
      <c r="L68" s="160">
        <v>4440</v>
      </c>
      <c r="M68" s="160">
        <v>620</v>
      </c>
      <c r="N68" s="160">
        <v>185</v>
      </c>
    </row>
    <row r="69" spans="1:14" x14ac:dyDescent="0.25">
      <c r="A69" s="158">
        <v>242626</v>
      </c>
      <c r="B69" s="158" t="s">
        <v>84</v>
      </c>
      <c r="C69" s="160">
        <v>4080</v>
      </c>
      <c r="D69" s="160">
        <v>1202</v>
      </c>
      <c r="E69" s="160">
        <v>170</v>
      </c>
      <c r="F69" s="160">
        <v>4080</v>
      </c>
      <c r="G69" s="160">
        <v>1202</v>
      </c>
      <c r="H69" s="160">
        <v>170</v>
      </c>
      <c r="I69" s="160">
        <v>3636</v>
      </c>
      <c r="J69" s="160">
        <v>555</v>
      </c>
      <c r="K69" s="160">
        <v>202</v>
      </c>
      <c r="L69" s="160">
        <v>3636</v>
      </c>
      <c r="M69" s="160">
        <v>555</v>
      </c>
      <c r="N69" s="160">
        <v>202</v>
      </c>
    </row>
    <row r="70" spans="1:14" x14ac:dyDescent="0.25">
      <c r="A70" s="158">
        <v>242635</v>
      </c>
      <c r="B70" s="158" t="s">
        <v>85</v>
      </c>
      <c r="C70" s="160">
        <v>4080</v>
      </c>
      <c r="D70" s="160">
        <v>580</v>
      </c>
      <c r="E70" s="160">
        <v>170</v>
      </c>
      <c r="F70" s="160">
        <v>4080</v>
      </c>
      <c r="G70" s="160">
        <v>580</v>
      </c>
      <c r="H70" s="160">
        <v>170</v>
      </c>
      <c r="I70" s="160">
        <v>3636</v>
      </c>
      <c r="J70" s="160">
        <v>603</v>
      </c>
      <c r="K70" s="160">
        <v>202</v>
      </c>
      <c r="L70" s="160">
        <v>3636</v>
      </c>
      <c r="M70" s="160">
        <v>603</v>
      </c>
      <c r="N70" s="160">
        <v>202</v>
      </c>
    </row>
    <row r="71" spans="1:14" x14ac:dyDescent="0.25">
      <c r="A71" s="158">
        <v>242644</v>
      </c>
      <c r="B71" s="158" t="s">
        <v>86</v>
      </c>
      <c r="C71" s="160">
        <v>4080</v>
      </c>
      <c r="D71" s="160">
        <v>516</v>
      </c>
      <c r="E71" s="160">
        <v>170</v>
      </c>
      <c r="F71" s="160">
        <v>4080</v>
      </c>
      <c r="G71" s="160">
        <v>516</v>
      </c>
      <c r="H71" s="160">
        <v>170</v>
      </c>
      <c r="I71" s="160">
        <v>2424</v>
      </c>
      <c r="J71" s="160">
        <v>542</v>
      </c>
      <c r="K71" s="160">
        <v>202</v>
      </c>
      <c r="L71" s="160">
        <v>2424</v>
      </c>
      <c r="M71" s="160">
        <v>542</v>
      </c>
      <c r="N71" s="160">
        <v>202</v>
      </c>
    </row>
    <row r="72" spans="1:14" x14ac:dyDescent="0.25">
      <c r="A72" s="158">
        <v>242705</v>
      </c>
      <c r="B72" s="158" t="s">
        <v>87</v>
      </c>
      <c r="C72" s="160">
        <v>4080</v>
      </c>
      <c r="D72" s="160">
        <v>520</v>
      </c>
      <c r="E72" s="160">
        <v>170</v>
      </c>
      <c r="F72" s="160">
        <v>4080</v>
      </c>
      <c r="G72" s="160">
        <v>520</v>
      </c>
      <c r="H72" s="160">
        <v>170</v>
      </c>
      <c r="I72" s="160">
        <v>2424</v>
      </c>
      <c r="J72" s="160">
        <v>594</v>
      </c>
      <c r="K72" s="160">
        <v>202</v>
      </c>
      <c r="L72" s="160">
        <v>2424</v>
      </c>
      <c r="M72" s="160">
        <v>594</v>
      </c>
      <c r="N72" s="160">
        <v>202</v>
      </c>
    </row>
    <row r="73" spans="1:14" x14ac:dyDescent="0.25">
      <c r="A73" s="158">
        <v>242680</v>
      </c>
      <c r="B73" s="158" t="s">
        <v>89</v>
      </c>
      <c r="C73" s="160">
        <v>4080</v>
      </c>
      <c r="D73" s="160">
        <v>619</v>
      </c>
      <c r="E73" s="160">
        <v>170</v>
      </c>
      <c r="F73" s="160">
        <v>4080</v>
      </c>
      <c r="G73" s="160">
        <v>619</v>
      </c>
      <c r="H73" s="160">
        <v>170</v>
      </c>
      <c r="I73" s="160">
        <v>2424</v>
      </c>
      <c r="J73" s="160">
        <v>619</v>
      </c>
      <c r="K73" s="160">
        <v>202</v>
      </c>
      <c r="L73" s="160">
        <v>2424</v>
      </c>
      <c r="M73" s="160">
        <v>619</v>
      </c>
      <c r="N73" s="160">
        <v>202</v>
      </c>
    </row>
    <row r="74" spans="1:14" x14ac:dyDescent="0.25">
      <c r="A74" s="158">
        <v>242699</v>
      </c>
      <c r="B74" s="158" t="s">
        <v>90</v>
      </c>
      <c r="C74" s="160">
        <v>4080</v>
      </c>
      <c r="D74" s="160">
        <v>1262</v>
      </c>
      <c r="E74" s="160">
        <v>170</v>
      </c>
      <c r="F74" s="160">
        <v>4080</v>
      </c>
      <c r="G74" s="160">
        <v>1262</v>
      </c>
      <c r="H74" s="160">
        <v>170</v>
      </c>
      <c r="I74" s="160">
        <v>2424</v>
      </c>
      <c r="J74" s="160">
        <v>614</v>
      </c>
      <c r="K74" s="160">
        <v>202</v>
      </c>
      <c r="L74" s="160">
        <v>2424</v>
      </c>
      <c r="M74" s="160">
        <v>614</v>
      </c>
      <c r="N74" s="160">
        <v>202</v>
      </c>
    </row>
    <row r="75" spans="1:14" x14ac:dyDescent="0.25">
      <c r="A75" s="158">
        <v>242662</v>
      </c>
      <c r="B75" s="158" t="s">
        <v>93</v>
      </c>
      <c r="C75" s="160">
        <v>4080</v>
      </c>
      <c r="D75" s="160">
        <v>594</v>
      </c>
      <c r="E75" s="160">
        <v>170</v>
      </c>
      <c r="F75" s="160">
        <v>4080</v>
      </c>
      <c r="G75" s="160">
        <v>594</v>
      </c>
      <c r="H75" s="160">
        <v>170</v>
      </c>
      <c r="I75" s="160">
        <v>3636</v>
      </c>
      <c r="J75" s="160">
        <v>594</v>
      </c>
      <c r="K75" s="160">
        <v>202</v>
      </c>
      <c r="L75" s="160">
        <v>3636</v>
      </c>
      <c r="M75" s="160">
        <v>594</v>
      </c>
      <c r="N75" s="160">
        <v>202</v>
      </c>
    </row>
    <row r="76" spans="1:14" x14ac:dyDescent="0.25">
      <c r="A76" s="158">
        <v>242617</v>
      </c>
      <c r="B76" s="158" t="s">
        <v>94</v>
      </c>
      <c r="C76" s="160">
        <v>4080</v>
      </c>
      <c r="D76" s="160">
        <v>580</v>
      </c>
      <c r="E76" s="160">
        <v>170</v>
      </c>
      <c r="F76" s="160">
        <v>4080</v>
      </c>
      <c r="G76" s="160">
        <v>580</v>
      </c>
      <c r="H76" s="160">
        <v>170</v>
      </c>
      <c r="I76" s="160">
        <v>2424</v>
      </c>
      <c r="J76" s="160">
        <v>580</v>
      </c>
      <c r="K76" s="160">
        <v>202</v>
      </c>
      <c r="L76" s="160">
        <v>2424</v>
      </c>
      <c r="M76" s="160">
        <v>580</v>
      </c>
      <c r="N76" s="160">
        <v>202</v>
      </c>
    </row>
    <row r="77" spans="1:14" x14ac:dyDescent="0.25">
      <c r="A77" s="158">
        <v>241793</v>
      </c>
      <c r="B77" s="158" t="s">
        <v>64</v>
      </c>
      <c r="C77" s="160"/>
      <c r="D77" s="160"/>
      <c r="E77" s="160"/>
      <c r="F77" s="160"/>
      <c r="G77" s="160"/>
      <c r="H77" s="160"/>
      <c r="I77" s="160">
        <v>2780</v>
      </c>
      <c r="J77" s="160">
        <v>100</v>
      </c>
      <c r="K77" s="160">
        <v>205</v>
      </c>
      <c r="L77" s="160">
        <v>2780</v>
      </c>
      <c r="M77" s="160">
        <v>100</v>
      </c>
      <c r="N77" s="160">
        <v>205</v>
      </c>
    </row>
    <row r="78" spans="1:14" x14ac:dyDescent="0.25">
      <c r="A78" s="158">
        <v>243081</v>
      </c>
      <c r="B78" s="158" t="s">
        <v>71</v>
      </c>
      <c r="C78" s="160"/>
      <c r="D78" s="160"/>
      <c r="E78" s="160"/>
      <c r="F78" s="160"/>
      <c r="G78" s="160"/>
      <c r="H78" s="160"/>
      <c r="I78" s="160">
        <v>6374</v>
      </c>
      <c r="J78" s="160">
        <v>3756</v>
      </c>
      <c r="K78" s="160"/>
      <c r="L78" s="160">
        <v>7250</v>
      </c>
      <c r="M78" s="160">
        <v>3756</v>
      </c>
      <c r="N78" s="160"/>
    </row>
    <row r="79" spans="1:14" x14ac:dyDescent="0.25">
      <c r="A79" s="158">
        <v>243498</v>
      </c>
      <c r="B79" s="158" t="s">
        <v>75</v>
      </c>
      <c r="C79" s="160"/>
      <c r="D79" s="160"/>
      <c r="E79" s="160"/>
      <c r="F79" s="160"/>
      <c r="G79" s="160"/>
      <c r="H79" s="160"/>
      <c r="I79" s="160">
        <v>3510</v>
      </c>
      <c r="J79" s="160">
        <v>200</v>
      </c>
      <c r="K79" s="160">
        <v>195</v>
      </c>
      <c r="L79" s="160">
        <v>3510</v>
      </c>
      <c r="M79" s="160">
        <v>200</v>
      </c>
      <c r="N79" s="160">
        <v>195</v>
      </c>
    </row>
    <row r="80" spans="1:14" x14ac:dyDescent="0.25">
      <c r="A80" s="158">
        <v>242723</v>
      </c>
      <c r="B80" s="158" t="s">
        <v>88</v>
      </c>
      <c r="C80" s="160"/>
      <c r="D80" s="160"/>
      <c r="E80" s="160"/>
      <c r="F80" s="160"/>
      <c r="G80" s="160"/>
      <c r="H80" s="160"/>
      <c r="I80" s="160">
        <v>11700</v>
      </c>
      <c r="J80" s="160">
        <v>678</v>
      </c>
      <c r="K80" s="160">
        <v>650</v>
      </c>
      <c r="L80" s="160">
        <v>11700</v>
      </c>
      <c r="M80" s="160">
        <v>678</v>
      </c>
      <c r="N80" s="160">
        <v>650</v>
      </c>
    </row>
    <row r="81" spans="1:14" x14ac:dyDescent="0.25">
      <c r="A81" s="158">
        <v>475811</v>
      </c>
      <c r="B81" s="158" t="s">
        <v>220</v>
      </c>
      <c r="C81" s="160"/>
      <c r="D81" s="160"/>
      <c r="E81" s="160"/>
      <c r="F81" s="160"/>
      <c r="G81" s="160"/>
      <c r="H81" s="160"/>
      <c r="I81" s="160">
        <v>250</v>
      </c>
      <c r="J81" s="160"/>
      <c r="K81" s="160">
        <v>187</v>
      </c>
      <c r="L81" s="160">
        <v>250</v>
      </c>
      <c r="M81" s="160"/>
      <c r="N81" s="160">
        <v>187</v>
      </c>
    </row>
    <row r="82" spans="1:14" x14ac:dyDescent="0.25">
      <c r="A82" s="158"/>
      <c r="B82" s="159" t="s">
        <v>97</v>
      </c>
      <c r="C82" s="160"/>
      <c r="D82" s="160"/>
      <c r="E82" s="160"/>
      <c r="F82" s="160"/>
      <c r="G82" s="160"/>
      <c r="H82" s="160"/>
      <c r="I82" s="160"/>
      <c r="J82" s="160"/>
      <c r="K82" s="160"/>
      <c r="L82" s="160"/>
      <c r="M82" s="160"/>
      <c r="N82" s="160"/>
    </row>
    <row r="83" spans="1:14" x14ac:dyDescent="0.25">
      <c r="A83" s="158">
        <v>240985</v>
      </c>
      <c r="B83" s="158" t="s">
        <v>222</v>
      </c>
      <c r="C83" s="161" t="s">
        <v>223</v>
      </c>
      <c r="D83" s="161" t="s">
        <v>223</v>
      </c>
      <c r="E83" s="161" t="s">
        <v>223</v>
      </c>
      <c r="F83" s="161" t="s">
        <v>223</v>
      </c>
      <c r="G83" s="161" t="s">
        <v>223</v>
      </c>
      <c r="H83" s="161" t="s">
        <v>223</v>
      </c>
      <c r="I83" s="161" t="s">
        <v>223</v>
      </c>
      <c r="J83" s="161" t="s">
        <v>223</v>
      </c>
      <c r="K83" s="161" t="s">
        <v>223</v>
      </c>
      <c r="L83" s="161" t="s">
        <v>223</v>
      </c>
      <c r="M83" s="161" t="s">
        <v>223</v>
      </c>
      <c r="N83" s="161" t="s">
        <v>223</v>
      </c>
    </row>
    <row r="84" spans="1:14" x14ac:dyDescent="0.25">
      <c r="A84" s="158">
        <v>242422</v>
      </c>
      <c r="B84" s="158" t="s">
        <v>104</v>
      </c>
      <c r="C84" s="161" t="s">
        <v>223</v>
      </c>
      <c r="D84" s="161" t="s">
        <v>223</v>
      </c>
      <c r="E84" s="161" t="s">
        <v>223</v>
      </c>
      <c r="F84" s="161" t="s">
        <v>223</v>
      </c>
      <c r="G84" s="161" t="s">
        <v>223</v>
      </c>
      <c r="H84" s="161" t="s">
        <v>223</v>
      </c>
      <c r="I84" s="161" t="s">
        <v>223</v>
      </c>
      <c r="J84" s="161" t="s">
        <v>223</v>
      </c>
      <c r="K84" s="161" t="s">
        <v>223</v>
      </c>
      <c r="L84" s="161" t="s">
        <v>223</v>
      </c>
      <c r="M84" s="161" t="s">
        <v>223</v>
      </c>
      <c r="N84" s="161" t="s">
        <v>223</v>
      </c>
    </row>
    <row r="85" spans="1:14" x14ac:dyDescent="0.25">
      <c r="A85" s="158">
        <v>243072</v>
      </c>
      <c r="B85" s="158" t="s">
        <v>109</v>
      </c>
      <c r="C85" s="161" t="s">
        <v>223</v>
      </c>
      <c r="D85" s="161" t="s">
        <v>223</v>
      </c>
      <c r="E85" s="161" t="s">
        <v>223</v>
      </c>
      <c r="F85" s="161" t="s">
        <v>223</v>
      </c>
      <c r="G85" s="161" t="s">
        <v>223</v>
      </c>
      <c r="H85" s="161" t="s">
        <v>223</v>
      </c>
      <c r="I85" s="161" t="s">
        <v>223</v>
      </c>
      <c r="J85" s="161" t="s">
        <v>223</v>
      </c>
      <c r="K85" s="161" t="s">
        <v>223</v>
      </c>
      <c r="L85" s="161" t="s">
        <v>223</v>
      </c>
      <c r="M85" s="161" t="s">
        <v>223</v>
      </c>
      <c r="N85" s="161" t="s">
        <v>223</v>
      </c>
    </row>
    <row r="86" spans="1:14" x14ac:dyDescent="0.25">
      <c r="A86" s="158">
        <v>414461</v>
      </c>
      <c r="B86" s="158" t="s">
        <v>105</v>
      </c>
      <c r="C86" s="160">
        <v>8304</v>
      </c>
      <c r="D86" s="160">
        <v>600</v>
      </c>
      <c r="E86" s="160">
        <v>173</v>
      </c>
      <c r="F86" s="160">
        <v>8304</v>
      </c>
      <c r="G86" s="160">
        <v>600</v>
      </c>
      <c r="H86" s="160">
        <v>173</v>
      </c>
      <c r="I86" s="160"/>
      <c r="J86" s="160"/>
      <c r="K86" s="160"/>
      <c r="L86" s="160"/>
      <c r="M86" s="160"/>
      <c r="N86" s="160"/>
    </row>
    <row r="87" spans="1:14" x14ac:dyDescent="0.25">
      <c r="A87" s="158">
        <v>242130</v>
      </c>
      <c r="B87" s="158" t="s">
        <v>101</v>
      </c>
      <c r="C87" s="160">
        <v>6504</v>
      </c>
      <c r="D87" s="160"/>
      <c r="E87" s="160">
        <v>193</v>
      </c>
      <c r="F87" s="160">
        <v>6504</v>
      </c>
      <c r="G87" s="160"/>
      <c r="H87" s="160">
        <v>193</v>
      </c>
      <c r="I87" s="160"/>
      <c r="J87" s="160"/>
      <c r="K87" s="160"/>
      <c r="L87" s="160"/>
      <c r="M87" s="160"/>
      <c r="N87" s="160"/>
    </row>
    <row r="88" spans="1:14" x14ac:dyDescent="0.25">
      <c r="A88" s="158">
        <v>243841</v>
      </c>
      <c r="B88" s="158" t="s">
        <v>102</v>
      </c>
      <c r="C88" s="160">
        <v>6504</v>
      </c>
      <c r="D88" s="160"/>
      <c r="E88" s="160">
        <v>193</v>
      </c>
      <c r="F88" s="160">
        <v>6504</v>
      </c>
      <c r="G88" s="160"/>
      <c r="H88" s="160">
        <v>193</v>
      </c>
      <c r="I88" s="160"/>
      <c r="J88" s="160"/>
      <c r="K88" s="160"/>
      <c r="L88" s="160"/>
      <c r="M88" s="160"/>
      <c r="N88" s="160"/>
    </row>
    <row r="89" spans="1:14" x14ac:dyDescent="0.25">
      <c r="A89" s="158">
        <v>460677</v>
      </c>
      <c r="B89" s="158" t="s">
        <v>201</v>
      </c>
      <c r="C89" s="160">
        <v>6504</v>
      </c>
      <c r="D89" s="160"/>
      <c r="E89" s="160">
        <v>193</v>
      </c>
      <c r="F89" s="160">
        <v>6504</v>
      </c>
      <c r="G89" s="160"/>
      <c r="H89" s="160">
        <v>193</v>
      </c>
      <c r="I89" s="160"/>
      <c r="J89" s="160"/>
      <c r="K89" s="160"/>
      <c r="L89" s="160"/>
      <c r="M89" s="160"/>
      <c r="N89" s="160"/>
    </row>
    <row r="90" spans="1:14" x14ac:dyDescent="0.25">
      <c r="A90" s="158">
        <v>242149</v>
      </c>
      <c r="B90" s="158" t="s">
        <v>103</v>
      </c>
      <c r="C90" s="160">
        <v>6504</v>
      </c>
      <c r="D90" s="160"/>
      <c r="E90" s="160">
        <v>193</v>
      </c>
      <c r="F90" s="160">
        <v>6504</v>
      </c>
      <c r="G90" s="160"/>
      <c r="H90" s="160">
        <v>193</v>
      </c>
      <c r="I90" s="160"/>
      <c r="J90" s="160"/>
      <c r="K90" s="160"/>
      <c r="L90" s="160"/>
      <c r="M90" s="160"/>
      <c r="N90" s="160"/>
    </row>
    <row r="91" spans="1:14" x14ac:dyDescent="0.25">
      <c r="A91" s="158">
        <v>376321</v>
      </c>
      <c r="B91" s="158" t="s">
        <v>100</v>
      </c>
      <c r="C91" s="160">
        <v>6460</v>
      </c>
      <c r="D91" s="160">
        <v>100</v>
      </c>
      <c r="E91" s="160">
        <v>269</v>
      </c>
      <c r="F91" s="160">
        <v>6460</v>
      </c>
      <c r="G91" s="160">
        <v>100</v>
      </c>
      <c r="H91" s="160">
        <v>269</v>
      </c>
      <c r="I91" s="160"/>
      <c r="J91" s="160"/>
      <c r="K91" s="160"/>
      <c r="L91" s="160"/>
      <c r="M91" s="160"/>
      <c r="N91" s="160"/>
    </row>
    <row r="92" spans="1:14" x14ac:dyDescent="0.25">
      <c r="A92" s="158">
        <v>242112</v>
      </c>
      <c r="B92" s="158" t="s">
        <v>257</v>
      </c>
      <c r="C92" s="160">
        <v>6400</v>
      </c>
      <c r="D92" s="160">
        <v>85</v>
      </c>
      <c r="E92" s="160">
        <v>190</v>
      </c>
      <c r="F92" s="160">
        <v>6400</v>
      </c>
      <c r="G92" s="160">
        <v>85</v>
      </c>
      <c r="H92" s="160">
        <v>190</v>
      </c>
      <c r="I92" s="160"/>
      <c r="J92" s="160"/>
      <c r="K92" s="160"/>
      <c r="L92" s="160"/>
      <c r="M92" s="160"/>
      <c r="N92" s="160"/>
    </row>
    <row r="93" spans="1:14" x14ac:dyDescent="0.25">
      <c r="A93" s="158">
        <v>241304</v>
      </c>
      <c r="B93" s="158" t="s">
        <v>121</v>
      </c>
      <c r="C93" s="160">
        <v>6290</v>
      </c>
      <c r="D93" s="160">
        <v>100</v>
      </c>
      <c r="E93" s="160">
        <v>262</v>
      </c>
      <c r="F93" s="160">
        <v>6290</v>
      </c>
      <c r="G93" s="160">
        <v>100</v>
      </c>
      <c r="H93" s="160">
        <v>262</v>
      </c>
      <c r="I93" s="160">
        <v>6270</v>
      </c>
      <c r="J93" s="160">
        <v>775</v>
      </c>
      <c r="K93" s="160">
        <v>165</v>
      </c>
      <c r="L93" s="160">
        <v>6270</v>
      </c>
      <c r="M93" s="160">
        <v>775</v>
      </c>
      <c r="N93" s="160">
        <v>165</v>
      </c>
    </row>
    <row r="94" spans="1:14" x14ac:dyDescent="0.25">
      <c r="A94" s="158">
        <v>404806</v>
      </c>
      <c r="B94" s="158" t="s">
        <v>99</v>
      </c>
      <c r="C94" s="160">
        <v>6290</v>
      </c>
      <c r="D94" s="160">
        <v>100</v>
      </c>
      <c r="E94" s="160">
        <v>262</v>
      </c>
      <c r="F94" s="160">
        <v>6290</v>
      </c>
      <c r="G94" s="160">
        <v>100</v>
      </c>
      <c r="H94" s="160">
        <v>262</v>
      </c>
      <c r="I94" s="160"/>
      <c r="J94" s="160"/>
      <c r="K94" s="160"/>
      <c r="L94" s="160"/>
      <c r="M94" s="160"/>
      <c r="N94" s="160"/>
    </row>
    <row r="95" spans="1:14" x14ac:dyDescent="0.25">
      <c r="A95" s="158">
        <v>242981</v>
      </c>
      <c r="B95" s="158" t="s">
        <v>106</v>
      </c>
      <c r="C95" s="160">
        <v>6120</v>
      </c>
      <c r="D95" s="160">
        <v>375</v>
      </c>
      <c r="E95" s="160">
        <v>170</v>
      </c>
      <c r="F95" s="160">
        <v>6120</v>
      </c>
      <c r="G95" s="160">
        <v>375</v>
      </c>
      <c r="H95" s="160">
        <v>170</v>
      </c>
      <c r="I95" s="160"/>
      <c r="J95" s="160"/>
      <c r="K95" s="160"/>
      <c r="L95" s="160"/>
      <c r="M95" s="160"/>
      <c r="N95" s="160"/>
    </row>
    <row r="96" spans="1:14" customFormat="1" ht="14.4" x14ac:dyDescent="0.3">
      <c r="A96" s="158">
        <v>242972</v>
      </c>
      <c r="B96" s="158" t="s">
        <v>107</v>
      </c>
      <c r="C96" s="160">
        <v>6120</v>
      </c>
      <c r="D96" s="160">
        <v>375</v>
      </c>
      <c r="E96" s="160">
        <v>170</v>
      </c>
      <c r="F96" s="160">
        <v>9900</v>
      </c>
      <c r="G96" s="160">
        <v>375</v>
      </c>
      <c r="H96" s="160">
        <v>275</v>
      </c>
      <c r="I96" s="160">
        <v>3240</v>
      </c>
      <c r="J96" s="160">
        <v>375</v>
      </c>
      <c r="K96" s="160">
        <v>180</v>
      </c>
      <c r="L96" s="160">
        <v>5400</v>
      </c>
      <c r="M96" s="160">
        <v>375</v>
      </c>
      <c r="N96" s="160">
        <v>300</v>
      </c>
    </row>
    <row r="97" spans="1:14" x14ac:dyDescent="0.25">
      <c r="A97" s="158">
        <v>468723</v>
      </c>
      <c r="B97" s="158" t="s">
        <v>202</v>
      </c>
      <c r="C97" s="160">
        <v>6120</v>
      </c>
      <c r="D97" s="160">
        <v>375</v>
      </c>
      <c r="E97" s="160">
        <v>170</v>
      </c>
      <c r="F97" s="160">
        <v>6120</v>
      </c>
      <c r="G97" s="160">
        <v>375</v>
      </c>
      <c r="H97" s="160">
        <v>170</v>
      </c>
      <c r="I97" s="160"/>
      <c r="J97" s="160"/>
      <c r="K97" s="160"/>
      <c r="L97" s="160"/>
      <c r="M97" s="160"/>
      <c r="N97" s="160"/>
    </row>
    <row r="98" spans="1:14" x14ac:dyDescent="0.25">
      <c r="A98" s="158">
        <v>458469</v>
      </c>
      <c r="B98" s="158" t="s">
        <v>183</v>
      </c>
      <c r="C98" s="160">
        <v>6120</v>
      </c>
      <c r="D98" s="160">
        <v>375</v>
      </c>
      <c r="E98" s="160">
        <v>170</v>
      </c>
      <c r="F98" s="160">
        <v>6120</v>
      </c>
      <c r="G98" s="160">
        <v>375</v>
      </c>
      <c r="H98" s="160">
        <v>170</v>
      </c>
      <c r="I98" s="160"/>
      <c r="J98" s="160"/>
      <c r="K98" s="160"/>
      <c r="L98" s="160"/>
      <c r="M98" s="160"/>
      <c r="N98" s="160"/>
    </row>
    <row r="99" spans="1:14" x14ac:dyDescent="0.25">
      <c r="A99" s="158">
        <v>444042</v>
      </c>
      <c r="B99" s="158" t="s">
        <v>108</v>
      </c>
      <c r="C99" s="160">
        <v>6120</v>
      </c>
      <c r="D99" s="160">
        <v>375</v>
      </c>
      <c r="E99" s="160">
        <v>170</v>
      </c>
      <c r="F99" s="160">
        <v>6120</v>
      </c>
      <c r="G99" s="160">
        <v>375</v>
      </c>
      <c r="H99" s="160">
        <v>170</v>
      </c>
      <c r="I99" s="160"/>
      <c r="J99" s="160"/>
      <c r="K99" s="160"/>
      <c r="L99" s="160"/>
      <c r="M99" s="160"/>
      <c r="N99" s="160"/>
    </row>
    <row r="100" spans="1:14" x14ac:dyDescent="0.25">
      <c r="A100" s="158">
        <v>382063</v>
      </c>
      <c r="B100" s="158" t="s">
        <v>110</v>
      </c>
      <c r="C100" s="160">
        <v>5881</v>
      </c>
      <c r="D100" s="160">
        <v>760</v>
      </c>
      <c r="E100" s="160"/>
      <c r="F100" s="160">
        <v>5881</v>
      </c>
      <c r="G100" s="160">
        <v>760</v>
      </c>
      <c r="H100" s="160"/>
      <c r="I100" s="160">
        <v>7707</v>
      </c>
      <c r="J100" s="160">
        <v>920</v>
      </c>
      <c r="K100" s="160"/>
      <c r="L100" s="160">
        <v>7707</v>
      </c>
      <c r="M100" s="160">
        <v>920</v>
      </c>
      <c r="N100" s="160"/>
    </row>
    <row r="101" spans="1:14" ht="15" customHeight="1" x14ac:dyDescent="0.25">
      <c r="A101" s="158">
        <v>430935</v>
      </c>
      <c r="B101" s="158" t="s">
        <v>98</v>
      </c>
      <c r="C101" s="160">
        <v>5860</v>
      </c>
      <c r="D101" s="160">
        <v>700</v>
      </c>
      <c r="E101" s="160">
        <v>185</v>
      </c>
      <c r="F101" s="160">
        <v>5860</v>
      </c>
      <c r="G101" s="160">
        <v>700</v>
      </c>
      <c r="H101" s="160">
        <v>185</v>
      </c>
      <c r="I101" s="160"/>
      <c r="J101" s="160"/>
      <c r="K101" s="160"/>
      <c r="L101" s="160"/>
      <c r="M101" s="160"/>
      <c r="N101" s="160"/>
    </row>
    <row r="102" spans="1:14" ht="15" customHeight="1" thickBot="1" x14ac:dyDescent="0.3">
      <c r="A102" s="170"/>
      <c r="B102" s="170"/>
      <c r="C102" s="171"/>
      <c r="D102" s="171"/>
      <c r="E102" s="171"/>
      <c r="F102" s="171"/>
      <c r="G102" s="171"/>
      <c r="H102" s="171"/>
      <c r="I102" s="171"/>
      <c r="J102" s="171"/>
      <c r="K102" s="171"/>
      <c r="L102" s="171"/>
      <c r="M102" s="171"/>
      <c r="N102" s="171"/>
    </row>
    <row r="103" spans="1:14" ht="15" customHeight="1" x14ac:dyDescent="0.3">
      <c r="A103" s="170"/>
      <c r="B103" s="187" t="s">
        <v>336</v>
      </c>
      <c r="C103" s="201">
        <f>MIN(C12:C101)</f>
        <v>1080</v>
      </c>
      <c r="D103" s="201">
        <f t="shared" ref="D103:N103" si="0">MIN(D12:D101)</f>
        <v>25</v>
      </c>
      <c r="E103" s="201">
        <f t="shared" si="0"/>
        <v>30</v>
      </c>
      <c r="F103" s="201">
        <f t="shared" si="0"/>
        <v>1080</v>
      </c>
      <c r="G103" s="201">
        <f t="shared" si="0"/>
        <v>25</v>
      </c>
      <c r="H103" s="201">
        <f t="shared" si="0"/>
        <v>30</v>
      </c>
      <c r="I103" s="201">
        <f t="shared" si="0"/>
        <v>250</v>
      </c>
      <c r="J103" s="201">
        <f t="shared" si="0"/>
        <v>100</v>
      </c>
      <c r="K103" s="201">
        <f t="shared" si="0"/>
        <v>65</v>
      </c>
      <c r="L103" s="201">
        <f t="shared" si="0"/>
        <v>250</v>
      </c>
      <c r="M103" s="201">
        <f t="shared" si="0"/>
        <v>100</v>
      </c>
      <c r="N103" s="202">
        <f t="shared" si="0"/>
        <v>111</v>
      </c>
    </row>
    <row r="104" spans="1:14" ht="15" customHeight="1" x14ac:dyDescent="0.3">
      <c r="A104" s="170"/>
      <c r="B104" s="190" t="s">
        <v>337</v>
      </c>
      <c r="C104" s="171">
        <f>MAX(C12:C101)</f>
        <v>8845</v>
      </c>
      <c r="D104" s="171">
        <f t="shared" ref="D104:N104" si="1">MAX(D12:D101)</f>
        <v>2826</v>
      </c>
      <c r="E104" s="171">
        <f t="shared" si="1"/>
        <v>269</v>
      </c>
      <c r="F104" s="171">
        <f t="shared" si="1"/>
        <v>11250</v>
      </c>
      <c r="G104" s="171">
        <f t="shared" si="1"/>
        <v>3918</v>
      </c>
      <c r="H104" s="171">
        <f t="shared" si="1"/>
        <v>275</v>
      </c>
      <c r="I104" s="171">
        <f t="shared" si="1"/>
        <v>11700</v>
      </c>
      <c r="J104" s="171">
        <f t="shared" si="1"/>
        <v>3756</v>
      </c>
      <c r="K104" s="171">
        <f t="shared" si="1"/>
        <v>650</v>
      </c>
      <c r="L104" s="171">
        <f t="shared" si="1"/>
        <v>11700</v>
      </c>
      <c r="M104" s="171">
        <f t="shared" si="1"/>
        <v>3756</v>
      </c>
      <c r="N104" s="203">
        <f t="shared" si="1"/>
        <v>650</v>
      </c>
    </row>
    <row r="105" spans="1:14" ht="15" customHeight="1" x14ac:dyDescent="0.3">
      <c r="A105" s="170"/>
      <c r="B105" s="190" t="s">
        <v>338</v>
      </c>
      <c r="C105" s="171">
        <f>AVERAGE(C12:C101)</f>
        <v>4714.2597402597403</v>
      </c>
      <c r="D105" s="171">
        <f t="shared" ref="D105:N105" si="2">AVERAGE(D12:D101)</f>
        <v>661.72602739726028</v>
      </c>
      <c r="E105" s="171">
        <f t="shared" si="2"/>
        <v>144.67142857142858</v>
      </c>
      <c r="F105" s="171">
        <f t="shared" si="2"/>
        <v>5206.8441558441555</v>
      </c>
      <c r="G105" s="171">
        <f t="shared" si="2"/>
        <v>703.89041095890411</v>
      </c>
      <c r="H105" s="171">
        <f t="shared" si="2"/>
        <v>156.98571428571429</v>
      </c>
      <c r="I105" s="171">
        <f t="shared" si="2"/>
        <v>4393.2325581395353</v>
      </c>
      <c r="J105" s="171">
        <f t="shared" si="2"/>
        <v>876.11904761904759</v>
      </c>
      <c r="K105" s="171">
        <f t="shared" si="2"/>
        <v>211.17500000000001</v>
      </c>
      <c r="L105" s="171">
        <f t="shared" si="2"/>
        <v>4624.6744186046508</v>
      </c>
      <c r="M105" s="171">
        <f t="shared" si="2"/>
        <v>876.11904761904759</v>
      </c>
      <c r="N105" s="203">
        <f t="shared" si="2"/>
        <v>218.67500000000001</v>
      </c>
    </row>
    <row r="106" spans="1:14" ht="15" customHeight="1" thickBot="1" x14ac:dyDescent="0.35">
      <c r="A106" s="170"/>
      <c r="B106" s="192" t="s">
        <v>339</v>
      </c>
      <c r="C106" s="204">
        <f>_xlfn.STDEV.P(C12:C101)</f>
        <v>2030.890805780195</v>
      </c>
      <c r="D106" s="204">
        <f t="shared" ref="D106:N106" si="3">_xlfn.STDEV.P(D12:D101)</f>
        <v>546.39870184451308</v>
      </c>
      <c r="E106" s="204">
        <f t="shared" si="3"/>
        <v>58.99048868336353</v>
      </c>
      <c r="F106" s="204">
        <f t="shared" si="3"/>
        <v>1928.4337434781953</v>
      </c>
      <c r="G106" s="204">
        <f t="shared" si="3"/>
        <v>664.52186048220813</v>
      </c>
      <c r="H106" s="204">
        <f t="shared" si="3"/>
        <v>48.61730816346401</v>
      </c>
      <c r="I106" s="204">
        <f t="shared" si="3"/>
        <v>2280.0451427314888</v>
      </c>
      <c r="J106" s="204">
        <f t="shared" si="3"/>
        <v>827.44012018654928</v>
      </c>
      <c r="K106" s="204">
        <f t="shared" si="3"/>
        <v>80.723257955808506</v>
      </c>
      <c r="L106" s="204">
        <f t="shared" si="3"/>
        <v>2278.2910437525902</v>
      </c>
      <c r="M106" s="204">
        <f t="shared" si="3"/>
        <v>827.44012018654928</v>
      </c>
      <c r="N106" s="205">
        <f t="shared" si="3"/>
        <v>78.393681983945626</v>
      </c>
    </row>
    <row r="107" spans="1:14" ht="14.4" x14ac:dyDescent="0.3">
      <c r="A107"/>
      <c r="B107"/>
      <c r="C107"/>
      <c r="D107"/>
      <c r="E107"/>
      <c r="F107"/>
      <c r="G107"/>
      <c r="H107"/>
      <c r="I107"/>
      <c r="J107"/>
      <c r="K107"/>
      <c r="L107"/>
      <c r="M107"/>
      <c r="N107"/>
    </row>
    <row r="108" spans="1:14" ht="14.4" x14ac:dyDescent="0.3">
      <c r="A108" s="162" t="s">
        <v>329</v>
      </c>
      <c r="B108" s="163"/>
      <c r="C108" s="164"/>
      <c r="D108" s="164"/>
      <c r="E108" s="164"/>
      <c r="F108" s="164"/>
      <c r="G108" s="164"/>
      <c r="H108" s="164"/>
      <c r="I108" s="164"/>
      <c r="J108" s="164"/>
      <c r="K108" s="164"/>
      <c r="L108" s="164"/>
      <c r="M108" s="164"/>
      <c r="N108" s="164"/>
    </row>
    <row r="109" spans="1:14" ht="14.4" x14ac:dyDescent="0.3">
      <c r="A109" s="162" t="s">
        <v>330</v>
      </c>
      <c r="B109" s="162"/>
      <c r="C109" s="162"/>
      <c r="D109" s="162"/>
      <c r="E109" s="162"/>
      <c r="F109" s="162"/>
      <c r="G109" s="162"/>
      <c r="H109" s="162"/>
      <c r="I109" s="162"/>
      <c r="J109" s="162"/>
      <c r="K109" s="162"/>
      <c r="L109" s="162"/>
      <c r="M109" s="162"/>
      <c r="N109" s="164"/>
    </row>
    <row r="110" spans="1:14" ht="14.4" x14ac:dyDescent="0.3">
      <c r="A110" s="162" t="s">
        <v>331</v>
      </c>
      <c r="B110" s="162"/>
      <c r="C110" s="162"/>
      <c r="D110" s="162"/>
      <c r="E110" s="162"/>
      <c r="F110" s="162"/>
      <c r="G110" s="162"/>
      <c r="H110" s="162"/>
      <c r="I110" s="162"/>
      <c r="J110" s="162"/>
      <c r="K110" s="162"/>
      <c r="L110" s="162"/>
      <c r="M110" s="162"/>
      <c r="N110" s="164"/>
    </row>
    <row r="111" spans="1:14" ht="14.4" x14ac:dyDescent="0.3">
      <c r="A111" s="5" t="s">
        <v>332</v>
      </c>
      <c r="B111" s="162"/>
      <c r="C111" s="162"/>
      <c r="D111" s="162"/>
      <c r="E111" s="162"/>
      <c r="F111" s="162"/>
      <c r="G111" s="162"/>
      <c r="H111" s="162"/>
      <c r="I111" s="162"/>
      <c r="J111" s="162"/>
      <c r="K111" s="162"/>
      <c r="L111" s="162"/>
      <c r="M111" s="162"/>
      <c r="N111" s="164"/>
    </row>
    <row r="112" spans="1:14" ht="14.4" x14ac:dyDescent="0.3">
      <c r="A112" s="277" t="s">
        <v>333</v>
      </c>
      <c r="B112" s="277"/>
      <c r="C112" s="277"/>
      <c r="D112" s="277"/>
      <c r="E112" s="277"/>
      <c r="F112" s="277"/>
      <c r="G112" s="277"/>
      <c r="H112" s="277"/>
      <c r="I112" s="277"/>
      <c r="J112" s="277"/>
      <c r="K112" s="277"/>
      <c r="L112" s="277"/>
      <c r="M112" s="277"/>
      <c r="N112" s="277"/>
    </row>
  </sheetData>
  <sortState ref="A83:N101">
    <sortCondition descending="1" ref="C83:C101"/>
  </sortState>
  <mergeCells count="17">
    <mergeCell ref="C7:H7"/>
    <mergeCell ref="I7:N7"/>
    <mergeCell ref="C8:E8"/>
    <mergeCell ref="A112:N112"/>
    <mergeCell ref="B1:N1"/>
    <mergeCell ref="B2:N2"/>
    <mergeCell ref="B3:N3"/>
    <mergeCell ref="B4:N4"/>
    <mergeCell ref="F8:H8"/>
    <mergeCell ref="I8:K8"/>
    <mergeCell ref="L8:N8"/>
    <mergeCell ref="C9:D9"/>
    <mergeCell ref="F9:G9"/>
    <mergeCell ref="I9:J9"/>
    <mergeCell ref="L9:M9"/>
    <mergeCell ref="A7:A10"/>
    <mergeCell ref="B7: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91" zoomScaleNormal="91" workbookViewId="0">
      <selection activeCell="H13" sqref="H13"/>
    </sheetView>
  </sheetViews>
  <sheetFormatPr defaultRowHeight="14.4" x14ac:dyDescent="0.3"/>
  <cols>
    <col min="1" max="1" width="21.33203125" customWidth="1"/>
    <col min="2" max="10" width="10.109375" customWidth="1"/>
  </cols>
  <sheetData>
    <row r="1" spans="1:14" ht="18" x14ac:dyDescent="0.35">
      <c r="B1" s="220" t="s">
        <v>173</v>
      </c>
      <c r="C1" s="220"/>
      <c r="D1" s="220"/>
      <c r="E1" s="220"/>
      <c r="F1" s="220"/>
      <c r="G1" s="220"/>
      <c r="H1" s="220"/>
      <c r="I1" s="220"/>
      <c r="J1" s="220"/>
      <c r="K1" s="220"/>
      <c r="L1" s="220"/>
      <c r="M1" s="220"/>
      <c r="N1" s="220"/>
    </row>
    <row r="2" spans="1:14" ht="18" x14ac:dyDescent="0.35">
      <c r="B2" s="220" t="s">
        <v>178</v>
      </c>
      <c r="C2" s="220"/>
      <c r="D2" s="220"/>
      <c r="E2" s="220"/>
      <c r="F2" s="220"/>
      <c r="G2" s="220"/>
      <c r="H2" s="220"/>
      <c r="I2" s="220"/>
      <c r="J2" s="220"/>
      <c r="K2" s="220"/>
      <c r="L2" s="220"/>
      <c r="M2" s="220"/>
      <c r="N2" s="220"/>
    </row>
    <row r="3" spans="1:14" x14ac:dyDescent="0.3">
      <c r="B3" s="217" t="s">
        <v>177</v>
      </c>
      <c r="C3" s="217"/>
      <c r="D3" s="217"/>
      <c r="E3" s="217"/>
      <c r="F3" s="217"/>
      <c r="G3" s="217"/>
      <c r="H3" s="217"/>
      <c r="I3" s="217"/>
      <c r="J3" s="217"/>
      <c r="K3" s="217"/>
      <c r="L3" s="217"/>
      <c r="M3" s="217"/>
      <c r="N3" s="217"/>
    </row>
    <row r="4" spans="1:14" x14ac:dyDescent="0.3">
      <c r="B4" s="216" t="s">
        <v>249</v>
      </c>
      <c r="C4" s="216"/>
      <c r="D4" s="216"/>
      <c r="E4" s="216"/>
      <c r="F4" s="216"/>
      <c r="G4" s="216"/>
      <c r="H4" s="216"/>
      <c r="I4" s="216"/>
      <c r="J4" s="216"/>
      <c r="K4" s="216"/>
      <c r="L4" s="216"/>
      <c r="M4" s="216"/>
      <c r="N4" s="216"/>
    </row>
    <row r="6" spans="1:14" ht="15.6" x14ac:dyDescent="0.3">
      <c r="A6" s="13" t="s">
        <v>225</v>
      </c>
    </row>
    <row r="7" spans="1:14" ht="12.75" customHeight="1" x14ac:dyDescent="0.3">
      <c r="A7" s="6" t="s">
        <v>20</v>
      </c>
    </row>
    <row r="8" spans="1:14" s="4" customFormat="1" ht="15" thickBot="1" x14ac:dyDescent="0.35">
      <c r="A8" s="58"/>
      <c r="B8" s="63" t="s">
        <v>0</v>
      </c>
      <c r="C8" s="63" t="s">
        <v>1</v>
      </c>
      <c r="D8" s="63" t="s">
        <v>2</v>
      </c>
      <c r="E8" s="63" t="s">
        <v>3</v>
      </c>
      <c r="F8" s="63" t="s">
        <v>4</v>
      </c>
      <c r="G8" s="63" t="s">
        <v>5</v>
      </c>
      <c r="H8" s="63" t="s">
        <v>6</v>
      </c>
      <c r="I8" s="63" t="s">
        <v>7</v>
      </c>
      <c r="J8" s="64" t="s">
        <v>8</v>
      </c>
      <c r="K8" s="64" t="s">
        <v>181</v>
      </c>
      <c r="L8" s="71" t="s">
        <v>199</v>
      </c>
      <c r="M8" s="71" t="s">
        <v>207</v>
      </c>
      <c r="N8" s="71" t="s">
        <v>250</v>
      </c>
    </row>
    <row r="9" spans="1:14" ht="4.5" customHeight="1" x14ac:dyDescent="0.3">
      <c r="A9" s="1"/>
      <c r="B9" s="2"/>
      <c r="C9" s="2"/>
      <c r="D9" s="2"/>
      <c r="E9" s="2"/>
      <c r="F9" s="2"/>
      <c r="G9" s="2"/>
      <c r="H9" s="2"/>
      <c r="I9" s="2"/>
      <c r="J9" s="3"/>
    </row>
    <row r="10" spans="1:14" s="5" customFormat="1" x14ac:dyDescent="0.3">
      <c r="A10" s="8" t="s">
        <v>11</v>
      </c>
      <c r="B10" s="172">
        <v>190776</v>
      </c>
      <c r="C10" s="172">
        <v>199842</v>
      </c>
      <c r="D10" s="172">
        <v>207074</v>
      </c>
      <c r="E10" s="172">
        <v>207965</v>
      </c>
      <c r="F10" s="172">
        <v>209547</v>
      </c>
      <c r="G10" s="172">
        <v>225402</v>
      </c>
      <c r="H10" s="172">
        <v>227546</v>
      </c>
      <c r="I10" s="172">
        <v>235618</v>
      </c>
      <c r="J10" s="172">
        <v>249372</v>
      </c>
      <c r="K10" s="173">
        <v>250192</v>
      </c>
      <c r="L10" s="172">
        <v>250011</v>
      </c>
      <c r="M10" s="172">
        <v>245495</v>
      </c>
      <c r="N10" s="172">
        <v>241168</v>
      </c>
    </row>
    <row r="11" spans="1:14" s="5" customFormat="1" ht="7.5" customHeight="1" x14ac:dyDescent="0.3">
      <c r="A11" s="8"/>
      <c r="B11" s="9"/>
      <c r="C11" s="9"/>
      <c r="D11" s="9"/>
      <c r="E11" s="9"/>
      <c r="F11" s="9"/>
      <c r="G11" s="9"/>
      <c r="H11" s="9"/>
      <c r="I11" s="9"/>
      <c r="J11" s="9"/>
    </row>
    <row r="12" spans="1:14" s="5" customFormat="1" x14ac:dyDescent="0.3">
      <c r="A12" s="8" t="s">
        <v>18</v>
      </c>
      <c r="B12" s="9"/>
      <c r="C12" s="9"/>
      <c r="D12" s="9"/>
      <c r="E12" s="9"/>
      <c r="F12" s="9"/>
      <c r="G12" s="9"/>
      <c r="H12" s="9"/>
      <c r="I12" s="9"/>
      <c r="J12" s="9"/>
    </row>
    <row r="13" spans="1:14" s="5" customFormat="1" x14ac:dyDescent="0.3">
      <c r="A13" s="10" t="s">
        <v>10</v>
      </c>
      <c r="B13" s="9">
        <v>73838</v>
      </c>
      <c r="C13" s="9">
        <v>74506</v>
      </c>
      <c r="D13" s="9">
        <v>74056</v>
      </c>
      <c r="E13" s="9">
        <v>71044</v>
      </c>
      <c r="F13" s="9">
        <v>68813</v>
      </c>
      <c r="G13" s="9">
        <v>66990</v>
      </c>
      <c r="H13" s="9">
        <v>68132</v>
      </c>
      <c r="I13" s="9">
        <v>69475</v>
      </c>
      <c r="J13" s="9">
        <v>71569</v>
      </c>
      <c r="K13" s="29">
        <v>67291</v>
      </c>
      <c r="L13" s="9">
        <v>62257</v>
      </c>
      <c r="M13" s="9">
        <v>62579</v>
      </c>
      <c r="N13" s="9">
        <v>62687</v>
      </c>
    </row>
    <row r="14" spans="1:14" s="5" customFormat="1" x14ac:dyDescent="0.3">
      <c r="A14" s="11" t="s">
        <v>12</v>
      </c>
      <c r="B14" s="12">
        <v>116938</v>
      </c>
      <c r="C14" s="12">
        <v>125336</v>
      </c>
      <c r="D14" s="12">
        <v>133018</v>
      </c>
      <c r="E14" s="12">
        <v>136921</v>
      </c>
      <c r="F14" s="12">
        <v>140734</v>
      </c>
      <c r="G14" s="12">
        <v>158412</v>
      </c>
      <c r="H14" s="12">
        <v>159414</v>
      </c>
      <c r="I14" s="12">
        <v>166143</v>
      </c>
      <c r="J14" s="12">
        <v>177803</v>
      </c>
      <c r="K14" s="59">
        <v>182901</v>
      </c>
      <c r="L14" s="12">
        <v>187754</v>
      </c>
      <c r="M14" s="12">
        <v>182916</v>
      </c>
      <c r="N14" s="12">
        <v>178481</v>
      </c>
    </row>
    <row r="15" spans="1:14" s="5" customFormat="1" ht="7.5" customHeight="1" x14ac:dyDescent="0.3">
      <c r="A15" s="10"/>
      <c r="B15" s="9"/>
      <c r="C15" s="9"/>
      <c r="D15" s="9"/>
      <c r="E15" s="9"/>
      <c r="F15" s="9"/>
      <c r="G15" s="9"/>
      <c r="H15" s="9"/>
      <c r="I15" s="9"/>
      <c r="J15" s="9"/>
    </row>
    <row r="16" spans="1:14" s="5" customFormat="1" x14ac:dyDescent="0.3">
      <c r="A16" s="8" t="s">
        <v>19</v>
      </c>
      <c r="B16" s="9"/>
      <c r="C16" s="9"/>
      <c r="D16" s="9"/>
      <c r="E16" s="9"/>
      <c r="F16" s="9"/>
      <c r="G16" s="9"/>
      <c r="H16" s="9"/>
      <c r="I16" s="9"/>
      <c r="J16" s="9"/>
    </row>
    <row r="17" spans="1:14" s="5" customFormat="1" x14ac:dyDescent="0.3">
      <c r="A17" s="10" t="s">
        <v>13</v>
      </c>
      <c r="B17" s="9">
        <v>74998</v>
      </c>
      <c r="C17" s="9">
        <v>78114</v>
      </c>
      <c r="D17" s="9">
        <v>81189</v>
      </c>
      <c r="E17" s="9">
        <v>81054</v>
      </c>
      <c r="F17" s="9">
        <v>82182</v>
      </c>
      <c r="G17" s="9">
        <v>88038</v>
      </c>
      <c r="H17" s="9">
        <v>90188</v>
      </c>
      <c r="I17" s="9">
        <v>93411</v>
      </c>
      <c r="J17" s="9">
        <v>101902</v>
      </c>
      <c r="K17" s="29">
        <v>103055</v>
      </c>
      <c r="L17" s="9">
        <v>103438</v>
      </c>
      <c r="M17" s="9">
        <v>101707</v>
      </c>
      <c r="N17" s="9">
        <v>100711</v>
      </c>
    </row>
    <row r="18" spans="1:14" s="5" customFormat="1" x14ac:dyDescent="0.3">
      <c r="A18" s="11" t="s">
        <v>14</v>
      </c>
      <c r="B18" s="12">
        <v>115778</v>
      </c>
      <c r="C18" s="12">
        <v>121728</v>
      </c>
      <c r="D18" s="12">
        <v>125885</v>
      </c>
      <c r="E18" s="12">
        <v>126911</v>
      </c>
      <c r="F18" s="12">
        <v>127365</v>
      </c>
      <c r="G18" s="12">
        <v>137364</v>
      </c>
      <c r="H18" s="12">
        <v>137358</v>
      </c>
      <c r="I18" s="12">
        <v>142207</v>
      </c>
      <c r="J18" s="12">
        <v>147470</v>
      </c>
      <c r="K18" s="59">
        <v>147137</v>
      </c>
      <c r="L18" s="12">
        <v>146573</v>
      </c>
      <c r="M18" s="12">
        <v>143788</v>
      </c>
      <c r="N18" s="12">
        <v>140457</v>
      </c>
    </row>
    <row r="19" spans="1:14" s="5" customFormat="1" ht="7.5" customHeight="1" x14ac:dyDescent="0.3">
      <c r="A19" s="10"/>
      <c r="B19" s="9"/>
      <c r="C19" s="9"/>
      <c r="D19" s="9"/>
      <c r="E19" s="9"/>
      <c r="F19" s="9"/>
      <c r="G19" s="9"/>
      <c r="H19" s="9"/>
      <c r="I19" s="9"/>
      <c r="J19" s="9"/>
    </row>
    <row r="20" spans="1:14" s="5" customFormat="1" x14ac:dyDescent="0.3">
      <c r="A20" s="8" t="s">
        <v>244</v>
      </c>
      <c r="B20" s="9"/>
      <c r="C20" s="9"/>
      <c r="D20" s="9"/>
      <c r="E20" s="9"/>
      <c r="F20" s="9"/>
      <c r="G20" s="9"/>
      <c r="H20" s="9"/>
      <c r="I20" s="9"/>
      <c r="J20" s="9"/>
    </row>
    <row r="21" spans="1:14" s="5" customFormat="1" x14ac:dyDescent="0.3">
      <c r="A21" s="10" t="s">
        <v>243</v>
      </c>
      <c r="B21" s="92">
        <v>148659</v>
      </c>
      <c r="C21" s="9">
        <v>151999</v>
      </c>
      <c r="D21" s="9">
        <v>158531</v>
      </c>
      <c r="E21" s="9">
        <v>160789</v>
      </c>
      <c r="F21" s="9">
        <v>161655</v>
      </c>
      <c r="G21" s="9">
        <v>177522</v>
      </c>
      <c r="H21" s="9">
        <v>178829</v>
      </c>
      <c r="I21" s="9">
        <v>189281</v>
      </c>
      <c r="J21" s="9">
        <v>205364</v>
      </c>
      <c r="K21" s="9">
        <v>204418</v>
      </c>
      <c r="L21" s="9">
        <v>207563</v>
      </c>
      <c r="M21" s="9">
        <v>202015</v>
      </c>
      <c r="N21" s="9">
        <v>197540</v>
      </c>
    </row>
    <row r="22" spans="1:14" s="5" customFormat="1" x14ac:dyDescent="0.3">
      <c r="A22" s="11" t="s">
        <v>15</v>
      </c>
      <c r="B22" s="93">
        <v>42117</v>
      </c>
      <c r="C22" s="12">
        <v>47843</v>
      </c>
      <c r="D22" s="12">
        <v>48543</v>
      </c>
      <c r="E22" s="12">
        <v>47176</v>
      </c>
      <c r="F22" s="12">
        <v>47892</v>
      </c>
      <c r="G22" s="12">
        <v>47880</v>
      </c>
      <c r="H22" s="12">
        <v>48717</v>
      </c>
      <c r="I22" s="12">
        <v>46337</v>
      </c>
      <c r="J22" s="12">
        <v>44008</v>
      </c>
      <c r="K22" s="12">
        <v>45774</v>
      </c>
      <c r="L22" s="12">
        <v>42448</v>
      </c>
      <c r="M22" s="12">
        <v>43480</v>
      </c>
      <c r="N22" s="12">
        <v>43628</v>
      </c>
    </row>
    <row r="23" spans="1:14" s="5" customFormat="1" ht="7.5" customHeight="1" x14ac:dyDescent="0.3">
      <c r="A23" s="10"/>
      <c r="B23" s="9"/>
      <c r="C23" s="9"/>
      <c r="D23" s="9"/>
      <c r="E23" s="9"/>
      <c r="F23" s="9"/>
      <c r="G23" s="9"/>
      <c r="H23" s="9"/>
      <c r="I23" s="9"/>
      <c r="J23" s="9"/>
    </row>
    <row r="24" spans="1:14" s="5" customFormat="1" x14ac:dyDescent="0.3">
      <c r="A24" s="8" t="s">
        <v>245</v>
      </c>
      <c r="B24" s="9"/>
      <c r="C24" s="9"/>
      <c r="D24" s="9"/>
      <c r="E24" s="9"/>
      <c r="F24" s="9"/>
      <c r="G24" s="9"/>
      <c r="H24" s="9"/>
      <c r="I24" s="9"/>
      <c r="J24" s="9"/>
    </row>
    <row r="25" spans="1:14" s="5" customFormat="1" x14ac:dyDescent="0.3">
      <c r="A25" s="10" t="s">
        <v>16</v>
      </c>
      <c r="B25" s="9">
        <v>169143</v>
      </c>
      <c r="C25" s="9">
        <v>176632</v>
      </c>
      <c r="D25" s="9">
        <v>181701</v>
      </c>
      <c r="E25" s="9">
        <v>180337</v>
      </c>
      <c r="F25" s="9">
        <v>179866</v>
      </c>
      <c r="G25" s="9">
        <v>193935</v>
      </c>
      <c r="H25" s="9">
        <v>196511</v>
      </c>
      <c r="I25" s="9">
        <v>204300</v>
      </c>
      <c r="J25" s="9">
        <v>218799</v>
      </c>
      <c r="K25" s="9">
        <v>220674</v>
      </c>
      <c r="L25" s="9">
        <v>220380</v>
      </c>
      <c r="M25" s="9">
        <v>217358</v>
      </c>
      <c r="N25" s="9">
        <v>213196</v>
      </c>
    </row>
    <row r="26" spans="1:14" s="5" customFormat="1" x14ac:dyDescent="0.3">
      <c r="A26" s="11" t="s">
        <v>17</v>
      </c>
      <c r="B26" s="12">
        <v>21633</v>
      </c>
      <c r="C26" s="12">
        <v>23210</v>
      </c>
      <c r="D26" s="12">
        <v>25373</v>
      </c>
      <c r="E26" s="12">
        <v>27628</v>
      </c>
      <c r="F26" s="12">
        <v>29681</v>
      </c>
      <c r="G26" s="12">
        <v>31467</v>
      </c>
      <c r="H26" s="12">
        <v>31035</v>
      </c>
      <c r="I26" s="12">
        <v>31318</v>
      </c>
      <c r="J26" s="12">
        <v>30573</v>
      </c>
      <c r="K26" s="12">
        <v>29518</v>
      </c>
      <c r="L26" s="12">
        <v>29631</v>
      </c>
      <c r="M26" s="12">
        <v>28137</v>
      </c>
      <c r="N26" s="12">
        <v>27972</v>
      </c>
    </row>
    <row r="27" spans="1:14" x14ac:dyDescent="0.3">
      <c r="A27" s="219" t="s">
        <v>238</v>
      </c>
      <c r="B27" s="219"/>
      <c r="C27" s="219"/>
      <c r="D27" s="219"/>
      <c r="E27" s="219"/>
      <c r="F27" s="219"/>
      <c r="G27" s="219"/>
      <c r="H27" s="219"/>
      <c r="I27" s="219"/>
      <c r="J27" s="219"/>
      <c r="K27" s="219"/>
      <c r="L27" s="219"/>
      <c r="M27" s="219"/>
    </row>
    <row r="28" spans="1:14" ht="28.5" customHeight="1" x14ac:dyDescent="0.3">
      <c r="A28" s="218" t="s">
        <v>115</v>
      </c>
      <c r="B28" s="218"/>
      <c r="C28" s="218"/>
      <c r="D28" s="218"/>
      <c r="E28" s="218"/>
      <c r="F28" s="218"/>
      <c r="G28" s="218"/>
      <c r="H28" s="218"/>
      <c r="I28" s="218"/>
      <c r="J28" s="218"/>
      <c r="K28" s="218"/>
      <c r="L28" s="218"/>
      <c r="M28" s="218"/>
      <c r="N28" s="218"/>
    </row>
  </sheetData>
  <mergeCells count="6">
    <mergeCell ref="A28:N28"/>
    <mergeCell ref="A27:M27"/>
    <mergeCell ref="B1:N1"/>
    <mergeCell ref="B2:N2"/>
    <mergeCell ref="B3:N3"/>
    <mergeCell ref="B4:N4"/>
  </mergeCells>
  <printOptions horizontalCentered="1" verticalCentered="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A2" zoomScale="93" zoomScaleNormal="93" workbookViewId="0">
      <selection activeCell="M32" sqref="M32"/>
    </sheetView>
  </sheetViews>
  <sheetFormatPr defaultRowHeight="14.4" x14ac:dyDescent="0.3"/>
  <cols>
    <col min="1" max="1" width="25.6640625" customWidth="1"/>
    <col min="2" max="2" width="10" bestFit="1" customWidth="1"/>
    <col min="12" max="12" width="9.5546875" customWidth="1"/>
  </cols>
  <sheetData>
    <row r="1" spans="1:14" ht="18" x14ac:dyDescent="0.35">
      <c r="B1" s="220" t="s">
        <v>173</v>
      </c>
      <c r="C1" s="220"/>
      <c r="D1" s="220"/>
      <c r="E1" s="220"/>
      <c r="F1" s="220"/>
      <c r="G1" s="220"/>
      <c r="H1" s="220"/>
      <c r="I1" s="220"/>
      <c r="J1" s="220"/>
      <c r="K1" s="220"/>
      <c r="L1" s="220"/>
      <c r="M1" s="220"/>
      <c r="N1" s="220"/>
    </row>
    <row r="2" spans="1:14" ht="18" x14ac:dyDescent="0.35">
      <c r="B2" s="220" t="s">
        <v>178</v>
      </c>
      <c r="C2" s="220"/>
      <c r="D2" s="220"/>
      <c r="E2" s="220"/>
      <c r="F2" s="220"/>
      <c r="G2" s="220"/>
      <c r="H2" s="220"/>
      <c r="I2" s="220"/>
      <c r="J2" s="220"/>
      <c r="K2" s="220"/>
      <c r="L2" s="220"/>
      <c r="M2" s="220"/>
      <c r="N2" s="220"/>
    </row>
    <row r="3" spans="1:14" x14ac:dyDescent="0.3">
      <c r="B3" s="217" t="s">
        <v>177</v>
      </c>
      <c r="C3" s="217"/>
      <c r="D3" s="217"/>
      <c r="E3" s="217"/>
      <c r="F3" s="217"/>
      <c r="G3" s="217"/>
      <c r="H3" s="217"/>
      <c r="I3" s="217"/>
      <c r="J3" s="217"/>
      <c r="K3" s="217"/>
      <c r="L3" s="217"/>
      <c r="M3" s="217"/>
      <c r="N3" s="217"/>
    </row>
    <row r="4" spans="1:14" x14ac:dyDescent="0.3">
      <c r="B4" s="216" t="s">
        <v>227</v>
      </c>
      <c r="C4" s="216"/>
      <c r="D4" s="216"/>
      <c r="E4" s="216"/>
      <c r="F4" s="216"/>
      <c r="G4" s="216"/>
      <c r="H4" s="216"/>
      <c r="I4" s="216"/>
      <c r="J4" s="216"/>
      <c r="K4" s="216"/>
      <c r="L4" s="216"/>
      <c r="M4" s="216"/>
      <c r="N4" s="216"/>
    </row>
    <row r="5" spans="1:14" x14ac:dyDescent="0.3">
      <c r="B5" s="72"/>
      <c r="C5" s="72"/>
      <c r="D5" s="72"/>
      <c r="E5" s="72"/>
      <c r="F5" s="72"/>
      <c r="G5" s="72"/>
      <c r="H5" s="72"/>
      <c r="I5" s="72"/>
      <c r="J5" s="72"/>
      <c r="K5" s="72"/>
      <c r="L5" s="72"/>
      <c r="M5" s="72"/>
    </row>
    <row r="6" spans="1:14" ht="15.6" x14ac:dyDescent="0.3">
      <c r="A6" s="17" t="s">
        <v>226</v>
      </c>
      <c r="B6" s="14"/>
      <c r="C6" s="14"/>
      <c r="D6" s="14"/>
      <c r="E6" s="14"/>
      <c r="F6" s="14"/>
      <c r="G6" s="14"/>
      <c r="H6" s="14"/>
      <c r="I6" s="14"/>
      <c r="J6" s="14"/>
    </row>
    <row r="7" spans="1:14" ht="12.75" customHeight="1" x14ac:dyDescent="0.3">
      <c r="A7" s="6" t="s">
        <v>111</v>
      </c>
    </row>
    <row r="8" spans="1:14" ht="15" thickBot="1" x14ac:dyDescent="0.35">
      <c r="A8" s="62"/>
      <c r="B8" s="63">
        <v>2001</v>
      </c>
      <c r="C8" s="63">
        <v>2002</v>
      </c>
      <c r="D8" s="63">
        <v>2003</v>
      </c>
      <c r="E8" s="63">
        <v>2004</v>
      </c>
      <c r="F8" s="63">
        <v>2005</v>
      </c>
      <c r="G8" s="63">
        <v>2006</v>
      </c>
      <c r="H8" s="63">
        <v>2007</v>
      </c>
      <c r="I8" s="63">
        <v>2008</v>
      </c>
      <c r="J8" s="64">
        <v>2009</v>
      </c>
      <c r="K8" s="64">
        <v>2010</v>
      </c>
      <c r="L8" s="57">
        <v>2011</v>
      </c>
      <c r="M8" s="57">
        <v>2012</v>
      </c>
      <c r="N8" s="57">
        <v>2013</v>
      </c>
    </row>
    <row r="9" spans="1:14" ht="4.5" customHeight="1" x14ac:dyDescent="0.3">
      <c r="A9" s="8"/>
      <c r="B9" s="18"/>
      <c r="C9" s="18"/>
      <c r="D9" s="18"/>
      <c r="E9" s="18"/>
      <c r="F9" s="18"/>
      <c r="G9" s="18"/>
      <c r="H9" s="18"/>
      <c r="I9" s="18"/>
      <c r="J9" s="19"/>
    </row>
    <row r="10" spans="1:14" x14ac:dyDescent="0.3">
      <c r="A10" s="8" t="s">
        <v>30</v>
      </c>
      <c r="B10" s="65">
        <v>26717</v>
      </c>
      <c r="C10" s="65">
        <v>27751</v>
      </c>
      <c r="D10" s="65">
        <v>30082</v>
      </c>
      <c r="E10" s="65">
        <v>30806</v>
      </c>
      <c r="F10" s="65">
        <v>30607</v>
      </c>
      <c r="G10" s="65">
        <v>32463</v>
      </c>
      <c r="H10" s="65">
        <v>33479</v>
      </c>
      <c r="I10" s="65">
        <v>33821</v>
      </c>
      <c r="J10" s="65">
        <v>35719</v>
      </c>
      <c r="K10" s="65">
        <v>43868</v>
      </c>
      <c r="L10" s="65">
        <v>46559</v>
      </c>
      <c r="M10" s="65">
        <v>50273</v>
      </c>
      <c r="N10" s="65">
        <v>50892</v>
      </c>
    </row>
    <row r="11" spans="1:14" x14ac:dyDescent="0.3">
      <c r="A11" s="8"/>
      <c r="B11" s="20"/>
      <c r="C11" s="20"/>
      <c r="D11" s="20"/>
      <c r="E11" s="20"/>
      <c r="F11" s="20"/>
      <c r="G11" s="20"/>
      <c r="H11" s="20"/>
      <c r="I11" s="20"/>
      <c r="J11" s="20"/>
    </row>
    <row r="12" spans="1:14" x14ac:dyDescent="0.3">
      <c r="A12" s="8" t="s">
        <v>18</v>
      </c>
      <c r="B12" s="20"/>
      <c r="C12" s="20"/>
      <c r="D12" s="20"/>
      <c r="E12" s="20"/>
      <c r="F12" s="20"/>
      <c r="G12" s="20"/>
      <c r="H12" s="20"/>
      <c r="I12" s="20"/>
      <c r="J12" s="20"/>
    </row>
    <row r="13" spans="1:14" x14ac:dyDescent="0.3">
      <c r="A13" s="21" t="s">
        <v>9</v>
      </c>
      <c r="B13" s="20">
        <v>11775</v>
      </c>
      <c r="C13" s="20">
        <v>11734</v>
      </c>
      <c r="D13" s="20">
        <v>11581</v>
      </c>
      <c r="E13" s="20">
        <v>10850</v>
      </c>
      <c r="F13" s="20">
        <v>10178</v>
      </c>
      <c r="G13" s="20">
        <v>10334</v>
      </c>
      <c r="H13" s="20">
        <v>10159</v>
      </c>
      <c r="I13" s="20">
        <v>10052</v>
      </c>
      <c r="J13" s="20">
        <v>10036</v>
      </c>
      <c r="K13" s="20">
        <v>9575</v>
      </c>
      <c r="L13" s="20">
        <v>9440</v>
      </c>
      <c r="M13" s="20">
        <v>11175</v>
      </c>
      <c r="N13" s="20">
        <v>10056</v>
      </c>
    </row>
    <row r="14" spans="1:14" x14ac:dyDescent="0.3">
      <c r="A14" s="60" t="s">
        <v>12</v>
      </c>
      <c r="B14" s="25">
        <v>14942</v>
      </c>
      <c r="C14" s="25">
        <v>16017</v>
      </c>
      <c r="D14" s="25">
        <v>18501</v>
      </c>
      <c r="E14" s="25">
        <v>19956</v>
      </c>
      <c r="F14" s="25">
        <v>20429</v>
      </c>
      <c r="G14" s="25">
        <v>22129</v>
      </c>
      <c r="H14" s="25">
        <v>23320</v>
      </c>
      <c r="I14" s="25">
        <v>23769</v>
      </c>
      <c r="J14" s="25">
        <v>25683</v>
      </c>
      <c r="K14" s="25">
        <v>34293</v>
      </c>
      <c r="L14" s="74">
        <v>37119</v>
      </c>
      <c r="M14" s="25">
        <v>39098</v>
      </c>
      <c r="N14" s="25">
        <v>40836</v>
      </c>
    </row>
    <row r="15" spans="1:14" ht="7.5" customHeight="1" x14ac:dyDescent="0.3">
      <c r="A15" s="8"/>
      <c r="B15" s="20"/>
      <c r="C15" s="20"/>
      <c r="D15" s="20"/>
      <c r="E15" s="20"/>
      <c r="F15" s="20"/>
      <c r="G15" s="20"/>
      <c r="H15" s="20"/>
      <c r="I15" s="20"/>
      <c r="J15" s="20"/>
    </row>
    <row r="16" spans="1:14" x14ac:dyDescent="0.3">
      <c r="A16" s="8" t="s">
        <v>19</v>
      </c>
      <c r="B16" s="20"/>
      <c r="C16" s="20"/>
      <c r="D16" s="20"/>
      <c r="E16" s="20"/>
      <c r="F16" s="20"/>
      <c r="G16" s="20"/>
      <c r="H16" s="20"/>
      <c r="I16" s="20"/>
      <c r="J16" s="20"/>
      <c r="N16" s="88"/>
    </row>
    <row r="17" spans="1:15" x14ac:dyDescent="0.3">
      <c r="A17" s="21" t="s">
        <v>13</v>
      </c>
      <c r="B17" s="20">
        <v>9808</v>
      </c>
      <c r="C17" s="20">
        <v>10020</v>
      </c>
      <c r="D17" s="20">
        <v>11101</v>
      </c>
      <c r="E17" s="20">
        <v>11360</v>
      </c>
      <c r="F17" s="20">
        <v>10855</v>
      </c>
      <c r="G17" s="20">
        <v>11705</v>
      </c>
      <c r="H17" s="20">
        <v>12161</v>
      </c>
      <c r="I17" s="20">
        <v>12454</v>
      </c>
      <c r="J17" s="20">
        <v>13140</v>
      </c>
      <c r="K17" s="20">
        <v>17323</v>
      </c>
      <c r="L17" s="20">
        <v>17503</v>
      </c>
      <c r="M17" s="20">
        <v>19215</v>
      </c>
      <c r="N17" s="96">
        <v>19719</v>
      </c>
    </row>
    <row r="18" spans="1:15" x14ac:dyDescent="0.3">
      <c r="A18" s="60" t="s">
        <v>14</v>
      </c>
      <c r="B18" s="25">
        <v>16909</v>
      </c>
      <c r="C18" s="25">
        <v>17731</v>
      </c>
      <c r="D18" s="25">
        <v>18981</v>
      </c>
      <c r="E18" s="25">
        <v>19446</v>
      </c>
      <c r="F18" s="25">
        <v>19752</v>
      </c>
      <c r="G18" s="25">
        <v>20758</v>
      </c>
      <c r="H18" s="25">
        <v>21318</v>
      </c>
      <c r="I18" s="25">
        <v>21367</v>
      </c>
      <c r="J18" s="25">
        <v>22579</v>
      </c>
      <c r="K18" s="25">
        <v>26545</v>
      </c>
      <c r="L18" s="74">
        <v>29056</v>
      </c>
      <c r="M18" s="25">
        <v>31058</v>
      </c>
      <c r="N18" s="97">
        <v>31173</v>
      </c>
    </row>
    <row r="19" spans="1:15" ht="7.5" customHeight="1" x14ac:dyDescent="0.3">
      <c r="A19" s="8"/>
      <c r="B19" s="20"/>
      <c r="C19" s="20"/>
      <c r="D19" s="20"/>
      <c r="E19" s="20"/>
      <c r="F19" s="20"/>
      <c r="G19" s="20"/>
      <c r="H19" s="20"/>
      <c r="I19" s="20"/>
      <c r="J19" s="20"/>
    </row>
    <row r="20" spans="1:15" x14ac:dyDescent="0.3">
      <c r="A20" s="8" t="s">
        <v>29</v>
      </c>
      <c r="B20" s="20"/>
      <c r="C20" s="20"/>
      <c r="D20" s="20"/>
      <c r="E20" s="20"/>
      <c r="F20" s="20"/>
      <c r="G20" s="20"/>
      <c r="H20" s="20"/>
      <c r="I20" s="20"/>
      <c r="J20" s="20"/>
    </row>
    <row r="21" spans="1:15" x14ac:dyDescent="0.3">
      <c r="A21" s="21" t="s">
        <v>21</v>
      </c>
      <c r="B21" s="65">
        <v>22568</v>
      </c>
      <c r="C21" s="65">
        <v>23246</v>
      </c>
      <c r="D21" s="65">
        <v>25502</v>
      </c>
      <c r="E21" s="65">
        <v>25716</v>
      </c>
      <c r="F21" s="65">
        <v>24920</v>
      </c>
      <c r="G21" s="65">
        <v>25801</v>
      </c>
      <c r="H21" s="65">
        <v>26156</v>
      </c>
      <c r="I21" s="65">
        <v>26928</v>
      </c>
      <c r="J21" s="65">
        <v>27852</v>
      </c>
      <c r="K21" s="65">
        <v>37077</v>
      </c>
      <c r="L21" s="65">
        <v>39118</v>
      </c>
      <c r="M21" s="65">
        <v>43494</v>
      </c>
      <c r="N21" s="65">
        <v>43806</v>
      </c>
    </row>
    <row r="22" spans="1:15" x14ac:dyDescent="0.3">
      <c r="A22" s="10" t="s">
        <v>22</v>
      </c>
      <c r="B22" s="20">
        <v>811</v>
      </c>
      <c r="C22" s="20">
        <v>1193</v>
      </c>
      <c r="D22" s="20">
        <v>3642</v>
      </c>
      <c r="E22" s="20">
        <v>3907</v>
      </c>
      <c r="F22" s="20">
        <v>3879</v>
      </c>
      <c r="G22" s="20">
        <v>4222</v>
      </c>
      <c r="H22" s="20">
        <v>4633</v>
      </c>
      <c r="I22" s="20">
        <v>5189</v>
      </c>
      <c r="J22" s="20">
        <v>5345</v>
      </c>
      <c r="K22" s="20">
        <v>13919</v>
      </c>
      <c r="L22" s="20">
        <v>14630</v>
      </c>
      <c r="M22" s="20">
        <v>15875</v>
      </c>
      <c r="N22" s="20">
        <v>16265</v>
      </c>
      <c r="O22" s="207"/>
    </row>
    <row r="23" spans="1:15" x14ac:dyDescent="0.3">
      <c r="A23" s="10" t="s">
        <v>23</v>
      </c>
      <c r="B23" s="20">
        <v>6021</v>
      </c>
      <c r="C23" s="20">
        <v>5597</v>
      </c>
      <c r="D23" s="20">
        <v>5169</v>
      </c>
      <c r="E23" s="20">
        <v>4450</v>
      </c>
      <c r="F23" s="20">
        <v>4428</v>
      </c>
      <c r="G23" s="20">
        <v>4481</v>
      </c>
      <c r="H23" s="20">
        <v>4453</v>
      </c>
      <c r="I23" s="20">
        <v>4972</v>
      </c>
      <c r="J23" s="20">
        <v>5425</v>
      </c>
      <c r="K23" s="20">
        <v>6157</v>
      </c>
      <c r="L23" s="20">
        <v>6801</v>
      </c>
      <c r="M23" s="20">
        <v>7976</v>
      </c>
      <c r="N23" s="20">
        <v>7239</v>
      </c>
      <c r="O23" s="207"/>
    </row>
    <row r="24" spans="1:15" x14ac:dyDescent="0.3">
      <c r="A24" s="10" t="s">
        <v>24</v>
      </c>
      <c r="B24" s="20">
        <v>15736</v>
      </c>
      <c r="C24" s="20">
        <v>16456</v>
      </c>
      <c r="D24" s="20">
        <v>16691</v>
      </c>
      <c r="E24" s="20">
        <v>17359</v>
      </c>
      <c r="F24" s="20">
        <v>16613</v>
      </c>
      <c r="G24" s="20">
        <v>17098</v>
      </c>
      <c r="H24" s="20">
        <v>17070</v>
      </c>
      <c r="I24" s="20">
        <v>16767</v>
      </c>
      <c r="J24" s="20">
        <v>17082</v>
      </c>
      <c r="K24" s="20">
        <v>17001</v>
      </c>
      <c r="L24" s="20">
        <v>17687</v>
      </c>
      <c r="M24" s="20">
        <v>19643</v>
      </c>
      <c r="N24" s="20">
        <v>20302</v>
      </c>
      <c r="O24" s="207"/>
    </row>
    <row r="25" spans="1:15" ht="6" customHeight="1" x14ac:dyDescent="0.3">
      <c r="A25" s="10"/>
      <c r="B25" s="20"/>
      <c r="C25" s="20"/>
      <c r="D25" s="20"/>
      <c r="E25" s="20"/>
      <c r="F25" s="20"/>
      <c r="G25" s="20"/>
      <c r="H25" s="20"/>
      <c r="I25" s="20"/>
      <c r="J25" s="20"/>
      <c r="O25" s="207"/>
    </row>
    <row r="26" spans="1:15" x14ac:dyDescent="0.3">
      <c r="A26" s="21" t="s">
        <v>25</v>
      </c>
      <c r="B26" s="65">
        <v>4149</v>
      </c>
      <c r="C26" s="65">
        <v>4405</v>
      </c>
      <c r="D26" s="65">
        <v>4580</v>
      </c>
      <c r="E26" s="65">
        <v>5090</v>
      </c>
      <c r="F26" s="65">
        <v>5687</v>
      </c>
      <c r="G26" s="65">
        <v>6662</v>
      </c>
      <c r="H26" s="65">
        <v>7323</v>
      </c>
      <c r="I26" s="65">
        <v>6893</v>
      </c>
      <c r="J26" s="65">
        <v>7867</v>
      </c>
      <c r="K26" s="65">
        <v>6791</v>
      </c>
      <c r="L26" s="65">
        <v>7441</v>
      </c>
      <c r="M26" s="65">
        <v>6779</v>
      </c>
      <c r="N26" s="65">
        <v>7086</v>
      </c>
      <c r="O26" s="207"/>
    </row>
    <row r="27" spans="1:15" x14ac:dyDescent="0.3">
      <c r="A27" s="10" t="s">
        <v>26</v>
      </c>
      <c r="B27" s="20">
        <v>299</v>
      </c>
      <c r="C27" s="20">
        <v>247</v>
      </c>
      <c r="D27" s="20">
        <v>259</v>
      </c>
      <c r="E27" s="20">
        <v>242</v>
      </c>
      <c r="F27" s="20">
        <v>274</v>
      </c>
      <c r="G27" s="20">
        <v>288</v>
      </c>
      <c r="H27" s="20">
        <v>270</v>
      </c>
      <c r="I27" s="20">
        <v>261</v>
      </c>
      <c r="J27" s="20">
        <v>339</v>
      </c>
      <c r="K27" s="20">
        <v>220</v>
      </c>
      <c r="L27" s="20">
        <v>293</v>
      </c>
      <c r="M27" s="20">
        <v>235</v>
      </c>
      <c r="N27" s="20">
        <v>271</v>
      </c>
      <c r="O27" s="207"/>
    </row>
    <row r="28" spans="1:15" x14ac:dyDescent="0.3">
      <c r="A28" s="10" t="s">
        <v>27</v>
      </c>
      <c r="B28" s="20">
        <v>2758</v>
      </c>
      <c r="C28" s="20">
        <v>3272</v>
      </c>
      <c r="D28" s="20">
        <v>3292</v>
      </c>
      <c r="E28" s="20">
        <v>3751</v>
      </c>
      <c r="F28" s="20">
        <v>4267</v>
      </c>
      <c r="G28" s="20">
        <v>5188</v>
      </c>
      <c r="H28" s="20">
        <v>5775</v>
      </c>
      <c r="I28" s="20">
        <v>5199</v>
      </c>
      <c r="J28" s="20">
        <v>6083</v>
      </c>
      <c r="K28" s="20">
        <v>5220</v>
      </c>
      <c r="L28" s="20">
        <v>5703</v>
      </c>
      <c r="M28" s="20">
        <v>5124</v>
      </c>
      <c r="N28" s="20">
        <v>5326</v>
      </c>
      <c r="O28" s="207"/>
    </row>
    <row r="29" spans="1:15" x14ac:dyDescent="0.3">
      <c r="A29" s="11" t="s">
        <v>28</v>
      </c>
      <c r="B29" s="25">
        <v>1092</v>
      </c>
      <c r="C29" s="25">
        <v>986</v>
      </c>
      <c r="D29" s="25">
        <v>1029</v>
      </c>
      <c r="E29" s="25">
        <v>1097</v>
      </c>
      <c r="F29" s="25">
        <v>1146</v>
      </c>
      <c r="G29" s="25">
        <v>1186</v>
      </c>
      <c r="H29" s="25">
        <v>1278</v>
      </c>
      <c r="I29" s="25">
        <v>1433</v>
      </c>
      <c r="J29" s="25">
        <v>1445</v>
      </c>
      <c r="K29" s="25">
        <v>1351</v>
      </c>
      <c r="L29" s="61">
        <v>1445</v>
      </c>
      <c r="M29" s="25">
        <v>1420</v>
      </c>
      <c r="N29" s="25">
        <v>1489</v>
      </c>
      <c r="O29" s="207"/>
    </row>
    <row r="30" spans="1:15" x14ac:dyDescent="0.3">
      <c r="A30" s="221" t="s">
        <v>31</v>
      </c>
      <c r="B30" s="221"/>
      <c r="C30" s="221"/>
      <c r="D30" s="221"/>
      <c r="E30" s="221"/>
      <c r="F30" s="221"/>
      <c r="G30" s="221"/>
      <c r="H30" s="221"/>
      <c r="I30" s="221"/>
      <c r="J30" s="221"/>
      <c r="K30" s="221"/>
      <c r="L30" s="221"/>
      <c r="M30" s="221"/>
    </row>
    <row r="31" spans="1:15" x14ac:dyDescent="0.3">
      <c r="A31" s="218" t="s">
        <v>116</v>
      </c>
      <c r="B31" s="218"/>
      <c r="C31" s="218"/>
      <c r="D31" s="218"/>
      <c r="E31" s="218"/>
      <c r="F31" s="218"/>
      <c r="G31" s="218"/>
      <c r="H31" s="218"/>
      <c r="I31" s="218"/>
      <c r="J31" s="218"/>
      <c r="K31" s="218"/>
      <c r="L31" s="218"/>
      <c r="M31" s="218"/>
    </row>
    <row r="32" spans="1:15" x14ac:dyDescent="0.3">
      <c r="A32" s="22"/>
      <c r="B32" s="22"/>
      <c r="C32" s="22"/>
      <c r="D32" s="22"/>
      <c r="E32" s="22"/>
      <c r="F32" s="22"/>
      <c r="G32" s="22"/>
      <c r="H32" s="22"/>
      <c r="I32" s="22"/>
      <c r="J32" s="22"/>
    </row>
    <row r="33" spans="1:10" x14ac:dyDescent="0.3">
      <c r="A33" s="15"/>
      <c r="B33" s="14"/>
      <c r="C33" s="14"/>
      <c r="D33" s="14"/>
      <c r="E33" s="14"/>
      <c r="F33" s="14"/>
      <c r="G33" s="14"/>
      <c r="H33" s="14"/>
      <c r="I33" s="14"/>
      <c r="J33" s="14"/>
    </row>
    <row r="34" spans="1:10" x14ac:dyDescent="0.3">
      <c r="A34" s="7"/>
      <c r="B34" s="14"/>
      <c r="C34" s="14"/>
      <c r="D34" s="14"/>
      <c r="E34" s="14"/>
      <c r="F34" s="14"/>
      <c r="G34" s="14"/>
      <c r="H34" s="14"/>
      <c r="I34" s="14"/>
      <c r="J34" s="14"/>
    </row>
  </sheetData>
  <mergeCells count="6">
    <mergeCell ref="A30:M30"/>
    <mergeCell ref="A31:M31"/>
    <mergeCell ref="B1:N1"/>
    <mergeCell ref="B2:N2"/>
    <mergeCell ref="B3:N3"/>
    <mergeCell ref="B4:N4"/>
  </mergeCells>
  <printOptions horizontalCentered="1" verticalCentered="1"/>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activeCell="L21" sqref="L21"/>
    </sheetView>
  </sheetViews>
  <sheetFormatPr defaultRowHeight="14.4" x14ac:dyDescent="0.3"/>
  <cols>
    <col min="1" max="1" width="23.5546875" customWidth="1"/>
    <col min="2" max="9" width="11.33203125" style="30" customWidth="1"/>
    <col min="10" max="10" width="10.5546875" style="30" bestFit="1" customWidth="1"/>
    <col min="11" max="11" width="6.5546875" customWidth="1"/>
  </cols>
  <sheetData>
    <row r="1" spans="1:11" ht="23.4" x14ac:dyDescent="0.45">
      <c r="B1" s="222" t="s">
        <v>195</v>
      </c>
      <c r="C1" s="222"/>
      <c r="D1" s="222"/>
      <c r="E1" s="222"/>
      <c r="F1" s="222"/>
      <c r="G1" s="222"/>
      <c r="H1" s="222"/>
      <c r="I1" s="222"/>
      <c r="J1" s="222"/>
      <c r="K1" s="54"/>
    </row>
    <row r="2" spans="1:11" ht="21" x14ac:dyDescent="0.4">
      <c r="B2" s="222" t="s">
        <v>196</v>
      </c>
      <c r="C2" s="222"/>
      <c r="D2" s="222"/>
      <c r="E2" s="222"/>
      <c r="F2" s="222"/>
      <c r="G2" s="222"/>
      <c r="H2" s="222"/>
      <c r="I2" s="222"/>
      <c r="J2" s="222"/>
      <c r="K2" s="51"/>
    </row>
    <row r="3" spans="1:11" x14ac:dyDescent="0.3">
      <c r="B3" s="223" t="s">
        <v>177</v>
      </c>
      <c r="C3" s="223"/>
      <c r="D3" s="223"/>
      <c r="E3" s="223"/>
      <c r="F3" s="223"/>
      <c r="G3" s="223"/>
      <c r="H3" s="223"/>
      <c r="I3" s="223"/>
      <c r="J3" s="223"/>
      <c r="K3" s="52"/>
    </row>
    <row r="4" spans="1:11" x14ac:dyDescent="0.3">
      <c r="B4" s="224" t="s">
        <v>254</v>
      </c>
      <c r="C4" s="224"/>
      <c r="D4" s="224"/>
      <c r="E4" s="224"/>
      <c r="F4" s="224"/>
      <c r="G4" s="224"/>
      <c r="H4" s="224"/>
      <c r="I4" s="224"/>
      <c r="J4" s="224"/>
      <c r="K4" s="53"/>
    </row>
    <row r="6" spans="1:11" x14ac:dyDescent="0.3">
      <c r="A6" s="89" t="s">
        <v>236</v>
      </c>
      <c r="B6" s="175"/>
      <c r="C6" s="175"/>
      <c r="D6" s="175"/>
      <c r="E6" s="175"/>
      <c r="F6" s="175"/>
    </row>
    <row r="7" spans="1:11" ht="12.75" customHeight="1" x14ac:dyDescent="0.3">
      <c r="A7" s="6" t="s">
        <v>112</v>
      </c>
    </row>
    <row r="8" spans="1:11" ht="15" thickBot="1" x14ac:dyDescent="0.35">
      <c r="A8" s="62"/>
      <c r="B8" s="176" t="s">
        <v>4</v>
      </c>
      <c r="C8" s="176" t="s">
        <v>5</v>
      </c>
      <c r="D8" s="176" t="s">
        <v>6</v>
      </c>
      <c r="E8" s="176" t="s">
        <v>7</v>
      </c>
      <c r="F8" s="177" t="s">
        <v>8</v>
      </c>
      <c r="G8" s="177" t="s">
        <v>181</v>
      </c>
      <c r="H8" s="176" t="s">
        <v>200</v>
      </c>
      <c r="I8" s="176" t="s">
        <v>208</v>
      </c>
      <c r="J8" s="176" t="s">
        <v>253</v>
      </c>
    </row>
    <row r="9" spans="1:11" ht="4.5" customHeight="1" x14ac:dyDescent="0.3">
      <c r="A9" s="8"/>
      <c r="B9" s="178"/>
      <c r="C9" s="178"/>
      <c r="D9" s="178"/>
      <c r="E9" s="178"/>
      <c r="F9" s="179"/>
    </row>
    <row r="10" spans="1:11" x14ac:dyDescent="0.3">
      <c r="A10" s="8" t="s">
        <v>30</v>
      </c>
      <c r="B10" s="180">
        <v>13539</v>
      </c>
      <c r="C10" s="180">
        <v>14070</v>
      </c>
      <c r="D10" s="180">
        <v>14759</v>
      </c>
      <c r="E10" s="180">
        <v>15206</v>
      </c>
      <c r="F10" s="180">
        <v>16190</v>
      </c>
      <c r="G10" s="180">
        <v>15985</v>
      </c>
      <c r="H10" s="180">
        <v>16001</v>
      </c>
      <c r="I10" s="180">
        <v>15810</v>
      </c>
      <c r="J10" s="180">
        <v>15885</v>
      </c>
    </row>
    <row r="11" spans="1:11" ht="7.5" customHeight="1" x14ac:dyDescent="0.3">
      <c r="A11" s="8"/>
      <c r="B11" s="181"/>
      <c r="C11" s="181"/>
      <c r="D11" s="181"/>
      <c r="E11" s="181"/>
      <c r="F11" s="181"/>
    </row>
    <row r="12" spans="1:11" x14ac:dyDescent="0.3">
      <c r="A12" s="8" t="s">
        <v>18</v>
      </c>
      <c r="B12" s="181"/>
      <c r="C12" s="181"/>
      <c r="D12" s="181"/>
      <c r="E12" s="181"/>
      <c r="F12" s="181"/>
    </row>
    <row r="13" spans="1:11" x14ac:dyDescent="0.3">
      <c r="A13" s="21" t="s">
        <v>9</v>
      </c>
      <c r="B13" s="181">
        <v>5444</v>
      </c>
      <c r="C13" s="181">
        <v>4816</v>
      </c>
      <c r="D13" s="181">
        <v>5051</v>
      </c>
      <c r="E13" s="181">
        <v>5066</v>
      </c>
      <c r="F13" s="181">
        <v>5474</v>
      </c>
      <c r="G13" s="181">
        <v>5010</v>
      </c>
      <c r="H13" s="182">
        <v>4561</v>
      </c>
      <c r="I13" s="181">
        <v>4962</v>
      </c>
      <c r="J13" s="181">
        <v>5174</v>
      </c>
    </row>
    <row r="14" spans="1:11" x14ac:dyDescent="0.3">
      <c r="A14" s="60" t="s">
        <v>12</v>
      </c>
      <c r="B14" s="183">
        <v>8095</v>
      </c>
      <c r="C14" s="183">
        <v>9254</v>
      </c>
      <c r="D14" s="183">
        <v>9708</v>
      </c>
      <c r="E14" s="183">
        <v>10140</v>
      </c>
      <c r="F14" s="183">
        <v>10716</v>
      </c>
      <c r="G14" s="183">
        <v>10975</v>
      </c>
      <c r="H14" s="174">
        <v>11440</v>
      </c>
      <c r="I14" s="183">
        <v>10848</v>
      </c>
      <c r="J14" s="183">
        <v>10711</v>
      </c>
    </row>
    <row r="15" spans="1:11" ht="7.5" customHeight="1" x14ac:dyDescent="0.3">
      <c r="A15" s="8"/>
      <c r="B15" s="181"/>
      <c r="C15" s="181"/>
      <c r="D15" s="181"/>
      <c r="E15" s="181"/>
      <c r="F15" s="181"/>
    </row>
    <row r="16" spans="1:11" x14ac:dyDescent="0.3">
      <c r="A16" s="8" t="s">
        <v>235</v>
      </c>
      <c r="B16" s="181"/>
      <c r="C16" s="181"/>
      <c r="D16" s="181"/>
      <c r="E16" s="181"/>
      <c r="F16" s="181"/>
    </row>
    <row r="17" spans="1:10" x14ac:dyDescent="0.3">
      <c r="A17" s="21" t="s">
        <v>34</v>
      </c>
      <c r="B17" s="180">
        <v>7139</v>
      </c>
      <c r="C17" s="180">
        <v>6711</v>
      </c>
      <c r="D17" s="180">
        <v>6967</v>
      </c>
      <c r="E17" s="180">
        <v>6755</v>
      </c>
      <c r="F17" s="180">
        <v>6897</v>
      </c>
      <c r="G17" s="180">
        <v>6533</v>
      </c>
      <c r="H17" s="180">
        <v>6657</v>
      </c>
      <c r="I17" s="180">
        <v>6952</v>
      </c>
      <c r="J17" s="180">
        <v>7446</v>
      </c>
    </row>
    <row r="18" spans="1:10" x14ac:dyDescent="0.3">
      <c r="A18" s="10" t="s">
        <v>228</v>
      </c>
      <c r="B18" s="181">
        <v>2466</v>
      </c>
      <c r="C18" s="181">
        <v>2186</v>
      </c>
      <c r="D18" s="181">
        <v>2235</v>
      </c>
      <c r="E18" s="181">
        <v>2256</v>
      </c>
      <c r="F18" s="181">
        <v>2223</v>
      </c>
      <c r="G18" s="181">
        <v>2421</v>
      </c>
      <c r="H18" s="181">
        <v>2357</v>
      </c>
      <c r="I18" s="181">
        <v>2500</v>
      </c>
      <c r="J18" s="181">
        <v>2690</v>
      </c>
    </row>
    <row r="19" spans="1:10" x14ac:dyDescent="0.3">
      <c r="A19" s="10" t="s">
        <v>229</v>
      </c>
      <c r="B19" s="181">
        <v>1567</v>
      </c>
      <c r="C19" s="181">
        <v>1383</v>
      </c>
      <c r="D19" s="181">
        <v>1378</v>
      </c>
      <c r="E19" s="181">
        <v>1349</v>
      </c>
      <c r="F19" s="181">
        <v>1343</v>
      </c>
      <c r="G19" s="181">
        <v>1343</v>
      </c>
      <c r="H19" s="181">
        <v>1408</v>
      </c>
      <c r="I19" s="181">
        <v>1457</v>
      </c>
      <c r="J19" s="181">
        <v>1434</v>
      </c>
    </row>
    <row r="20" spans="1:10" x14ac:dyDescent="0.3">
      <c r="A20" s="10" t="s">
        <v>230</v>
      </c>
      <c r="B20" s="181">
        <v>1660</v>
      </c>
      <c r="C20" s="181">
        <v>1296</v>
      </c>
      <c r="D20" s="181">
        <v>1275</v>
      </c>
      <c r="E20" s="181">
        <v>1299</v>
      </c>
      <c r="F20" s="181">
        <v>1344</v>
      </c>
      <c r="G20" s="181">
        <v>1313</v>
      </c>
      <c r="H20" s="181">
        <v>1331</v>
      </c>
      <c r="I20" s="181">
        <v>1331</v>
      </c>
      <c r="J20" s="181">
        <v>1316</v>
      </c>
    </row>
    <row r="21" spans="1:10" x14ac:dyDescent="0.3">
      <c r="A21" s="10" t="s">
        <v>231</v>
      </c>
      <c r="B21" s="181">
        <v>860</v>
      </c>
      <c r="C21" s="181">
        <v>729</v>
      </c>
      <c r="D21" s="181">
        <v>851</v>
      </c>
      <c r="E21" s="181">
        <v>729</v>
      </c>
      <c r="F21" s="181">
        <v>678</v>
      </c>
      <c r="G21" s="181">
        <v>585</v>
      </c>
      <c r="H21" s="181">
        <v>600</v>
      </c>
      <c r="I21" s="181">
        <v>800</v>
      </c>
      <c r="J21" s="181">
        <v>796</v>
      </c>
    </row>
    <row r="22" spans="1:10" x14ac:dyDescent="0.3">
      <c r="A22" s="10" t="s">
        <v>232</v>
      </c>
      <c r="B22" s="181">
        <v>2</v>
      </c>
      <c r="C22" s="181">
        <v>2</v>
      </c>
      <c r="D22" s="181">
        <v>1</v>
      </c>
      <c r="E22" s="181">
        <v>4</v>
      </c>
      <c r="F22" s="181">
        <v>2</v>
      </c>
      <c r="G22" s="181">
        <v>6</v>
      </c>
      <c r="H22" s="181">
        <v>2</v>
      </c>
      <c r="I22" s="181">
        <v>1</v>
      </c>
      <c r="J22" s="181">
        <v>1</v>
      </c>
    </row>
    <row r="23" spans="1:10" x14ac:dyDescent="0.3">
      <c r="A23" s="10" t="s">
        <v>233</v>
      </c>
      <c r="B23" s="181">
        <v>584</v>
      </c>
      <c r="C23" s="181">
        <v>174</v>
      </c>
      <c r="D23" s="181">
        <v>201</v>
      </c>
      <c r="E23" s="181">
        <v>224</v>
      </c>
      <c r="F23" s="181">
        <v>211</v>
      </c>
      <c r="G23" s="181">
        <v>221</v>
      </c>
      <c r="H23" s="181">
        <v>217</v>
      </c>
      <c r="I23" s="181">
        <v>113</v>
      </c>
      <c r="J23" s="181">
        <v>198</v>
      </c>
    </row>
    <row r="24" spans="1:10" x14ac:dyDescent="0.3">
      <c r="A24" s="10" t="s">
        <v>234</v>
      </c>
      <c r="B24" s="181" t="s">
        <v>32</v>
      </c>
      <c r="C24" s="181">
        <v>941</v>
      </c>
      <c r="D24" s="181">
        <v>1026</v>
      </c>
      <c r="E24" s="181">
        <v>894</v>
      </c>
      <c r="F24" s="181">
        <v>1096</v>
      </c>
      <c r="G24" s="181">
        <v>644</v>
      </c>
      <c r="H24" s="184">
        <v>742</v>
      </c>
      <c r="I24" s="181">
        <v>750</v>
      </c>
      <c r="J24" s="181">
        <v>1011</v>
      </c>
    </row>
    <row r="25" spans="1:10" x14ac:dyDescent="0.3">
      <c r="A25" s="60" t="s">
        <v>15</v>
      </c>
      <c r="B25" s="185">
        <v>6400</v>
      </c>
      <c r="C25" s="185">
        <v>7359</v>
      </c>
      <c r="D25" s="185">
        <v>7792</v>
      </c>
      <c r="E25" s="185">
        <v>8451</v>
      </c>
      <c r="F25" s="185">
        <v>9293</v>
      </c>
      <c r="G25" s="185">
        <v>9452</v>
      </c>
      <c r="H25" s="185">
        <v>9344</v>
      </c>
      <c r="I25" s="185">
        <v>8858</v>
      </c>
      <c r="J25" s="185">
        <v>8439</v>
      </c>
    </row>
    <row r="26" spans="1:10" x14ac:dyDescent="0.3">
      <c r="A26" s="7" t="s">
        <v>35</v>
      </c>
    </row>
    <row r="27" spans="1:10" x14ac:dyDescent="0.3">
      <c r="A27" s="22"/>
      <c r="B27" s="186"/>
      <c r="C27" s="186"/>
      <c r="D27" s="186"/>
      <c r="E27" s="186"/>
      <c r="F27" s="186"/>
      <c r="G27" s="186"/>
      <c r="H27" s="186"/>
      <c r="I27" s="186"/>
      <c r="J27" s="186"/>
    </row>
    <row r="28" spans="1:10" x14ac:dyDescent="0.3">
      <c r="A28" s="23" t="s">
        <v>33</v>
      </c>
      <c r="B28" s="175"/>
      <c r="C28" s="175"/>
      <c r="D28" s="175"/>
      <c r="E28" s="175"/>
      <c r="F28" s="175"/>
    </row>
    <row r="29" spans="1:10" x14ac:dyDescent="0.3">
      <c r="A29" s="16"/>
      <c r="B29" s="175"/>
      <c r="C29" s="175"/>
      <c r="D29" s="175"/>
      <c r="E29" s="175"/>
      <c r="F29" s="175"/>
    </row>
    <row r="30" spans="1:10" x14ac:dyDescent="0.3">
      <c r="A30" s="24"/>
      <c r="B30" s="175"/>
      <c r="C30" s="175"/>
      <c r="D30" s="175"/>
      <c r="E30" s="175"/>
      <c r="F30" s="175"/>
    </row>
  </sheetData>
  <mergeCells count="4">
    <mergeCell ref="B1:J1"/>
    <mergeCell ref="B2:J2"/>
    <mergeCell ref="B3:J3"/>
    <mergeCell ref="B4:J4"/>
  </mergeCells>
  <printOptions horizontalCentered="1" verticalCentered="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5"/>
  <sheetViews>
    <sheetView workbookViewId="0">
      <pane xSplit="1" ySplit="11" topLeftCell="B99" activePane="bottomRight" state="frozen"/>
      <selection pane="topRight" activeCell="B1" sqref="B1"/>
      <selection pane="bottomLeft" activeCell="A12" sqref="A12"/>
      <selection pane="bottomRight" activeCell="A86" sqref="A86"/>
    </sheetView>
  </sheetViews>
  <sheetFormatPr defaultRowHeight="14.4" x14ac:dyDescent="0.3"/>
  <cols>
    <col min="1" max="1" width="47.109375" bestFit="1" customWidth="1"/>
    <col min="2" max="2" width="9.44140625" style="30" bestFit="1" customWidth="1"/>
    <col min="3" max="3" width="8.5546875" style="30" bestFit="1" customWidth="1"/>
    <col min="4" max="4" width="7.5546875" style="30" bestFit="1" customWidth="1"/>
    <col min="5" max="5" width="8.5546875" style="30" bestFit="1" customWidth="1"/>
    <col min="6" max="8" width="7.5546875" style="30" bestFit="1" customWidth="1"/>
    <col min="9" max="9" width="6.5546875" bestFit="1" customWidth="1"/>
    <col min="10" max="10" width="7.5546875" bestFit="1" customWidth="1"/>
    <col min="11" max="12" width="6.5546875" bestFit="1" customWidth="1"/>
  </cols>
  <sheetData>
    <row r="1" spans="1:20" ht="18" x14ac:dyDescent="0.35">
      <c r="B1" s="220" t="s">
        <v>195</v>
      </c>
      <c r="C1" s="220"/>
      <c r="D1" s="220"/>
      <c r="E1" s="220"/>
      <c r="F1" s="220"/>
      <c r="G1" s="220"/>
      <c r="H1" s="220"/>
      <c r="I1" s="220"/>
      <c r="J1" s="220"/>
      <c r="K1" s="220"/>
      <c r="L1" s="220"/>
    </row>
    <row r="2" spans="1:20" ht="18" x14ac:dyDescent="0.35">
      <c r="B2" s="220" t="s">
        <v>196</v>
      </c>
      <c r="C2" s="220"/>
      <c r="D2" s="220"/>
      <c r="E2" s="220"/>
      <c r="F2" s="220"/>
      <c r="G2" s="220"/>
      <c r="H2" s="220"/>
      <c r="I2" s="220"/>
      <c r="J2" s="220"/>
      <c r="K2" s="220"/>
      <c r="L2" s="220"/>
    </row>
    <row r="3" spans="1:20" x14ac:dyDescent="0.3">
      <c r="B3" s="217" t="s">
        <v>177</v>
      </c>
      <c r="C3" s="217"/>
      <c r="D3" s="217"/>
      <c r="E3" s="217"/>
      <c r="F3" s="217"/>
      <c r="G3" s="217"/>
      <c r="H3" s="217"/>
      <c r="I3" s="217"/>
      <c r="J3" s="217"/>
      <c r="K3" s="217"/>
      <c r="L3" s="217"/>
    </row>
    <row r="4" spans="1:20" x14ac:dyDescent="0.3">
      <c r="B4" s="216" t="s">
        <v>246</v>
      </c>
      <c r="C4" s="216"/>
      <c r="D4" s="216"/>
      <c r="E4" s="216"/>
      <c r="F4" s="216"/>
      <c r="G4" s="216"/>
      <c r="H4" s="216"/>
      <c r="I4" s="216"/>
      <c r="J4" s="216"/>
      <c r="K4" s="216"/>
      <c r="L4" s="216"/>
    </row>
    <row r="5" spans="1:20" x14ac:dyDescent="0.3">
      <c r="B5"/>
      <c r="C5"/>
      <c r="D5"/>
      <c r="E5"/>
      <c r="F5"/>
      <c r="G5"/>
      <c r="H5"/>
    </row>
    <row r="6" spans="1:20" s="14" customFormat="1" x14ac:dyDescent="0.3">
      <c r="A6" s="229" t="s">
        <v>239</v>
      </c>
      <c r="B6" s="229"/>
      <c r="C6" s="229"/>
      <c r="D6" s="229"/>
      <c r="E6" s="229"/>
      <c r="F6" s="229"/>
      <c r="G6" s="229"/>
      <c r="H6" s="229"/>
      <c r="I6" s="229"/>
      <c r="J6" s="229"/>
      <c r="K6" s="229"/>
      <c r="L6" s="229"/>
    </row>
    <row r="7" spans="1:20" s="14" customFormat="1" x14ac:dyDescent="0.3">
      <c r="A7" s="90" t="s">
        <v>258</v>
      </c>
      <c r="B7" s="91"/>
      <c r="C7" s="91"/>
      <c r="D7" s="91"/>
      <c r="E7" s="91"/>
      <c r="F7" s="91"/>
      <c r="G7" s="91"/>
      <c r="H7" s="91"/>
      <c r="I7" s="91"/>
      <c r="J7" s="91"/>
      <c r="K7" s="91"/>
      <c r="L7" s="91"/>
    </row>
    <row r="8" spans="1:20" x14ac:dyDescent="0.3">
      <c r="A8" s="6" t="s">
        <v>20</v>
      </c>
      <c r="B8"/>
      <c r="C8"/>
      <c r="D8"/>
      <c r="E8"/>
      <c r="F8"/>
      <c r="G8"/>
      <c r="H8"/>
    </row>
    <row r="9" spans="1:20" s="32" customFormat="1" ht="13.8" x14ac:dyDescent="0.3">
      <c r="A9" s="230" t="s">
        <v>209</v>
      </c>
      <c r="B9" s="225" t="s">
        <v>126</v>
      </c>
      <c r="C9" s="226" t="s">
        <v>21</v>
      </c>
      <c r="D9" s="226"/>
      <c r="E9" s="226"/>
      <c r="F9" s="226"/>
      <c r="G9" s="226"/>
      <c r="H9" s="226" t="s">
        <v>25</v>
      </c>
      <c r="I9" s="226"/>
      <c r="J9" s="226"/>
      <c r="K9" s="226"/>
      <c r="L9" s="226"/>
    </row>
    <row r="10" spans="1:20" s="32" customFormat="1" ht="13.8" x14ac:dyDescent="0.3">
      <c r="A10" s="230"/>
      <c r="B10" s="225"/>
      <c r="C10" s="225" t="s">
        <v>114</v>
      </c>
      <c r="D10" s="226" t="s">
        <v>182</v>
      </c>
      <c r="E10" s="226"/>
      <c r="F10" s="226" t="s">
        <v>224</v>
      </c>
      <c r="G10" s="226"/>
      <c r="H10" s="225" t="s">
        <v>114</v>
      </c>
      <c r="I10" s="226" t="s">
        <v>182</v>
      </c>
      <c r="J10" s="226"/>
      <c r="K10" s="226" t="s">
        <v>224</v>
      </c>
      <c r="L10" s="226"/>
    </row>
    <row r="11" spans="1:20" s="32" customFormat="1" ht="13.8" x14ac:dyDescent="0.3">
      <c r="A11" s="230"/>
      <c r="B11" s="225"/>
      <c r="C11" s="225"/>
      <c r="D11" s="81" t="s">
        <v>191</v>
      </c>
      <c r="E11" s="81" t="s">
        <v>192</v>
      </c>
      <c r="F11" s="81" t="s">
        <v>191</v>
      </c>
      <c r="G11" s="81" t="s">
        <v>192</v>
      </c>
      <c r="H11" s="225"/>
      <c r="I11" s="81" t="s">
        <v>191</v>
      </c>
      <c r="J11" s="81" t="s">
        <v>192</v>
      </c>
      <c r="K11" s="81" t="s">
        <v>191</v>
      </c>
      <c r="L11" s="81" t="s">
        <v>192</v>
      </c>
    </row>
    <row r="12" spans="1:20" s="32" customFormat="1" ht="13.8" x14ac:dyDescent="0.3">
      <c r="A12" s="85" t="s">
        <v>36</v>
      </c>
      <c r="B12" s="94"/>
      <c r="C12" s="86"/>
      <c r="D12" s="83"/>
      <c r="E12" s="83"/>
      <c r="F12" s="83"/>
      <c r="G12" s="83"/>
      <c r="H12" s="86"/>
      <c r="I12" s="83"/>
      <c r="J12" s="83"/>
      <c r="K12" s="83"/>
      <c r="L12" s="83"/>
    </row>
    <row r="13" spans="1:20" s="32" customFormat="1" ht="13.8" x14ac:dyDescent="0.3">
      <c r="A13" s="87" t="s">
        <v>54</v>
      </c>
      <c r="B13" s="83">
        <v>15487</v>
      </c>
      <c r="C13" s="83">
        <v>12126</v>
      </c>
      <c r="D13" s="83">
        <v>4083</v>
      </c>
      <c r="E13" s="83">
        <v>6697</v>
      </c>
      <c r="F13" s="83">
        <v>544</v>
      </c>
      <c r="G13" s="83">
        <v>802</v>
      </c>
      <c r="H13" s="83">
        <v>3361</v>
      </c>
      <c r="I13" s="83">
        <v>1077</v>
      </c>
      <c r="J13" s="83">
        <v>1681</v>
      </c>
      <c r="K13" s="83">
        <v>207</v>
      </c>
      <c r="L13" s="83">
        <v>396</v>
      </c>
    </row>
    <row r="14" spans="1:20" s="32" customFormat="1" ht="13.8" x14ac:dyDescent="0.3">
      <c r="A14" s="87" t="s">
        <v>52</v>
      </c>
      <c r="B14" s="83">
        <v>11838</v>
      </c>
      <c r="C14" s="83">
        <v>10944</v>
      </c>
      <c r="D14" s="83">
        <v>5468</v>
      </c>
      <c r="E14" s="83">
        <v>4751</v>
      </c>
      <c r="F14" s="83">
        <v>391</v>
      </c>
      <c r="G14" s="83">
        <v>334</v>
      </c>
      <c r="H14" s="83">
        <v>894</v>
      </c>
      <c r="I14" s="83">
        <v>456</v>
      </c>
      <c r="J14" s="83">
        <v>382</v>
      </c>
      <c r="K14" s="83">
        <v>28</v>
      </c>
      <c r="L14" s="83">
        <v>28</v>
      </c>
    </row>
    <row r="15" spans="1:20" s="32" customFormat="1" ht="13.8" x14ac:dyDescent="0.3">
      <c r="A15" s="87" t="s">
        <v>47</v>
      </c>
      <c r="B15" s="83">
        <v>5075</v>
      </c>
      <c r="C15" s="83">
        <v>5075</v>
      </c>
      <c r="D15" s="83">
        <v>2073</v>
      </c>
      <c r="E15" s="83">
        <v>2232</v>
      </c>
      <c r="F15" s="83">
        <v>349</v>
      </c>
      <c r="G15" s="83">
        <v>421</v>
      </c>
      <c r="H15" s="83"/>
      <c r="I15" s="83"/>
      <c r="J15" s="83"/>
      <c r="K15" s="83"/>
      <c r="L15" s="83"/>
    </row>
    <row r="16" spans="1:20" s="32" customFormat="1" ht="13.8" x14ac:dyDescent="0.3">
      <c r="A16" s="87" t="s">
        <v>48</v>
      </c>
      <c r="B16" s="83">
        <v>3994</v>
      </c>
      <c r="C16" s="83">
        <v>3994</v>
      </c>
      <c r="D16" s="83">
        <v>1196</v>
      </c>
      <c r="E16" s="83">
        <v>1959</v>
      </c>
      <c r="F16" s="83">
        <v>330</v>
      </c>
      <c r="G16" s="83">
        <v>509</v>
      </c>
      <c r="H16" s="83"/>
      <c r="I16" s="83"/>
      <c r="J16" s="83"/>
      <c r="K16" s="83"/>
      <c r="L16" s="83"/>
      <c r="N16" s="35"/>
      <c r="O16" s="35"/>
      <c r="P16" s="35"/>
      <c r="Q16" s="35"/>
      <c r="R16" s="35"/>
      <c r="S16" s="35"/>
      <c r="T16" s="35"/>
    </row>
    <row r="17" spans="1:20" s="32" customFormat="1" ht="13.8" x14ac:dyDescent="0.3">
      <c r="A17" s="87" t="s">
        <v>49</v>
      </c>
      <c r="B17" s="83">
        <v>3816</v>
      </c>
      <c r="C17" s="83">
        <v>3816</v>
      </c>
      <c r="D17" s="83">
        <v>1186</v>
      </c>
      <c r="E17" s="83">
        <v>2344</v>
      </c>
      <c r="F17" s="83">
        <v>84</v>
      </c>
      <c r="G17" s="83">
        <v>202</v>
      </c>
      <c r="H17" s="83"/>
      <c r="I17" s="83"/>
      <c r="J17" s="83"/>
      <c r="K17" s="83"/>
      <c r="L17" s="83"/>
      <c r="N17" s="35"/>
      <c r="O17" s="35"/>
      <c r="P17" s="35"/>
      <c r="Q17" s="35"/>
      <c r="R17" s="35"/>
      <c r="S17" s="35"/>
      <c r="T17" s="35"/>
    </row>
    <row r="18" spans="1:20" s="32" customFormat="1" ht="13.8" x14ac:dyDescent="0.3">
      <c r="A18" s="87" t="s">
        <v>46</v>
      </c>
      <c r="B18" s="83">
        <v>3759</v>
      </c>
      <c r="C18" s="83">
        <v>3759</v>
      </c>
      <c r="D18" s="83">
        <v>1400</v>
      </c>
      <c r="E18" s="83">
        <v>2056</v>
      </c>
      <c r="F18" s="83">
        <v>118</v>
      </c>
      <c r="G18" s="83">
        <v>185</v>
      </c>
      <c r="H18" s="83"/>
      <c r="I18" s="83"/>
      <c r="J18" s="83"/>
      <c r="K18" s="83"/>
      <c r="L18" s="83"/>
      <c r="N18" s="35"/>
      <c r="O18" s="35"/>
      <c r="P18" s="35"/>
      <c r="Q18" s="35"/>
      <c r="R18" s="35"/>
      <c r="S18" s="35"/>
      <c r="T18" s="35"/>
    </row>
    <row r="19" spans="1:20" s="32" customFormat="1" ht="13.8" x14ac:dyDescent="0.3">
      <c r="A19" s="87" t="s">
        <v>51</v>
      </c>
      <c r="B19" s="83">
        <v>3495</v>
      </c>
      <c r="C19" s="83">
        <v>3495</v>
      </c>
      <c r="D19" s="83">
        <v>1097</v>
      </c>
      <c r="E19" s="83">
        <v>2002</v>
      </c>
      <c r="F19" s="83">
        <v>136</v>
      </c>
      <c r="G19" s="83">
        <v>260</v>
      </c>
      <c r="H19" s="83"/>
      <c r="I19" s="83"/>
      <c r="J19" s="83"/>
      <c r="K19" s="83"/>
      <c r="L19" s="83"/>
      <c r="N19" s="35"/>
      <c r="O19" s="35"/>
      <c r="P19" s="35"/>
      <c r="Q19" s="35"/>
      <c r="R19" s="35"/>
      <c r="S19" s="35"/>
      <c r="T19" s="35"/>
    </row>
    <row r="20" spans="1:20" s="32" customFormat="1" ht="13.8" x14ac:dyDescent="0.3">
      <c r="A20" s="87" t="s">
        <v>53</v>
      </c>
      <c r="B20" s="83">
        <v>3120</v>
      </c>
      <c r="C20" s="83">
        <v>3120</v>
      </c>
      <c r="D20" s="83">
        <v>1226</v>
      </c>
      <c r="E20" s="83">
        <v>1655</v>
      </c>
      <c r="F20" s="83">
        <v>79</v>
      </c>
      <c r="G20" s="83">
        <v>160</v>
      </c>
      <c r="H20" s="83"/>
      <c r="I20" s="83"/>
      <c r="J20" s="83"/>
      <c r="K20" s="83"/>
      <c r="L20" s="83"/>
      <c r="N20" s="35"/>
      <c r="O20" s="35"/>
      <c r="P20" s="35"/>
      <c r="Q20" s="35"/>
      <c r="R20" s="35"/>
      <c r="S20" s="35"/>
      <c r="T20" s="35"/>
    </row>
    <row r="21" spans="1:20" s="32" customFormat="1" ht="13.8" x14ac:dyDescent="0.3">
      <c r="A21" s="87" t="s">
        <v>45</v>
      </c>
      <c r="B21" s="83">
        <v>2973</v>
      </c>
      <c r="C21" s="83">
        <v>2973</v>
      </c>
      <c r="D21" s="83">
        <v>1089</v>
      </c>
      <c r="E21" s="83">
        <v>1619</v>
      </c>
      <c r="F21" s="83">
        <v>115</v>
      </c>
      <c r="G21" s="83">
        <v>150</v>
      </c>
      <c r="H21" s="83"/>
      <c r="I21" s="83"/>
      <c r="J21" s="83"/>
      <c r="K21" s="83"/>
      <c r="L21" s="83"/>
      <c r="N21" s="35"/>
      <c r="O21" s="35"/>
      <c r="P21" s="35"/>
      <c r="Q21" s="35"/>
      <c r="R21" s="35"/>
      <c r="S21" s="35"/>
      <c r="T21" s="35"/>
    </row>
    <row r="22" spans="1:20" s="32" customFormat="1" ht="13.8" x14ac:dyDescent="0.3">
      <c r="A22" s="87" t="s">
        <v>50</v>
      </c>
      <c r="B22" s="83">
        <v>2253</v>
      </c>
      <c r="C22" s="83">
        <v>489</v>
      </c>
      <c r="D22" s="83">
        <v>91</v>
      </c>
      <c r="E22" s="83">
        <v>362</v>
      </c>
      <c r="F22" s="83">
        <v>11</v>
      </c>
      <c r="G22" s="83">
        <v>25</v>
      </c>
      <c r="H22" s="83">
        <v>1764</v>
      </c>
      <c r="I22" s="83">
        <v>510</v>
      </c>
      <c r="J22" s="83">
        <v>1160</v>
      </c>
      <c r="K22" s="83">
        <v>32</v>
      </c>
      <c r="L22" s="83">
        <v>62</v>
      </c>
      <c r="N22" s="35"/>
      <c r="O22" s="35"/>
      <c r="P22" s="35"/>
      <c r="Q22" s="35"/>
      <c r="R22" s="35"/>
      <c r="S22" s="35"/>
      <c r="T22" s="35"/>
    </row>
    <row r="23" spans="1:20" s="32" customFormat="1" ht="13.8" x14ac:dyDescent="0.3">
      <c r="A23" s="87" t="s">
        <v>55</v>
      </c>
      <c r="B23" s="83">
        <v>1559</v>
      </c>
      <c r="C23" s="83">
        <v>1559</v>
      </c>
      <c r="D23" s="83">
        <v>714</v>
      </c>
      <c r="E23" s="83">
        <v>746</v>
      </c>
      <c r="F23" s="83">
        <v>48</v>
      </c>
      <c r="G23" s="83">
        <v>51</v>
      </c>
      <c r="H23" s="83"/>
      <c r="I23" s="83"/>
      <c r="J23" s="83"/>
      <c r="K23" s="83"/>
      <c r="L23" s="83"/>
      <c r="N23" s="35"/>
      <c r="O23" s="35"/>
      <c r="P23" s="35"/>
      <c r="Q23" s="35"/>
      <c r="R23" s="35"/>
      <c r="S23" s="35"/>
      <c r="T23" s="35"/>
    </row>
    <row r="24" spans="1:20" s="32" customFormat="1" ht="13.8" x14ac:dyDescent="0.3">
      <c r="A24" s="87" t="s">
        <v>37</v>
      </c>
      <c r="B24" s="83">
        <v>1387</v>
      </c>
      <c r="C24" s="83">
        <v>1387</v>
      </c>
      <c r="D24" s="83">
        <v>550</v>
      </c>
      <c r="E24" s="83">
        <v>621</v>
      </c>
      <c r="F24" s="83">
        <v>87</v>
      </c>
      <c r="G24" s="83">
        <v>129</v>
      </c>
      <c r="H24" s="83"/>
      <c r="I24" s="83"/>
      <c r="J24" s="83"/>
      <c r="K24" s="83"/>
      <c r="L24" s="83"/>
      <c r="N24" s="35"/>
      <c r="O24" s="35"/>
      <c r="P24" s="35"/>
      <c r="Q24" s="35"/>
      <c r="R24" s="35"/>
      <c r="S24" s="35"/>
      <c r="T24" s="35"/>
    </row>
    <row r="25" spans="1:20" s="32" customFormat="1" ht="13.8" x14ac:dyDescent="0.3">
      <c r="A25" s="87" t="s">
        <v>41</v>
      </c>
      <c r="B25" s="83">
        <v>861</v>
      </c>
      <c r="C25" s="83">
        <v>861</v>
      </c>
      <c r="D25" s="83">
        <v>467</v>
      </c>
      <c r="E25" s="83">
        <v>306</v>
      </c>
      <c r="F25" s="83">
        <v>55</v>
      </c>
      <c r="G25" s="83">
        <v>33</v>
      </c>
      <c r="H25" s="83"/>
      <c r="I25" s="83"/>
      <c r="J25" s="83"/>
      <c r="K25" s="83"/>
      <c r="L25" s="83"/>
      <c r="N25" s="35"/>
      <c r="O25" s="35"/>
      <c r="P25" s="35"/>
      <c r="Q25" s="35"/>
      <c r="R25" s="35"/>
      <c r="S25" s="35"/>
      <c r="T25" s="35"/>
    </row>
    <row r="26" spans="1:20" s="32" customFormat="1" ht="13.8" x14ac:dyDescent="0.3">
      <c r="A26" s="87" t="s">
        <v>42</v>
      </c>
      <c r="B26" s="83">
        <v>755</v>
      </c>
      <c r="C26" s="83">
        <v>755</v>
      </c>
      <c r="D26" s="83">
        <v>361</v>
      </c>
      <c r="E26" s="83">
        <v>275</v>
      </c>
      <c r="F26" s="83">
        <v>84</v>
      </c>
      <c r="G26" s="83">
        <v>35</v>
      </c>
      <c r="H26" s="83"/>
      <c r="I26" s="83"/>
      <c r="J26" s="83"/>
      <c r="K26" s="83"/>
      <c r="L26" s="83"/>
      <c r="N26" s="35"/>
      <c r="O26" s="35"/>
      <c r="P26" s="35"/>
      <c r="Q26" s="35"/>
      <c r="R26" s="35"/>
      <c r="S26" s="35"/>
      <c r="T26" s="35"/>
    </row>
    <row r="27" spans="1:20" s="32" customFormat="1" ht="13.8" x14ac:dyDescent="0.3">
      <c r="A27" s="87" t="s">
        <v>44</v>
      </c>
      <c r="B27" s="83">
        <v>650</v>
      </c>
      <c r="C27" s="83">
        <v>650</v>
      </c>
      <c r="D27" s="83">
        <v>343</v>
      </c>
      <c r="E27" s="83">
        <v>199</v>
      </c>
      <c r="F27" s="83">
        <v>74</v>
      </c>
      <c r="G27" s="83">
        <v>34</v>
      </c>
      <c r="H27" s="83"/>
      <c r="I27" s="83"/>
      <c r="J27" s="83"/>
      <c r="K27" s="83"/>
      <c r="L27" s="83"/>
      <c r="N27" s="35"/>
      <c r="O27" s="35"/>
      <c r="P27" s="35"/>
      <c r="Q27" s="35"/>
      <c r="R27" s="35"/>
      <c r="S27" s="35"/>
      <c r="T27" s="35"/>
    </row>
    <row r="28" spans="1:20" s="32" customFormat="1" ht="13.8" x14ac:dyDescent="0.3">
      <c r="A28" s="87" t="s">
        <v>43</v>
      </c>
      <c r="B28" s="83">
        <v>644</v>
      </c>
      <c r="C28" s="83">
        <v>644</v>
      </c>
      <c r="D28" s="83">
        <v>406</v>
      </c>
      <c r="E28" s="83">
        <v>187</v>
      </c>
      <c r="F28" s="83">
        <v>33</v>
      </c>
      <c r="G28" s="83">
        <v>18</v>
      </c>
      <c r="H28" s="83"/>
      <c r="I28" s="83"/>
      <c r="J28" s="83"/>
      <c r="K28" s="83"/>
      <c r="L28" s="83"/>
      <c r="N28" s="35"/>
      <c r="O28" s="35"/>
      <c r="P28" s="35"/>
      <c r="Q28" s="35"/>
      <c r="R28" s="35"/>
      <c r="S28" s="35"/>
      <c r="T28" s="35"/>
    </row>
    <row r="29" spans="1:20" s="32" customFormat="1" ht="13.8" x14ac:dyDescent="0.3">
      <c r="A29" s="87" t="s">
        <v>40</v>
      </c>
      <c r="B29" s="83">
        <v>529</v>
      </c>
      <c r="C29" s="83">
        <v>529</v>
      </c>
      <c r="D29" s="83">
        <v>130</v>
      </c>
      <c r="E29" s="83">
        <v>240</v>
      </c>
      <c r="F29" s="83">
        <v>71</v>
      </c>
      <c r="G29" s="83">
        <v>88</v>
      </c>
      <c r="H29" s="83"/>
      <c r="I29" s="83"/>
      <c r="J29" s="83"/>
      <c r="K29" s="83"/>
      <c r="L29" s="83"/>
      <c r="N29" s="35"/>
      <c r="O29" s="35"/>
      <c r="P29" s="35"/>
      <c r="Q29" s="35"/>
      <c r="R29" s="35"/>
      <c r="S29" s="35"/>
      <c r="T29" s="35"/>
    </row>
    <row r="30" spans="1:20" s="32" customFormat="1" ht="13.8" x14ac:dyDescent="0.3">
      <c r="A30" s="87" t="s">
        <v>39</v>
      </c>
      <c r="B30" s="83">
        <v>492</v>
      </c>
      <c r="C30" s="83">
        <v>441</v>
      </c>
      <c r="D30" s="83">
        <v>194</v>
      </c>
      <c r="E30" s="83">
        <v>95</v>
      </c>
      <c r="F30" s="83">
        <v>109</v>
      </c>
      <c r="G30" s="83">
        <v>43</v>
      </c>
      <c r="H30" s="83">
        <v>51</v>
      </c>
      <c r="I30" s="83">
        <v>18</v>
      </c>
      <c r="J30" s="83">
        <v>17</v>
      </c>
      <c r="K30" s="83">
        <v>9</v>
      </c>
      <c r="L30" s="83">
        <v>7</v>
      </c>
      <c r="N30" s="35"/>
      <c r="O30" s="35"/>
      <c r="P30" s="35"/>
      <c r="Q30" s="35"/>
      <c r="R30" s="35"/>
      <c r="S30" s="35"/>
      <c r="T30" s="35"/>
    </row>
    <row r="31" spans="1:20" s="32" customFormat="1" ht="13.8" x14ac:dyDescent="0.3">
      <c r="A31" s="79" t="s">
        <v>210</v>
      </c>
      <c r="B31" s="81">
        <f t="shared" ref="B31:L31" si="0">SUM(B13:B30)</f>
        <v>62687</v>
      </c>
      <c r="C31" s="81">
        <f t="shared" si="0"/>
        <v>56617</v>
      </c>
      <c r="D31" s="81">
        <f t="shared" si="0"/>
        <v>22074</v>
      </c>
      <c r="E31" s="81">
        <f t="shared" si="0"/>
        <v>28346</v>
      </c>
      <c r="F31" s="80">
        <f t="shared" si="0"/>
        <v>2718</v>
      </c>
      <c r="G31" s="80">
        <f t="shared" si="0"/>
        <v>3479</v>
      </c>
      <c r="H31" s="80">
        <f t="shared" si="0"/>
        <v>6070</v>
      </c>
      <c r="I31" s="80">
        <f t="shared" si="0"/>
        <v>2061</v>
      </c>
      <c r="J31" s="80">
        <f t="shared" si="0"/>
        <v>3240</v>
      </c>
      <c r="K31" s="80">
        <f t="shared" si="0"/>
        <v>276</v>
      </c>
      <c r="L31" s="80">
        <f t="shared" si="0"/>
        <v>493</v>
      </c>
      <c r="N31" s="35"/>
      <c r="O31" s="35"/>
      <c r="P31" s="35"/>
      <c r="Q31" s="35"/>
      <c r="R31" s="35"/>
      <c r="S31" s="35"/>
      <c r="T31" s="35"/>
    </row>
    <row r="32" spans="1:20" s="32" customFormat="1" ht="13.8" x14ac:dyDescent="0.3">
      <c r="A32" s="79" t="s">
        <v>56</v>
      </c>
      <c r="B32" s="83"/>
      <c r="C32" s="83"/>
      <c r="D32" s="83"/>
      <c r="E32" s="83"/>
      <c r="F32" s="83"/>
      <c r="G32" s="83"/>
      <c r="H32" s="83"/>
      <c r="I32" s="83"/>
      <c r="J32" s="83"/>
      <c r="K32" s="83"/>
      <c r="L32" s="83"/>
      <c r="N32" s="35"/>
      <c r="O32" s="35"/>
      <c r="P32" s="35"/>
      <c r="Q32" s="35"/>
      <c r="R32" s="35"/>
      <c r="S32" s="35"/>
      <c r="T32" s="35"/>
    </row>
    <row r="33" spans="1:20" s="32" customFormat="1" ht="13.8" x14ac:dyDescent="0.3">
      <c r="A33" s="87" t="s">
        <v>83</v>
      </c>
      <c r="B33" s="83">
        <v>17287</v>
      </c>
      <c r="C33" s="83">
        <v>14556</v>
      </c>
      <c r="D33" s="83">
        <v>4618</v>
      </c>
      <c r="E33" s="83">
        <v>6214</v>
      </c>
      <c r="F33" s="83">
        <v>1433</v>
      </c>
      <c r="G33" s="83">
        <v>2291</v>
      </c>
      <c r="H33" s="83">
        <v>2731</v>
      </c>
      <c r="I33" s="83">
        <v>459</v>
      </c>
      <c r="J33" s="83">
        <v>842</v>
      </c>
      <c r="K33" s="83">
        <v>448</v>
      </c>
      <c r="L33" s="83">
        <v>982</v>
      </c>
      <c r="N33" s="35"/>
      <c r="O33" s="35"/>
      <c r="P33" s="35"/>
      <c r="Q33" s="35"/>
      <c r="R33" s="35"/>
      <c r="S33" s="35"/>
      <c r="T33" s="35"/>
    </row>
    <row r="34" spans="1:20" s="32" customFormat="1" ht="13.8" x14ac:dyDescent="0.3">
      <c r="A34" s="87" t="s">
        <v>95</v>
      </c>
      <c r="B34" s="83">
        <v>13631</v>
      </c>
      <c r="C34" s="83">
        <v>11503</v>
      </c>
      <c r="D34" s="83">
        <v>3339</v>
      </c>
      <c r="E34" s="83">
        <v>5853</v>
      </c>
      <c r="F34" s="83">
        <v>821</v>
      </c>
      <c r="G34" s="83">
        <v>1490</v>
      </c>
      <c r="H34" s="83">
        <v>2128</v>
      </c>
      <c r="I34" s="83">
        <v>327</v>
      </c>
      <c r="J34" s="83">
        <v>683</v>
      </c>
      <c r="K34" s="83">
        <v>346</v>
      </c>
      <c r="L34" s="83">
        <v>772</v>
      </c>
      <c r="N34" s="35"/>
      <c r="O34" s="35"/>
      <c r="P34" s="35"/>
      <c r="Q34" s="35"/>
      <c r="R34" s="35"/>
      <c r="S34" s="35"/>
      <c r="T34" s="35"/>
    </row>
    <row r="35" spans="1:20" s="32" customFormat="1" ht="13.8" x14ac:dyDescent="0.3">
      <c r="A35" s="87" t="s">
        <v>81</v>
      </c>
      <c r="B35" s="83">
        <v>13420</v>
      </c>
      <c r="C35" s="83">
        <v>12287</v>
      </c>
      <c r="D35" s="83">
        <v>3658</v>
      </c>
      <c r="E35" s="83">
        <v>5559</v>
      </c>
      <c r="F35" s="83">
        <v>1105</v>
      </c>
      <c r="G35" s="83">
        <v>1965</v>
      </c>
      <c r="H35" s="83">
        <v>1133</v>
      </c>
      <c r="I35" s="83">
        <v>142</v>
      </c>
      <c r="J35" s="83">
        <v>322</v>
      </c>
      <c r="K35" s="83">
        <v>170</v>
      </c>
      <c r="L35" s="83">
        <v>499</v>
      </c>
      <c r="N35" s="35"/>
      <c r="O35" s="35"/>
      <c r="P35" s="35"/>
      <c r="Q35" s="35"/>
      <c r="R35" s="35"/>
      <c r="S35" s="35"/>
      <c r="T35" s="35"/>
    </row>
    <row r="36" spans="1:20" s="32" customFormat="1" ht="13.8" x14ac:dyDescent="0.3">
      <c r="A36" s="87" t="s">
        <v>91</v>
      </c>
      <c r="B36" s="83">
        <v>9853</v>
      </c>
      <c r="C36" s="83">
        <v>7140</v>
      </c>
      <c r="D36" s="83">
        <v>2561</v>
      </c>
      <c r="E36" s="83">
        <v>3178</v>
      </c>
      <c r="F36" s="83">
        <v>635</v>
      </c>
      <c r="G36" s="83">
        <v>766</v>
      </c>
      <c r="H36" s="83">
        <v>2713</v>
      </c>
      <c r="I36" s="83">
        <v>649</v>
      </c>
      <c r="J36" s="83">
        <v>1337</v>
      </c>
      <c r="K36" s="83">
        <v>221</v>
      </c>
      <c r="L36" s="83">
        <v>506</v>
      </c>
      <c r="N36" s="35"/>
      <c r="O36" s="35"/>
      <c r="P36" s="35"/>
      <c r="Q36" s="35"/>
      <c r="R36" s="35"/>
      <c r="S36" s="35"/>
      <c r="T36" s="35"/>
    </row>
    <row r="37" spans="1:20" s="32" customFormat="1" ht="13.8" x14ac:dyDescent="0.3">
      <c r="A37" s="87" t="s">
        <v>74</v>
      </c>
      <c r="B37" s="83">
        <v>8341</v>
      </c>
      <c r="C37" s="83">
        <v>6032</v>
      </c>
      <c r="D37" s="83">
        <v>2260</v>
      </c>
      <c r="E37" s="83">
        <v>3219</v>
      </c>
      <c r="F37" s="83">
        <v>232</v>
      </c>
      <c r="G37" s="83">
        <v>321</v>
      </c>
      <c r="H37" s="83">
        <v>2309</v>
      </c>
      <c r="I37" s="83">
        <v>622</v>
      </c>
      <c r="J37" s="83">
        <v>1049</v>
      </c>
      <c r="K37" s="83">
        <v>176</v>
      </c>
      <c r="L37" s="83">
        <v>462</v>
      </c>
      <c r="N37" s="35"/>
      <c r="O37" s="35"/>
      <c r="P37" s="35"/>
      <c r="Q37" s="35"/>
      <c r="R37" s="35"/>
      <c r="S37" s="35"/>
      <c r="T37" s="35"/>
    </row>
    <row r="38" spans="1:20" s="32" customFormat="1" ht="13.8" x14ac:dyDescent="0.3">
      <c r="A38" s="87" t="s">
        <v>82</v>
      </c>
      <c r="B38" s="83">
        <v>5892</v>
      </c>
      <c r="C38" s="83">
        <v>5159</v>
      </c>
      <c r="D38" s="83">
        <v>1752</v>
      </c>
      <c r="E38" s="83">
        <v>2672</v>
      </c>
      <c r="F38" s="83">
        <v>278</v>
      </c>
      <c r="G38" s="83">
        <v>457</v>
      </c>
      <c r="H38" s="83">
        <v>733</v>
      </c>
      <c r="I38" s="83">
        <v>2</v>
      </c>
      <c r="J38" s="83">
        <v>9</v>
      </c>
      <c r="K38" s="83">
        <v>210</v>
      </c>
      <c r="L38" s="83">
        <v>512</v>
      </c>
      <c r="N38" s="35"/>
      <c r="O38" s="35"/>
      <c r="P38" s="35"/>
      <c r="Q38" s="35"/>
      <c r="R38" s="35"/>
      <c r="S38" s="35"/>
      <c r="T38" s="35"/>
    </row>
    <row r="39" spans="1:20" s="32" customFormat="1" ht="13.8" x14ac:dyDescent="0.3">
      <c r="A39" s="87" t="s">
        <v>93</v>
      </c>
      <c r="B39" s="83">
        <v>5821</v>
      </c>
      <c r="C39" s="83">
        <v>5416</v>
      </c>
      <c r="D39" s="83">
        <v>1914</v>
      </c>
      <c r="E39" s="83">
        <v>2704</v>
      </c>
      <c r="F39" s="83">
        <v>273</v>
      </c>
      <c r="G39" s="83">
        <v>525</v>
      </c>
      <c r="H39" s="83">
        <v>405</v>
      </c>
      <c r="I39" s="83">
        <v>108</v>
      </c>
      <c r="J39" s="83">
        <v>248</v>
      </c>
      <c r="K39" s="83">
        <v>16</v>
      </c>
      <c r="L39" s="83">
        <v>33</v>
      </c>
      <c r="N39" s="35"/>
      <c r="O39" s="35"/>
      <c r="P39" s="35"/>
      <c r="Q39" s="35"/>
      <c r="R39" s="35"/>
      <c r="S39" s="35"/>
      <c r="T39" s="35"/>
    </row>
    <row r="40" spans="1:20" s="32" customFormat="1" ht="13.8" x14ac:dyDescent="0.3">
      <c r="A40" s="87" t="s">
        <v>94</v>
      </c>
      <c r="B40" s="83">
        <v>5177</v>
      </c>
      <c r="C40" s="83">
        <v>4395</v>
      </c>
      <c r="D40" s="83">
        <v>1881</v>
      </c>
      <c r="E40" s="83">
        <v>2059</v>
      </c>
      <c r="F40" s="83">
        <v>207</v>
      </c>
      <c r="G40" s="83">
        <v>248</v>
      </c>
      <c r="H40" s="83">
        <v>782</v>
      </c>
      <c r="I40" s="83">
        <v>153</v>
      </c>
      <c r="J40" s="83">
        <v>350</v>
      </c>
      <c r="K40" s="83">
        <v>72</v>
      </c>
      <c r="L40" s="83">
        <v>207</v>
      </c>
      <c r="N40" s="35"/>
      <c r="O40" s="35"/>
      <c r="P40" s="35"/>
      <c r="Q40" s="35"/>
      <c r="R40" s="35"/>
      <c r="S40" s="35"/>
      <c r="T40" s="35"/>
    </row>
    <row r="41" spans="1:20" s="32" customFormat="1" ht="13.8" x14ac:dyDescent="0.3">
      <c r="A41" s="87" t="s">
        <v>87</v>
      </c>
      <c r="B41" s="83">
        <v>4857</v>
      </c>
      <c r="C41" s="83">
        <v>4712</v>
      </c>
      <c r="D41" s="83">
        <v>2261</v>
      </c>
      <c r="E41" s="83">
        <v>1796</v>
      </c>
      <c r="F41" s="83">
        <v>383</v>
      </c>
      <c r="G41" s="83">
        <v>272</v>
      </c>
      <c r="H41" s="83">
        <v>145</v>
      </c>
      <c r="I41" s="83">
        <v>30</v>
      </c>
      <c r="J41" s="83">
        <v>82</v>
      </c>
      <c r="K41" s="83">
        <v>11</v>
      </c>
      <c r="L41" s="83">
        <v>22</v>
      </c>
      <c r="N41" s="35"/>
      <c r="O41" s="35"/>
      <c r="P41" s="35"/>
      <c r="Q41" s="35"/>
      <c r="R41" s="35"/>
      <c r="S41" s="35"/>
      <c r="T41" s="35"/>
    </row>
    <row r="42" spans="1:20" s="32" customFormat="1" ht="13.8" x14ac:dyDescent="0.3">
      <c r="A42" s="87" t="s">
        <v>85</v>
      </c>
      <c r="B42" s="83">
        <v>4799</v>
      </c>
      <c r="C42" s="83">
        <v>4308</v>
      </c>
      <c r="D42" s="83">
        <v>1515</v>
      </c>
      <c r="E42" s="83">
        <v>2122</v>
      </c>
      <c r="F42" s="83">
        <v>240</v>
      </c>
      <c r="G42" s="83">
        <v>431</v>
      </c>
      <c r="H42" s="83">
        <v>491</v>
      </c>
      <c r="I42" s="83">
        <v>96</v>
      </c>
      <c r="J42" s="83">
        <v>289</v>
      </c>
      <c r="K42" s="83">
        <v>37</v>
      </c>
      <c r="L42" s="83">
        <v>69</v>
      </c>
      <c r="N42" s="35"/>
      <c r="O42" s="35"/>
      <c r="P42" s="35"/>
      <c r="Q42" s="35"/>
      <c r="R42" s="35"/>
      <c r="S42" s="35"/>
      <c r="T42" s="35"/>
    </row>
    <row r="43" spans="1:20" s="32" customFormat="1" ht="13.8" x14ac:dyDescent="0.3">
      <c r="A43" s="87" t="s">
        <v>96</v>
      </c>
      <c r="B43" s="83">
        <v>4646</v>
      </c>
      <c r="C43" s="83">
        <v>3861</v>
      </c>
      <c r="D43" s="83">
        <v>1492</v>
      </c>
      <c r="E43" s="83">
        <v>381</v>
      </c>
      <c r="F43" s="83">
        <v>1585</v>
      </c>
      <c r="G43" s="83">
        <v>403</v>
      </c>
      <c r="H43" s="83">
        <v>785</v>
      </c>
      <c r="I43" s="83">
        <v>357</v>
      </c>
      <c r="J43" s="83">
        <v>164</v>
      </c>
      <c r="K43" s="83">
        <v>199</v>
      </c>
      <c r="L43" s="83">
        <v>65</v>
      </c>
      <c r="N43" s="35"/>
      <c r="O43" s="35"/>
      <c r="P43" s="35"/>
      <c r="Q43" s="35"/>
      <c r="R43" s="35"/>
      <c r="S43" s="35"/>
      <c r="T43" s="35"/>
    </row>
    <row r="44" spans="1:20" s="32" customFormat="1" ht="13.8" x14ac:dyDescent="0.3">
      <c r="A44" s="87" t="s">
        <v>84</v>
      </c>
      <c r="B44" s="83">
        <v>4595</v>
      </c>
      <c r="C44" s="83">
        <v>4280</v>
      </c>
      <c r="D44" s="83">
        <v>1667</v>
      </c>
      <c r="E44" s="83">
        <v>1999</v>
      </c>
      <c r="F44" s="83">
        <v>275</v>
      </c>
      <c r="G44" s="83">
        <v>339</v>
      </c>
      <c r="H44" s="83">
        <v>315</v>
      </c>
      <c r="I44" s="83">
        <v>85</v>
      </c>
      <c r="J44" s="83">
        <v>187</v>
      </c>
      <c r="K44" s="83">
        <v>11</v>
      </c>
      <c r="L44" s="83">
        <v>32</v>
      </c>
      <c r="N44" s="35"/>
      <c r="O44" s="35"/>
      <c r="P44" s="35"/>
      <c r="Q44" s="35"/>
      <c r="R44" s="35"/>
      <c r="S44" s="35"/>
      <c r="T44" s="35"/>
    </row>
    <row r="45" spans="1:20" s="32" customFormat="1" ht="13.8" x14ac:dyDescent="0.3">
      <c r="A45" s="87" t="s">
        <v>215</v>
      </c>
      <c r="B45" s="83">
        <v>2565</v>
      </c>
      <c r="C45" s="83">
        <v>2470</v>
      </c>
      <c r="D45" s="83">
        <v>475</v>
      </c>
      <c r="E45" s="83">
        <v>1244</v>
      </c>
      <c r="F45" s="83">
        <v>215</v>
      </c>
      <c r="G45" s="83">
        <v>536</v>
      </c>
      <c r="H45" s="83">
        <v>95</v>
      </c>
      <c r="I45" s="83">
        <v>16</v>
      </c>
      <c r="J45" s="83">
        <v>37</v>
      </c>
      <c r="K45" s="83">
        <v>13</v>
      </c>
      <c r="L45" s="83">
        <v>29</v>
      </c>
      <c r="N45" s="35"/>
      <c r="O45" s="35"/>
      <c r="P45" s="35"/>
      <c r="Q45" s="35"/>
      <c r="R45" s="35"/>
      <c r="S45" s="35"/>
      <c r="T45" s="35"/>
    </row>
    <row r="46" spans="1:20" s="32" customFormat="1" ht="13.8" x14ac:dyDescent="0.3">
      <c r="A46" s="87" t="s">
        <v>89</v>
      </c>
      <c r="B46" s="83">
        <v>2259</v>
      </c>
      <c r="C46" s="83">
        <v>2179</v>
      </c>
      <c r="D46" s="83">
        <v>725</v>
      </c>
      <c r="E46" s="83">
        <v>1103</v>
      </c>
      <c r="F46" s="83">
        <v>143</v>
      </c>
      <c r="G46" s="83">
        <v>208</v>
      </c>
      <c r="H46" s="83">
        <v>80</v>
      </c>
      <c r="I46" s="83">
        <v>32</v>
      </c>
      <c r="J46" s="83">
        <v>42</v>
      </c>
      <c r="K46" s="83">
        <v>3</v>
      </c>
      <c r="L46" s="83">
        <v>3</v>
      </c>
      <c r="N46" s="35"/>
      <c r="O46" s="35"/>
      <c r="P46" s="35"/>
      <c r="Q46" s="35"/>
      <c r="R46" s="35"/>
      <c r="S46" s="35"/>
      <c r="T46" s="35"/>
    </row>
    <row r="47" spans="1:20" s="32" customFormat="1" ht="13.8" x14ac:dyDescent="0.3">
      <c r="A47" s="87" t="s">
        <v>90</v>
      </c>
      <c r="B47" s="83">
        <v>2169</v>
      </c>
      <c r="C47" s="83">
        <v>2093</v>
      </c>
      <c r="D47" s="83">
        <v>607</v>
      </c>
      <c r="E47" s="83">
        <v>1177</v>
      </c>
      <c r="F47" s="83">
        <v>111</v>
      </c>
      <c r="G47" s="83">
        <v>198</v>
      </c>
      <c r="H47" s="83">
        <v>76</v>
      </c>
      <c r="I47" s="83">
        <v>36</v>
      </c>
      <c r="J47" s="83">
        <v>24</v>
      </c>
      <c r="K47" s="83">
        <v>12</v>
      </c>
      <c r="L47" s="83">
        <v>4</v>
      </c>
      <c r="N47" s="35"/>
      <c r="O47" s="35"/>
      <c r="P47" s="35"/>
      <c r="Q47" s="35"/>
      <c r="R47" s="35"/>
      <c r="S47" s="35"/>
      <c r="T47" s="35"/>
    </row>
    <row r="48" spans="1:20" s="32" customFormat="1" ht="13.8" x14ac:dyDescent="0.3">
      <c r="A48" s="87" t="s">
        <v>86</v>
      </c>
      <c r="B48" s="83">
        <v>2073</v>
      </c>
      <c r="C48" s="83">
        <v>2016</v>
      </c>
      <c r="D48" s="83">
        <v>692</v>
      </c>
      <c r="E48" s="83">
        <v>1119</v>
      </c>
      <c r="F48" s="83">
        <v>61</v>
      </c>
      <c r="G48" s="83">
        <v>144</v>
      </c>
      <c r="H48" s="83">
        <v>57</v>
      </c>
      <c r="I48" s="83">
        <v>13</v>
      </c>
      <c r="J48" s="83">
        <v>30</v>
      </c>
      <c r="K48" s="83">
        <v>7</v>
      </c>
      <c r="L48" s="83">
        <v>7</v>
      </c>
      <c r="N48" s="35"/>
      <c r="O48" s="35"/>
      <c r="P48" s="35"/>
      <c r="Q48" s="35"/>
      <c r="R48" s="35"/>
      <c r="S48" s="35"/>
      <c r="T48" s="35"/>
    </row>
    <row r="49" spans="1:20" s="32" customFormat="1" ht="13.8" x14ac:dyDescent="0.3">
      <c r="A49" s="87" t="s">
        <v>79</v>
      </c>
      <c r="B49" s="83">
        <v>2065</v>
      </c>
      <c r="C49" s="83">
        <v>1657</v>
      </c>
      <c r="D49" s="83">
        <v>418</v>
      </c>
      <c r="E49" s="83">
        <v>873</v>
      </c>
      <c r="F49" s="83">
        <v>117</v>
      </c>
      <c r="G49" s="83">
        <v>249</v>
      </c>
      <c r="H49" s="83">
        <v>408</v>
      </c>
      <c r="I49" s="83">
        <v>48</v>
      </c>
      <c r="J49" s="83">
        <v>137</v>
      </c>
      <c r="K49" s="83">
        <v>71</v>
      </c>
      <c r="L49" s="83">
        <v>152</v>
      </c>
      <c r="N49" s="35"/>
      <c r="O49" s="35"/>
      <c r="P49" s="35"/>
      <c r="Q49" s="35"/>
      <c r="R49" s="35"/>
      <c r="S49" s="35"/>
      <c r="T49" s="35"/>
    </row>
    <row r="50" spans="1:20" s="32" customFormat="1" ht="13.8" x14ac:dyDescent="0.3">
      <c r="A50" s="87" t="s">
        <v>60</v>
      </c>
      <c r="B50" s="83">
        <v>1876</v>
      </c>
      <c r="C50" s="83">
        <v>1578</v>
      </c>
      <c r="D50" s="83">
        <v>546</v>
      </c>
      <c r="E50" s="83">
        <v>705</v>
      </c>
      <c r="F50" s="83">
        <v>162</v>
      </c>
      <c r="G50" s="83">
        <v>165</v>
      </c>
      <c r="H50" s="83">
        <v>298</v>
      </c>
      <c r="I50" s="83">
        <v>30</v>
      </c>
      <c r="J50" s="83">
        <v>114</v>
      </c>
      <c r="K50" s="83">
        <v>26</v>
      </c>
      <c r="L50" s="83">
        <v>128</v>
      </c>
      <c r="N50" s="35"/>
      <c r="O50" s="35"/>
      <c r="P50" s="35"/>
      <c r="Q50" s="35"/>
      <c r="R50" s="35"/>
      <c r="S50" s="35"/>
      <c r="T50" s="35"/>
    </row>
    <row r="51" spans="1:20" s="32" customFormat="1" ht="13.8" x14ac:dyDescent="0.3">
      <c r="A51" s="87" t="s">
        <v>62</v>
      </c>
      <c r="B51" s="83">
        <v>1529</v>
      </c>
      <c r="C51" s="83">
        <v>1161</v>
      </c>
      <c r="D51" s="83">
        <v>444</v>
      </c>
      <c r="E51" s="83">
        <v>492</v>
      </c>
      <c r="F51" s="83">
        <v>124</v>
      </c>
      <c r="G51" s="83">
        <v>101</v>
      </c>
      <c r="H51" s="83">
        <v>368</v>
      </c>
      <c r="I51" s="83">
        <v>36</v>
      </c>
      <c r="J51" s="83">
        <v>115</v>
      </c>
      <c r="K51" s="83">
        <v>41</v>
      </c>
      <c r="L51" s="83">
        <v>176</v>
      </c>
      <c r="N51" s="35"/>
      <c r="O51" s="35"/>
      <c r="P51" s="35"/>
      <c r="Q51" s="35"/>
      <c r="R51" s="35"/>
      <c r="S51" s="35"/>
      <c r="T51" s="35"/>
    </row>
    <row r="52" spans="1:20" s="32" customFormat="1" ht="13.8" x14ac:dyDescent="0.3">
      <c r="A52" s="87" t="s">
        <v>73</v>
      </c>
      <c r="B52" s="83">
        <v>1501</v>
      </c>
      <c r="C52" s="83">
        <v>1386</v>
      </c>
      <c r="D52" s="83">
        <v>479</v>
      </c>
      <c r="E52" s="83">
        <v>726</v>
      </c>
      <c r="F52" s="83">
        <v>68</v>
      </c>
      <c r="G52" s="83">
        <v>113</v>
      </c>
      <c r="H52" s="83">
        <v>115</v>
      </c>
      <c r="I52" s="83">
        <v>22</v>
      </c>
      <c r="J52" s="83">
        <v>36</v>
      </c>
      <c r="K52" s="83">
        <v>26</v>
      </c>
      <c r="L52" s="83">
        <v>31</v>
      </c>
      <c r="N52" s="35"/>
      <c r="O52" s="35"/>
      <c r="P52" s="35"/>
      <c r="Q52" s="35"/>
      <c r="R52" s="35"/>
      <c r="S52" s="35"/>
      <c r="T52" s="35"/>
    </row>
    <row r="53" spans="1:20" s="32" customFormat="1" ht="13.8" x14ac:dyDescent="0.3">
      <c r="A53" s="87" t="s">
        <v>211</v>
      </c>
      <c r="B53" s="83">
        <v>1429</v>
      </c>
      <c r="C53" s="83">
        <v>1365</v>
      </c>
      <c r="D53" s="83">
        <v>753</v>
      </c>
      <c r="E53" s="83">
        <v>262</v>
      </c>
      <c r="F53" s="83">
        <v>258</v>
      </c>
      <c r="G53" s="83">
        <v>92</v>
      </c>
      <c r="H53" s="83">
        <v>64</v>
      </c>
      <c r="I53" s="83">
        <v>11</v>
      </c>
      <c r="J53" s="83">
        <v>12</v>
      </c>
      <c r="K53" s="83">
        <v>21</v>
      </c>
      <c r="L53" s="83">
        <v>20</v>
      </c>
      <c r="N53" s="35"/>
      <c r="O53" s="35"/>
      <c r="P53" s="35"/>
      <c r="Q53" s="35"/>
      <c r="R53" s="35"/>
      <c r="S53" s="35"/>
      <c r="T53" s="35"/>
    </row>
    <row r="54" spans="1:20" s="32" customFormat="1" ht="13.8" x14ac:dyDescent="0.3">
      <c r="A54" s="87" t="s">
        <v>77</v>
      </c>
      <c r="B54" s="83">
        <v>1403</v>
      </c>
      <c r="C54" s="83">
        <v>1287</v>
      </c>
      <c r="D54" s="83">
        <v>489</v>
      </c>
      <c r="E54" s="83">
        <v>701</v>
      </c>
      <c r="F54" s="83">
        <v>30</v>
      </c>
      <c r="G54" s="83">
        <v>67</v>
      </c>
      <c r="H54" s="83">
        <v>116</v>
      </c>
      <c r="I54" s="83">
        <v>13</v>
      </c>
      <c r="J54" s="83">
        <v>79</v>
      </c>
      <c r="K54" s="83">
        <v>4</v>
      </c>
      <c r="L54" s="83">
        <v>20</v>
      </c>
      <c r="N54" s="35"/>
      <c r="O54" s="35"/>
      <c r="P54" s="35"/>
      <c r="Q54" s="35"/>
      <c r="R54" s="35"/>
      <c r="S54" s="35"/>
      <c r="T54" s="35"/>
    </row>
    <row r="55" spans="1:20" s="32" customFormat="1" ht="13.8" x14ac:dyDescent="0.3">
      <c r="A55" s="87" t="s">
        <v>67</v>
      </c>
      <c r="B55" s="83">
        <v>1348</v>
      </c>
      <c r="C55" s="83">
        <v>1275</v>
      </c>
      <c r="D55" s="83">
        <v>256</v>
      </c>
      <c r="E55" s="83">
        <v>522</v>
      </c>
      <c r="F55" s="83">
        <v>184</v>
      </c>
      <c r="G55" s="83">
        <v>313</v>
      </c>
      <c r="H55" s="83">
        <v>73</v>
      </c>
      <c r="I55" s="83">
        <v>39</v>
      </c>
      <c r="J55" s="83">
        <v>26</v>
      </c>
      <c r="K55" s="83">
        <v>4</v>
      </c>
      <c r="L55" s="83">
        <v>4</v>
      </c>
      <c r="N55" s="35"/>
      <c r="O55" s="35"/>
      <c r="P55" s="35"/>
      <c r="Q55" s="35"/>
      <c r="R55" s="35"/>
      <c r="S55" s="35"/>
      <c r="T55" s="35"/>
    </row>
    <row r="56" spans="1:20" s="32" customFormat="1" ht="13.8" x14ac:dyDescent="0.3">
      <c r="A56" s="87" t="s">
        <v>59</v>
      </c>
      <c r="B56" s="83">
        <v>1269</v>
      </c>
      <c r="C56" s="83">
        <v>1269</v>
      </c>
      <c r="D56" s="83">
        <v>272</v>
      </c>
      <c r="E56" s="83">
        <v>784</v>
      </c>
      <c r="F56" s="83">
        <v>49</v>
      </c>
      <c r="G56" s="83">
        <v>164</v>
      </c>
      <c r="H56" s="83"/>
      <c r="I56" s="83"/>
      <c r="J56" s="83"/>
      <c r="K56" s="83"/>
      <c r="L56" s="83"/>
      <c r="N56" s="35"/>
      <c r="O56" s="35"/>
      <c r="P56" s="35"/>
      <c r="Q56" s="35"/>
      <c r="R56" s="35"/>
      <c r="S56" s="35"/>
      <c r="T56" s="35"/>
    </row>
    <row r="57" spans="1:20" s="32" customFormat="1" ht="13.8" x14ac:dyDescent="0.3">
      <c r="A57" s="87" t="s">
        <v>76</v>
      </c>
      <c r="B57" s="83">
        <v>1260</v>
      </c>
      <c r="C57" s="83">
        <v>1260</v>
      </c>
      <c r="D57" s="83">
        <v>447</v>
      </c>
      <c r="E57" s="83">
        <v>744</v>
      </c>
      <c r="F57" s="83">
        <v>18</v>
      </c>
      <c r="G57" s="83">
        <v>51</v>
      </c>
      <c r="H57" s="83"/>
      <c r="I57" s="83"/>
      <c r="J57" s="83"/>
      <c r="K57" s="83"/>
      <c r="L57" s="83"/>
      <c r="N57" s="35"/>
      <c r="O57" s="35"/>
      <c r="P57" s="35"/>
      <c r="Q57" s="35"/>
      <c r="R57" s="35"/>
      <c r="S57" s="35"/>
      <c r="T57" s="35"/>
    </row>
    <row r="58" spans="1:20" s="32" customFormat="1" ht="13.8" x14ac:dyDescent="0.3">
      <c r="A58" s="87" t="s">
        <v>68</v>
      </c>
      <c r="B58" s="83">
        <v>1195</v>
      </c>
      <c r="C58" s="83">
        <v>1195</v>
      </c>
      <c r="D58" s="83">
        <v>314</v>
      </c>
      <c r="E58" s="83">
        <v>536</v>
      </c>
      <c r="F58" s="83">
        <v>109</v>
      </c>
      <c r="G58" s="83">
        <v>236</v>
      </c>
      <c r="H58" s="83"/>
      <c r="I58" s="83"/>
      <c r="J58" s="83"/>
      <c r="K58" s="83"/>
      <c r="L58" s="83"/>
      <c r="N58" s="35"/>
      <c r="O58" s="35"/>
      <c r="P58" s="35"/>
      <c r="Q58" s="35"/>
      <c r="R58" s="35"/>
      <c r="S58" s="35"/>
      <c r="T58" s="35"/>
    </row>
    <row r="59" spans="1:20" s="32" customFormat="1" ht="13.8" x14ac:dyDescent="0.3">
      <c r="A59" s="87" t="s">
        <v>58</v>
      </c>
      <c r="B59" s="83">
        <v>1082</v>
      </c>
      <c r="C59" s="83">
        <v>1008</v>
      </c>
      <c r="D59" s="83">
        <v>441</v>
      </c>
      <c r="E59" s="83">
        <v>477</v>
      </c>
      <c r="F59" s="83">
        <v>44</v>
      </c>
      <c r="G59" s="83">
        <v>46</v>
      </c>
      <c r="H59" s="83">
        <v>74</v>
      </c>
      <c r="I59" s="83">
        <v>7</v>
      </c>
      <c r="J59" s="83">
        <v>28</v>
      </c>
      <c r="K59" s="83">
        <v>4</v>
      </c>
      <c r="L59" s="83">
        <v>35</v>
      </c>
      <c r="N59" s="35"/>
      <c r="O59" s="35"/>
      <c r="P59" s="35"/>
      <c r="Q59" s="35"/>
      <c r="R59" s="35"/>
      <c r="S59" s="35"/>
      <c r="T59" s="35"/>
    </row>
    <row r="60" spans="1:20" s="32" customFormat="1" ht="13.8" x14ac:dyDescent="0.3">
      <c r="A60" s="87" t="s">
        <v>213</v>
      </c>
      <c r="B60" s="83">
        <v>1031</v>
      </c>
      <c r="C60" s="83">
        <v>1031</v>
      </c>
      <c r="D60" s="83">
        <v>344</v>
      </c>
      <c r="E60" s="83">
        <v>687</v>
      </c>
      <c r="F60" s="83"/>
      <c r="G60" s="83"/>
      <c r="H60" s="83"/>
      <c r="I60" s="83"/>
      <c r="J60" s="83"/>
      <c r="K60" s="83"/>
      <c r="L60" s="83"/>
      <c r="N60" s="35"/>
      <c r="O60" s="35"/>
      <c r="P60" s="35"/>
      <c r="Q60" s="35"/>
      <c r="R60" s="35"/>
      <c r="S60" s="35"/>
      <c r="T60" s="35"/>
    </row>
    <row r="61" spans="1:20" s="32" customFormat="1" ht="13.8" x14ac:dyDescent="0.3">
      <c r="A61" s="87" t="s">
        <v>66</v>
      </c>
      <c r="B61" s="83">
        <v>987</v>
      </c>
      <c r="C61" s="83">
        <v>987</v>
      </c>
      <c r="D61" s="83">
        <v>251</v>
      </c>
      <c r="E61" s="83">
        <v>708</v>
      </c>
      <c r="F61" s="83">
        <v>5</v>
      </c>
      <c r="G61" s="83">
        <v>23</v>
      </c>
      <c r="H61" s="83"/>
      <c r="I61" s="83"/>
      <c r="J61" s="83"/>
      <c r="K61" s="83"/>
      <c r="L61" s="83"/>
      <c r="N61" s="35"/>
      <c r="O61" s="35"/>
      <c r="P61" s="35"/>
      <c r="Q61" s="35"/>
      <c r="R61" s="35"/>
      <c r="S61" s="35"/>
      <c r="T61" s="35"/>
    </row>
    <row r="62" spans="1:20" s="32" customFormat="1" ht="13.8" x14ac:dyDescent="0.3">
      <c r="A62" s="87" t="s">
        <v>72</v>
      </c>
      <c r="B62" s="83">
        <v>986</v>
      </c>
      <c r="C62" s="83">
        <v>655</v>
      </c>
      <c r="D62" s="83">
        <v>212</v>
      </c>
      <c r="E62" s="83">
        <v>344</v>
      </c>
      <c r="F62" s="83">
        <v>32</v>
      </c>
      <c r="G62" s="83">
        <v>67</v>
      </c>
      <c r="H62" s="83">
        <v>331</v>
      </c>
      <c r="I62" s="83">
        <v>52</v>
      </c>
      <c r="J62" s="83">
        <v>197</v>
      </c>
      <c r="K62" s="83">
        <v>22</v>
      </c>
      <c r="L62" s="83">
        <v>60</v>
      </c>
      <c r="N62" s="35"/>
      <c r="O62" s="35"/>
      <c r="P62" s="35"/>
      <c r="Q62" s="35"/>
      <c r="R62" s="35"/>
      <c r="S62" s="35"/>
      <c r="T62" s="35"/>
    </row>
    <row r="63" spans="1:20" s="32" customFormat="1" ht="13.8" x14ac:dyDescent="0.3">
      <c r="A63" s="87" t="s">
        <v>57</v>
      </c>
      <c r="B63" s="83">
        <v>968</v>
      </c>
      <c r="C63" s="83">
        <v>858</v>
      </c>
      <c r="D63" s="83">
        <v>425</v>
      </c>
      <c r="E63" s="83">
        <v>369</v>
      </c>
      <c r="F63" s="83">
        <v>28</v>
      </c>
      <c r="G63" s="83">
        <v>36</v>
      </c>
      <c r="H63" s="83">
        <v>110</v>
      </c>
      <c r="I63" s="83">
        <v>11</v>
      </c>
      <c r="J63" s="83">
        <v>31</v>
      </c>
      <c r="K63" s="83">
        <v>7</v>
      </c>
      <c r="L63" s="83">
        <v>61</v>
      </c>
      <c r="N63" s="35"/>
      <c r="O63" s="35"/>
      <c r="P63" s="35"/>
      <c r="Q63" s="35"/>
      <c r="R63" s="35"/>
      <c r="S63" s="35"/>
      <c r="T63" s="35"/>
    </row>
    <row r="64" spans="1:20" s="32" customFormat="1" ht="13.8" x14ac:dyDescent="0.3">
      <c r="A64" s="87" t="s">
        <v>78</v>
      </c>
      <c r="B64" s="83">
        <v>919</v>
      </c>
      <c r="C64" s="83">
        <v>142</v>
      </c>
      <c r="D64" s="83">
        <v>5</v>
      </c>
      <c r="E64" s="83">
        <v>73</v>
      </c>
      <c r="F64" s="83">
        <v>11</v>
      </c>
      <c r="G64" s="83">
        <v>53</v>
      </c>
      <c r="H64" s="83">
        <v>777</v>
      </c>
      <c r="I64" s="83">
        <v>121</v>
      </c>
      <c r="J64" s="83">
        <v>574</v>
      </c>
      <c r="K64" s="83">
        <v>11</v>
      </c>
      <c r="L64" s="83">
        <v>71</v>
      </c>
      <c r="N64" s="35"/>
      <c r="O64" s="35"/>
      <c r="P64" s="35"/>
      <c r="Q64" s="35"/>
      <c r="R64" s="35"/>
      <c r="S64" s="35"/>
      <c r="T64" s="35"/>
    </row>
    <row r="65" spans="1:20" s="32" customFormat="1" ht="13.8" x14ac:dyDescent="0.3">
      <c r="A65" s="87" t="s">
        <v>61</v>
      </c>
      <c r="B65" s="83">
        <v>827</v>
      </c>
      <c r="C65" s="83">
        <v>704</v>
      </c>
      <c r="D65" s="83">
        <v>131</v>
      </c>
      <c r="E65" s="83">
        <v>428</v>
      </c>
      <c r="F65" s="83">
        <v>41</v>
      </c>
      <c r="G65" s="83">
        <v>104</v>
      </c>
      <c r="H65" s="83">
        <v>123</v>
      </c>
      <c r="I65" s="83">
        <v>11</v>
      </c>
      <c r="J65" s="83">
        <v>36</v>
      </c>
      <c r="K65" s="83">
        <v>15</v>
      </c>
      <c r="L65" s="83">
        <v>61</v>
      </c>
      <c r="N65" s="35"/>
      <c r="O65" s="35"/>
      <c r="P65" s="35"/>
      <c r="Q65" s="35"/>
      <c r="R65" s="35"/>
      <c r="S65" s="35"/>
      <c r="T65" s="35"/>
    </row>
    <row r="66" spans="1:20" s="32" customFormat="1" ht="13.8" x14ac:dyDescent="0.3">
      <c r="A66" s="87" t="s">
        <v>88</v>
      </c>
      <c r="B66" s="83">
        <v>803</v>
      </c>
      <c r="C66" s="83"/>
      <c r="D66" s="83"/>
      <c r="E66" s="83"/>
      <c r="F66" s="83"/>
      <c r="G66" s="83"/>
      <c r="H66" s="83">
        <v>803</v>
      </c>
      <c r="I66" s="83">
        <v>201</v>
      </c>
      <c r="J66" s="83">
        <v>256</v>
      </c>
      <c r="K66" s="83">
        <v>153</v>
      </c>
      <c r="L66" s="83">
        <v>193</v>
      </c>
      <c r="N66" s="35"/>
      <c r="O66" s="35"/>
      <c r="P66" s="35"/>
      <c r="Q66" s="35"/>
      <c r="R66" s="35"/>
      <c r="S66" s="35"/>
      <c r="T66" s="35"/>
    </row>
    <row r="67" spans="1:20" s="32" customFormat="1" ht="13.8" x14ac:dyDescent="0.3">
      <c r="A67" s="87" t="s">
        <v>120</v>
      </c>
      <c r="B67" s="83">
        <v>743</v>
      </c>
      <c r="C67" s="83">
        <v>743</v>
      </c>
      <c r="D67" s="83">
        <v>188</v>
      </c>
      <c r="E67" s="83">
        <v>463</v>
      </c>
      <c r="F67" s="83">
        <v>19</v>
      </c>
      <c r="G67" s="83">
        <v>73</v>
      </c>
      <c r="H67" s="83"/>
      <c r="I67" s="83"/>
      <c r="J67" s="83"/>
      <c r="K67" s="83"/>
      <c r="L67" s="83"/>
      <c r="N67" s="35"/>
      <c r="O67" s="35"/>
      <c r="P67" s="35"/>
      <c r="Q67" s="35"/>
      <c r="R67" s="35"/>
      <c r="S67" s="35"/>
      <c r="T67" s="35"/>
    </row>
    <row r="68" spans="1:20" s="32" customFormat="1" ht="13.8" x14ac:dyDescent="0.3">
      <c r="A68" s="87" t="s">
        <v>70</v>
      </c>
      <c r="B68" s="83">
        <v>705</v>
      </c>
      <c r="C68" s="83">
        <v>705</v>
      </c>
      <c r="D68" s="83">
        <v>181</v>
      </c>
      <c r="E68" s="83">
        <v>277</v>
      </c>
      <c r="F68" s="83">
        <v>83</v>
      </c>
      <c r="G68" s="83">
        <v>164</v>
      </c>
      <c r="H68" s="83"/>
      <c r="I68" s="83"/>
      <c r="J68" s="83"/>
      <c r="K68" s="83"/>
      <c r="L68" s="83"/>
      <c r="N68" s="35"/>
      <c r="O68" s="35"/>
      <c r="P68" s="35"/>
      <c r="Q68" s="35"/>
      <c r="R68" s="35"/>
      <c r="S68" s="35"/>
      <c r="T68" s="35"/>
    </row>
    <row r="69" spans="1:20" s="32" customFormat="1" ht="13.8" x14ac:dyDescent="0.3">
      <c r="A69" s="87" t="s">
        <v>71</v>
      </c>
      <c r="B69" s="83">
        <v>669</v>
      </c>
      <c r="C69" s="83"/>
      <c r="D69" s="83"/>
      <c r="E69" s="83"/>
      <c r="F69" s="83"/>
      <c r="G69" s="83"/>
      <c r="H69" s="83">
        <v>669</v>
      </c>
      <c r="I69" s="83">
        <v>206</v>
      </c>
      <c r="J69" s="83">
        <v>463</v>
      </c>
      <c r="K69" s="83"/>
      <c r="L69" s="83"/>
      <c r="N69" s="35"/>
      <c r="O69" s="35"/>
      <c r="P69" s="35"/>
      <c r="Q69" s="35"/>
      <c r="R69" s="35"/>
      <c r="S69" s="35"/>
      <c r="T69" s="35"/>
    </row>
    <row r="70" spans="1:20" s="32" customFormat="1" ht="13.8" x14ac:dyDescent="0.3">
      <c r="A70" s="87" t="s">
        <v>65</v>
      </c>
      <c r="B70" s="83">
        <v>631</v>
      </c>
      <c r="C70" s="83">
        <v>631</v>
      </c>
      <c r="D70" s="83">
        <v>176</v>
      </c>
      <c r="E70" s="83">
        <v>376</v>
      </c>
      <c r="F70" s="83">
        <v>30</v>
      </c>
      <c r="G70" s="83">
        <v>49</v>
      </c>
      <c r="H70" s="83"/>
      <c r="I70" s="83"/>
      <c r="J70" s="83"/>
      <c r="K70" s="83"/>
      <c r="L70" s="83"/>
      <c r="N70" s="35"/>
      <c r="O70" s="35"/>
      <c r="P70" s="35"/>
      <c r="Q70" s="35"/>
      <c r="R70" s="35"/>
      <c r="S70" s="35"/>
      <c r="T70" s="35"/>
    </row>
    <row r="71" spans="1:20" s="32" customFormat="1" ht="13.8" x14ac:dyDescent="0.3">
      <c r="A71" s="87" t="s">
        <v>63</v>
      </c>
      <c r="B71" s="83">
        <v>604</v>
      </c>
      <c r="C71" s="83">
        <v>489</v>
      </c>
      <c r="D71" s="83">
        <v>129</v>
      </c>
      <c r="E71" s="83">
        <v>278</v>
      </c>
      <c r="F71" s="83">
        <v>28</v>
      </c>
      <c r="G71" s="83">
        <v>54</v>
      </c>
      <c r="H71" s="83">
        <v>115</v>
      </c>
      <c r="I71" s="83">
        <v>4</v>
      </c>
      <c r="J71" s="83">
        <v>34</v>
      </c>
      <c r="K71" s="83">
        <v>12</v>
      </c>
      <c r="L71" s="83">
        <v>65</v>
      </c>
      <c r="N71" s="35"/>
      <c r="O71" s="35"/>
      <c r="P71" s="35"/>
      <c r="Q71" s="35"/>
      <c r="R71" s="35"/>
      <c r="S71" s="35"/>
      <c r="T71" s="35"/>
    </row>
    <row r="72" spans="1:20" s="32" customFormat="1" ht="13.8" x14ac:dyDescent="0.3">
      <c r="A72" s="87" t="s">
        <v>64</v>
      </c>
      <c r="B72" s="83">
        <v>503</v>
      </c>
      <c r="C72" s="83"/>
      <c r="D72" s="83"/>
      <c r="E72" s="83"/>
      <c r="F72" s="83"/>
      <c r="G72" s="83"/>
      <c r="H72" s="83">
        <v>503</v>
      </c>
      <c r="I72" s="83">
        <v>122</v>
      </c>
      <c r="J72" s="83">
        <v>177</v>
      </c>
      <c r="K72" s="83">
        <v>78</v>
      </c>
      <c r="L72" s="83">
        <v>126</v>
      </c>
      <c r="N72" s="35"/>
      <c r="O72" s="35"/>
      <c r="P72" s="35"/>
      <c r="Q72" s="35"/>
      <c r="R72" s="35"/>
      <c r="S72" s="35"/>
      <c r="T72" s="35"/>
    </row>
    <row r="73" spans="1:20" s="32" customFormat="1" ht="13.8" x14ac:dyDescent="0.3">
      <c r="A73" s="87" t="s">
        <v>80</v>
      </c>
      <c r="B73" s="83">
        <v>467</v>
      </c>
      <c r="C73" s="83">
        <v>144</v>
      </c>
      <c r="D73" s="83">
        <v>16</v>
      </c>
      <c r="E73" s="83">
        <v>85</v>
      </c>
      <c r="F73" s="83">
        <v>11</v>
      </c>
      <c r="G73" s="83">
        <v>32</v>
      </c>
      <c r="H73" s="83">
        <v>323</v>
      </c>
      <c r="I73" s="83">
        <v>156</v>
      </c>
      <c r="J73" s="83">
        <v>165</v>
      </c>
      <c r="K73" s="83">
        <v>1</v>
      </c>
      <c r="L73" s="83">
        <v>1</v>
      </c>
      <c r="N73" s="35"/>
      <c r="O73" s="35"/>
      <c r="P73" s="35"/>
      <c r="Q73" s="35"/>
      <c r="R73" s="35"/>
      <c r="S73" s="35"/>
      <c r="T73" s="35"/>
    </row>
    <row r="74" spans="1:20" s="32" customFormat="1" ht="13.8" x14ac:dyDescent="0.3">
      <c r="A74" s="87" t="s">
        <v>216</v>
      </c>
      <c r="B74" s="83">
        <v>395</v>
      </c>
      <c r="C74" s="83">
        <v>395</v>
      </c>
      <c r="D74" s="83">
        <v>140</v>
      </c>
      <c r="E74" s="83">
        <v>255</v>
      </c>
      <c r="F74" s="83"/>
      <c r="G74" s="83"/>
      <c r="H74" s="83"/>
      <c r="I74" s="83"/>
      <c r="J74" s="83"/>
      <c r="K74" s="83"/>
      <c r="L74" s="83"/>
      <c r="N74" s="35"/>
      <c r="O74" s="35"/>
      <c r="P74" s="35"/>
      <c r="Q74" s="35"/>
      <c r="R74" s="35"/>
      <c r="S74" s="35"/>
      <c r="T74" s="35"/>
    </row>
    <row r="75" spans="1:20" s="32" customFormat="1" ht="13.8" x14ac:dyDescent="0.3">
      <c r="A75" s="87" t="s">
        <v>212</v>
      </c>
      <c r="B75" s="83">
        <v>307</v>
      </c>
      <c r="C75" s="83">
        <v>307</v>
      </c>
      <c r="D75" s="83">
        <v>64</v>
      </c>
      <c r="E75" s="83">
        <v>243</v>
      </c>
      <c r="F75" s="83"/>
      <c r="G75" s="83"/>
      <c r="H75" s="83"/>
      <c r="I75" s="83"/>
      <c r="J75" s="83"/>
      <c r="K75" s="83"/>
      <c r="L75" s="83"/>
      <c r="N75" s="35"/>
      <c r="O75" s="35"/>
      <c r="P75" s="35"/>
      <c r="Q75" s="35"/>
      <c r="R75" s="35"/>
      <c r="S75" s="35"/>
      <c r="T75" s="35"/>
    </row>
    <row r="76" spans="1:20" s="32" customFormat="1" ht="13.8" x14ac:dyDescent="0.3">
      <c r="A76" s="87" t="s">
        <v>218</v>
      </c>
      <c r="B76" s="83">
        <v>295</v>
      </c>
      <c r="C76" s="83">
        <v>27</v>
      </c>
      <c r="D76" s="83">
        <v>12</v>
      </c>
      <c r="E76" s="83">
        <v>15</v>
      </c>
      <c r="F76" s="83"/>
      <c r="G76" s="83"/>
      <c r="H76" s="83">
        <v>268</v>
      </c>
      <c r="I76" s="83">
        <v>129</v>
      </c>
      <c r="J76" s="83">
        <v>139</v>
      </c>
      <c r="K76" s="83"/>
      <c r="L76" s="83"/>
      <c r="N76" s="35"/>
      <c r="O76" s="35"/>
      <c r="P76" s="35"/>
      <c r="Q76" s="35"/>
      <c r="R76" s="35"/>
      <c r="S76" s="35"/>
      <c r="T76" s="35"/>
    </row>
    <row r="77" spans="1:20" s="32" customFormat="1" ht="13.8" x14ac:dyDescent="0.3">
      <c r="A77" s="87" t="s">
        <v>256</v>
      </c>
      <c r="B77" s="83">
        <v>274</v>
      </c>
      <c r="C77" s="83">
        <v>274</v>
      </c>
      <c r="D77" s="83">
        <v>96</v>
      </c>
      <c r="E77" s="83">
        <v>178</v>
      </c>
      <c r="F77" s="83"/>
      <c r="G77" s="83"/>
      <c r="H77" s="83"/>
      <c r="I77" s="83"/>
      <c r="J77" s="83"/>
      <c r="K77" s="83"/>
      <c r="L77" s="83"/>
      <c r="N77" s="35"/>
      <c r="O77" s="35"/>
      <c r="P77" s="35"/>
      <c r="Q77" s="35"/>
      <c r="R77" s="35"/>
      <c r="S77" s="35"/>
      <c r="T77" s="35"/>
    </row>
    <row r="78" spans="1:20" s="32" customFormat="1" ht="13.8" x14ac:dyDescent="0.3">
      <c r="A78" s="87" t="s">
        <v>219</v>
      </c>
      <c r="B78" s="83">
        <v>243</v>
      </c>
      <c r="C78" s="83">
        <v>243</v>
      </c>
      <c r="D78" s="83">
        <v>61</v>
      </c>
      <c r="E78" s="83">
        <v>176</v>
      </c>
      <c r="F78" s="83">
        <v>2</v>
      </c>
      <c r="G78" s="83">
        <v>4</v>
      </c>
      <c r="H78" s="83"/>
      <c r="I78" s="83"/>
      <c r="J78" s="83"/>
      <c r="K78" s="83"/>
      <c r="L78" s="83"/>
      <c r="N78" s="35"/>
      <c r="O78" s="35"/>
      <c r="P78" s="35"/>
      <c r="Q78" s="35"/>
      <c r="R78" s="35"/>
      <c r="S78" s="35"/>
      <c r="T78" s="35"/>
    </row>
    <row r="79" spans="1:20" s="32" customFormat="1" ht="13.8" x14ac:dyDescent="0.3">
      <c r="A79" s="87" t="s">
        <v>75</v>
      </c>
      <c r="B79" s="83">
        <v>224</v>
      </c>
      <c r="C79" s="83"/>
      <c r="D79" s="83"/>
      <c r="E79" s="83"/>
      <c r="F79" s="83"/>
      <c r="G79" s="83"/>
      <c r="H79" s="83">
        <v>224</v>
      </c>
      <c r="I79" s="83">
        <v>33</v>
      </c>
      <c r="J79" s="83">
        <v>16</v>
      </c>
      <c r="K79" s="83">
        <v>101</v>
      </c>
      <c r="L79" s="83">
        <v>74</v>
      </c>
      <c r="N79" s="35"/>
      <c r="O79" s="35"/>
      <c r="P79" s="35"/>
      <c r="Q79" s="35"/>
      <c r="R79" s="35"/>
      <c r="S79" s="35"/>
      <c r="T79" s="35"/>
    </row>
    <row r="80" spans="1:20" s="32" customFormat="1" ht="13.8" x14ac:dyDescent="0.3">
      <c r="A80" s="87" t="s">
        <v>92</v>
      </c>
      <c r="B80" s="83">
        <v>221</v>
      </c>
      <c r="C80" s="83"/>
      <c r="D80" s="83"/>
      <c r="E80" s="83"/>
      <c r="F80" s="83"/>
      <c r="G80" s="83"/>
      <c r="H80" s="83">
        <v>221</v>
      </c>
      <c r="I80" s="83">
        <v>76</v>
      </c>
      <c r="J80" s="83">
        <v>141</v>
      </c>
      <c r="K80" s="83">
        <v>3</v>
      </c>
      <c r="L80" s="83">
        <v>1</v>
      </c>
      <c r="N80" s="35"/>
      <c r="O80" s="35"/>
      <c r="P80" s="35"/>
      <c r="Q80" s="35"/>
      <c r="R80" s="35"/>
      <c r="S80" s="35"/>
      <c r="T80" s="35"/>
    </row>
    <row r="81" spans="1:20" s="32" customFormat="1" ht="13.8" x14ac:dyDescent="0.3">
      <c r="A81" s="87" t="s">
        <v>214</v>
      </c>
      <c r="B81" s="83">
        <v>188</v>
      </c>
      <c r="C81" s="83">
        <v>188</v>
      </c>
      <c r="D81" s="83">
        <v>58</v>
      </c>
      <c r="E81" s="83">
        <v>130</v>
      </c>
      <c r="F81" s="83"/>
      <c r="G81" s="83"/>
      <c r="H81" s="83"/>
      <c r="I81" s="83"/>
      <c r="J81" s="83"/>
      <c r="K81" s="83"/>
      <c r="L81" s="83"/>
      <c r="N81" s="35"/>
      <c r="O81" s="35"/>
      <c r="P81" s="35"/>
      <c r="Q81" s="35"/>
      <c r="R81" s="35"/>
      <c r="S81" s="35"/>
      <c r="T81" s="35"/>
    </row>
    <row r="82" spans="1:20" s="32" customFormat="1" ht="13.8" x14ac:dyDescent="0.3">
      <c r="A82" s="87" t="s">
        <v>220</v>
      </c>
      <c r="B82" s="83">
        <v>104</v>
      </c>
      <c r="C82" s="83"/>
      <c r="D82" s="83"/>
      <c r="E82" s="83"/>
      <c r="F82" s="83"/>
      <c r="G82" s="83"/>
      <c r="H82" s="83">
        <v>104</v>
      </c>
      <c r="I82" s="83">
        <v>58</v>
      </c>
      <c r="J82" s="83">
        <v>46</v>
      </c>
      <c r="K82" s="83"/>
      <c r="L82" s="83"/>
      <c r="N82" s="35"/>
      <c r="O82" s="35"/>
      <c r="P82" s="35"/>
      <c r="Q82" s="35"/>
      <c r="R82" s="35"/>
      <c r="S82" s="35"/>
      <c r="T82" s="35"/>
    </row>
    <row r="83" spans="1:20" s="32" customFormat="1" ht="13.8" x14ac:dyDescent="0.3">
      <c r="A83" s="87" t="s">
        <v>69</v>
      </c>
      <c r="B83" s="83"/>
      <c r="C83" s="83"/>
      <c r="D83" s="83"/>
      <c r="E83" s="83"/>
      <c r="F83" s="83"/>
      <c r="G83" s="83"/>
      <c r="H83" s="83"/>
      <c r="I83" s="83"/>
      <c r="J83" s="83"/>
      <c r="K83" s="83"/>
      <c r="L83" s="83"/>
      <c r="N83" s="35"/>
      <c r="O83" s="35"/>
      <c r="P83" s="35"/>
      <c r="Q83" s="35"/>
      <c r="R83" s="35"/>
      <c r="S83" s="35"/>
      <c r="T83" s="35"/>
    </row>
    <row r="84" spans="1:20" s="32" customFormat="1" ht="13.8" x14ac:dyDescent="0.3">
      <c r="A84" s="70" t="s">
        <v>221</v>
      </c>
      <c r="B84" s="81">
        <f t="shared" ref="B84:L84" si="1">SUM(B33:B83)</f>
        <v>136436</v>
      </c>
      <c r="C84" s="81">
        <f t="shared" si="1"/>
        <v>115371</v>
      </c>
      <c r="D84" s="81">
        <f t="shared" si="1"/>
        <v>38765</v>
      </c>
      <c r="E84" s="81">
        <f t="shared" si="1"/>
        <v>54306</v>
      </c>
      <c r="F84" s="81">
        <f t="shared" si="1"/>
        <v>9450</v>
      </c>
      <c r="G84" s="81">
        <f t="shared" si="1"/>
        <v>12850</v>
      </c>
      <c r="H84" s="81">
        <f t="shared" si="1"/>
        <v>21065</v>
      </c>
      <c r="I84" s="81">
        <f t="shared" si="1"/>
        <v>4513</v>
      </c>
      <c r="J84" s="81">
        <f t="shared" si="1"/>
        <v>8517</v>
      </c>
      <c r="K84" s="81">
        <f t="shared" si="1"/>
        <v>2552</v>
      </c>
      <c r="L84" s="81">
        <f t="shared" si="1"/>
        <v>5483</v>
      </c>
      <c r="N84" s="35"/>
      <c r="O84" s="35"/>
      <c r="P84" s="35"/>
      <c r="Q84" s="35"/>
      <c r="R84" s="35"/>
      <c r="S84" s="35"/>
      <c r="T84" s="35"/>
    </row>
    <row r="85" spans="1:20" s="32" customFormat="1" ht="13.8" x14ac:dyDescent="0.3">
      <c r="A85" s="70" t="s">
        <v>97</v>
      </c>
      <c r="B85" s="83"/>
      <c r="C85" s="83"/>
      <c r="D85" s="83"/>
      <c r="E85" s="83"/>
      <c r="F85" s="83"/>
      <c r="G85" s="83"/>
      <c r="H85" s="83"/>
      <c r="I85" s="83"/>
      <c r="J85" s="83"/>
      <c r="K85" s="83"/>
      <c r="L85" s="83"/>
      <c r="N85" s="35"/>
      <c r="O85" s="35"/>
      <c r="P85" s="35"/>
      <c r="Q85" s="35"/>
      <c r="R85" s="35"/>
      <c r="S85" s="35"/>
      <c r="T85" s="35"/>
    </row>
    <row r="86" spans="1:20" s="32" customFormat="1" ht="13.8" x14ac:dyDescent="0.3">
      <c r="A86" s="87" t="s">
        <v>104</v>
      </c>
      <c r="B86" s="83">
        <v>16339</v>
      </c>
      <c r="C86" s="83">
        <v>16339</v>
      </c>
      <c r="D86" s="83">
        <v>7119</v>
      </c>
      <c r="E86" s="83">
        <v>9220</v>
      </c>
      <c r="F86" s="83"/>
      <c r="G86" s="83"/>
      <c r="H86" s="83"/>
      <c r="I86" s="83"/>
      <c r="J86" s="83"/>
      <c r="K86" s="83"/>
      <c r="L86" s="83"/>
      <c r="N86" s="35"/>
      <c r="O86" s="35"/>
      <c r="P86" s="35"/>
      <c r="Q86" s="35"/>
      <c r="R86" s="35"/>
      <c r="S86" s="35"/>
      <c r="T86" s="35"/>
    </row>
    <row r="87" spans="1:20" s="32" customFormat="1" ht="13.8" x14ac:dyDescent="0.3">
      <c r="A87" s="87" t="s">
        <v>107</v>
      </c>
      <c r="B87" s="83">
        <v>5213</v>
      </c>
      <c r="C87" s="83">
        <v>4998</v>
      </c>
      <c r="D87" s="83">
        <v>1091</v>
      </c>
      <c r="E87" s="83">
        <v>2263</v>
      </c>
      <c r="F87" s="83">
        <v>500</v>
      </c>
      <c r="G87" s="83">
        <v>1144</v>
      </c>
      <c r="H87" s="83">
        <v>215</v>
      </c>
      <c r="I87" s="83">
        <v>42</v>
      </c>
      <c r="J87" s="83">
        <v>129</v>
      </c>
      <c r="K87" s="83">
        <v>8</v>
      </c>
      <c r="L87" s="83">
        <v>36</v>
      </c>
      <c r="N87" s="35"/>
      <c r="O87" s="35"/>
      <c r="P87" s="35"/>
      <c r="Q87" s="35"/>
      <c r="R87" s="35"/>
      <c r="S87" s="35"/>
      <c r="T87" s="35"/>
    </row>
    <row r="88" spans="1:20" s="32" customFormat="1" ht="13.8" x14ac:dyDescent="0.3">
      <c r="A88" s="87" t="s">
        <v>105</v>
      </c>
      <c r="B88" s="83">
        <v>3262</v>
      </c>
      <c r="C88" s="83">
        <v>3262</v>
      </c>
      <c r="D88" s="83">
        <v>2646</v>
      </c>
      <c r="E88" s="83">
        <v>134</v>
      </c>
      <c r="F88" s="83">
        <v>447</v>
      </c>
      <c r="G88" s="83">
        <v>35</v>
      </c>
      <c r="H88" s="83"/>
      <c r="I88" s="83"/>
      <c r="J88" s="83"/>
      <c r="K88" s="83"/>
      <c r="L88" s="83"/>
      <c r="N88" s="35"/>
      <c r="O88" s="35"/>
      <c r="P88" s="35"/>
      <c r="Q88" s="35"/>
      <c r="R88" s="35"/>
      <c r="S88" s="35"/>
      <c r="T88" s="35"/>
    </row>
    <row r="89" spans="1:20" s="32" customFormat="1" ht="13.8" x14ac:dyDescent="0.3">
      <c r="A89" s="87" t="s">
        <v>109</v>
      </c>
      <c r="B89" s="83">
        <v>2882</v>
      </c>
      <c r="C89" s="83">
        <v>2882</v>
      </c>
      <c r="D89" s="83">
        <v>1024</v>
      </c>
      <c r="E89" s="83">
        <v>1690</v>
      </c>
      <c r="F89" s="83">
        <v>80</v>
      </c>
      <c r="G89" s="83">
        <v>88</v>
      </c>
      <c r="H89" s="83"/>
      <c r="I89" s="83"/>
      <c r="J89" s="83"/>
      <c r="K89" s="83"/>
      <c r="L89" s="83"/>
      <c r="N89" s="35"/>
      <c r="O89" s="35"/>
      <c r="P89" s="35"/>
      <c r="Q89" s="35"/>
      <c r="R89" s="35"/>
      <c r="S89" s="35"/>
      <c r="T89" s="35"/>
    </row>
    <row r="90" spans="1:20" s="32" customFormat="1" ht="13.8" x14ac:dyDescent="0.3">
      <c r="A90" s="87" t="s">
        <v>108</v>
      </c>
      <c r="B90" s="83">
        <v>1869</v>
      </c>
      <c r="C90" s="83">
        <v>1869</v>
      </c>
      <c r="D90" s="83">
        <v>328</v>
      </c>
      <c r="E90" s="83">
        <v>697</v>
      </c>
      <c r="F90" s="83">
        <v>277</v>
      </c>
      <c r="G90" s="83">
        <v>567</v>
      </c>
      <c r="H90" s="83"/>
      <c r="I90" s="83"/>
      <c r="J90" s="83"/>
      <c r="K90" s="83"/>
      <c r="L90" s="83"/>
      <c r="N90" s="35"/>
      <c r="O90" s="35"/>
      <c r="P90" s="35"/>
      <c r="Q90" s="35"/>
      <c r="R90" s="35"/>
      <c r="S90" s="35"/>
      <c r="T90" s="35"/>
    </row>
    <row r="91" spans="1:20" s="32" customFormat="1" ht="13.8" x14ac:dyDescent="0.3">
      <c r="A91" s="87" t="s">
        <v>121</v>
      </c>
      <c r="B91" s="83">
        <v>1823</v>
      </c>
      <c r="C91" s="83">
        <v>1680</v>
      </c>
      <c r="D91" s="83">
        <v>266</v>
      </c>
      <c r="E91" s="83">
        <v>477</v>
      </c>
      <c r="F91" s="83">
        <v>269</v>
      </c>
      <c r="G91" s="83">
        <v>668</v>
      </c>
      <c r="H91" s="83">
        <v>143</v>
      </c>
      <c r="I91" s="83">
        <v>24</v>
      </c>
      <c r="J91" s="83">
        <v>50</v>
      </c>
      <c r="K91" s="83">
        <v>15</v>
      </c>
      <c r="L91" s="83">
        <v>54</v>
      </c>
      <c r="N91" s="35"/>
      <c r="O91" s="35"/>
      <c r="P91" s="35"/>
      <c r="Q91" s="35"/>
      <c r="R91" s="35"/>
      <c r="S91" s="35"/>
      <c r="T91" s="35"/>
    </row>
    <row r="92" spans="1:20" s="32" customFormat="1" ht="13.8" x14ac:dyDescent="0.3">
      <c r="A92" s="87" t="s">
        <v>106</v>
      </c>
      <c r="B92" s="83">
        <v>1650</v>
      </c>
      <c r="C92" s="83">
        <v>1650</v>
      </c>
      <c r="D92" s="83">
        <v>436</v>
      </c>
      <c r="E92" s="83">
        <v>688</v>
      </c>
      <c r="F92" s="83">
        <v>183</v>
      </c>
      <c r="G92" s="83">
        <v>343</v>
      </c>
      <c r="H92" s="83"/>
      <c r="I92" s="83"/>
      <c r="J92" s="83"/>
      <c r="K92" s="83"/>
      <c r="L92" s="83"/>
      <c r="N92" s="35"/>
      <c r="O92" s="35"/>
      <c r="P92" s="35"/>
      <c r="Q92" s="35"/>
      <c r="R92" s="35"/>
      <c r="S92" s="35"/>
      <c r="T92" s="35"/>
    </row>
    <row r="93" spans="1:20" s="32" customFormat="1" ht="13.8" x14ac:dyDescent="0.3">
      <c r="A93" s="87" t="s">
        <v>257</v>
      </c>
      <c r="B93" s="83">
        <v>1255</v>
      </c>
      <c r="C93" s="83">
        <v>1255</v>
      </c>
      <c r="D93" s="83">
        <v>500</v>
      </c>
      <c r="E93" s="83">
        <v>562</v>
      </c>
      <c r="F93" s="83">
        <v>85</v>
      </c>
      <c r="G93" s="83">
        <v>108</v>
      </c>
      <c r="H93" s="83"/>
      <c r="I93" s="83"/>
      <c r="J93" s="83"/>
      <c r="K93" s="83"/>
      <c r="L93" s="83"/>
      <c r="N93" s="35"/>
      <c r="O93" s="35"/>
      <c r="P93" s="35"/>
      <c r="Q93" s="35"/>
      <c r="R93" s="35"/>
      <c r="S93" s="35"/>
      <c r="T93" s="35"/>
    </row>
    <row r="94" spans="1:20" s="32" customFormat="1" ht="13.8" x14ac:dyDescent="0.3">
      <c r="A94" s="87" t="s">
        <v>183</v>
      </c>
      <c r="B94" s="83">
        <v>1118</v>
      </c>
      <c r="C94" s="83">
        <v>1118</v>
      </c>
      <c r="D94" s="83">
        <v>269</v>
      </c>
      <c r="E94" s="83">
        <v>635</v>
      </c>
      <c r="F94" s="83">
        <v>54</v>
      </c>
      <c r="G94" s="83">
        <v>160</v>
      </c>
      <c r="H94" s="83"/>
      <c r="I94" s="83"/>
      <c r="J94" s="83"/>
      <c r="K94" s="83"/>
      <c r="L94" s="83"/>
      <c r="N94" s="35"/>
      <c r="O94" s="35"/>
      <c r="P94" s="35"/>
      <c r="Q94" s="35"/>
      <c r="R94" s="35"/>
      <c r="S94" s="35"/>
      <c r="T94" s="35"/>
    </row>
    <row r="95" spans="1:20" s="32" customFormat="1" ht="13.8" x14ac:dyDescent="0.3">
      <c r="A95" s="87" t="s">
        <v>110</v>
      </c>
      <c r="B95" s="83">
        <v>928</v>
      </c>
      <c r="C95" s="83">
        <v>449</v>
      </c>
      <c r="D95" s="83">
        <v>271</v>
      </c>
      <c r="E95" s="83">
        <v>178</v>
      </c>
      <c r="F95" s="83"/>
      <c r="G95" s="83"/>
      <c r="H95" s="83">
        <v>479</v>
      </c>
      <c r="I95" s="83">
        <v>194</v>
      </c>
      <c r="J95" s="83">
        <v>285</v>
      </c>
      <c r="K95" s="83"/>
      <c r="L95" s="83"/>
      <c r="N95" s="35"/>
      <c r="O95" s="35"/>
      <c r="P95" s="35"/>
      <c r="Q95" s="35"/>
      <c r="R95" s="35"/>
      <c r="S95" s="35"/>
      <c r="T95" s="35"/>
    </row>
    <row r="96" spans="1:20" s="32" customFormat="1" ht="13.8" x14ac:dyDescent="0.3">
      <c r="A96" s="87" t="s">
        <v>202</v>
      </c>
      <c r="B96" s="83">
        <v>920</v>
      </c>
      <c r="C96" s="83">
        <v>920</v>
      </c>
      <c r="D96" s="83">
        <v>213</v>
      </c>
      <c r="E96" s="83">
        <v>498</v>
      </c>
      <c r="F96" s="83">
        <v>63</v>
      </c>
      <c r="G96" s="83">
        <v>146</v>
      </c>
      <c r="H96" s="83"/>
      <c r="I96" s="83"/>
      <c r="J96" s="83"/>
      <c r="K96" s="83"/>
      <c r="L96" s="83"/>
      <c r="N96" s="35"/>
      <c r="O96" s="35"/>
      <c r="P96" s="35"/>
      <c r="Q96" s="35"/>
      <c r="R96" s="35"/>
      <c r="S96" s="35"/>
      <c r="T96" s="35"/>
    </row>
    <row r="97" spans="1:20" s="32" customFormat="1" ht="13.8" x14ac:dyDescent="0.3">
      <c r="A97" s="87" t="s">
        <v>98</v>
      </c>
      <c r="B97" s="83">
        <v>867</v>
      </c>
      <c r="C97" s="83">
        <v>867</v>
      </c>
      <c r="D97" s="83">
        <v>535</v>
      </c>
      <c r="E97" s="83">
        <v>116</v>
      </c>
      <c r="F97" s="83">
        <v>178</v>
      </c>
      <c r="G97" s="83">
        <v>38</v>
      </c>
      <c r="H97" s="83"/>
      <c r="I97" s="83"/>
      <c r="J97" s="83"/>
      <c r="K97" s="83"/>
      <c r="L97" s="83"/>
      <c r="N97" s="35"/>
      <c r="O97" s="35"/>
      <c r="P97" s="35"/>
      <c r="Q97" s="35"/>
      <c r="R97" s="35"/>
      <c r="S97" s="35"/>
      <c r="T97" s="35"/>
    </row>
    <row r="98" spans="1:20" s="32" customFormat="1" ht="13.8" x14ac:dyDescent="0.3">
      <c r="A98" s="87" t="s">
        <v>102</v>
      </c>
      <c r="B98" s="83">
        <v>789</v>
      </c>
      <c r="C98" s="83">
        <v>789</v>
      </c>
      <c r="D98" s="83">
        <v>211</v>
      </c>
      <c r="E98" s="83">
        <v>467</v>
      </c>
      <c r="F98" s="83">
        <v>23</v>
      </c>
      <c r="G98" s="83">
        <v>88</v>
      </c>
      <c r="H98" s="83"/>
      <c r="I98" s="83"/>
      <c r="J98" s="83"/>
      <c r="K98" s="83"/>
      <c r="L98" s="83"/>
      <c r="N98" s="35"/>
      <c r="O98" s="35"/>
      <c r="P98" s="35"/>
      <c r="Q98" s="35"/>
      <c r="R98" s="35"/>
      <c r="S98" s="35"/>
      <c r="T98" s="35"/>
    </row>
    <row r="99" spans="1:20" s="32" customFormat="1" ht="13.8" x14ac:dyDescent="0.3">
      <c r="A99" s="87" t="s">
        <v>100</v>
      </c>
      <c r="B99" s="83">
        <v>752</v>
      </c>
      <c r="C99" s="83">
        <v>752</v>
      </c>
      <c r="D99" s="83">
        <v>159</v>
      </c>
      <c r="E99" s="83">
        <v>358</v>
      </c>
      <c r="F99" s="83">
        <v>82</v>
      </c>
      <c r="G99" s="83">
        <v>153</v>
      </c>
      <c r="H99" s="83"/>
      <c r="I99" s="83"/>
      <c r="J99" s="83"/>
      <c r="K99" s="83"/>
      <c r="L99" s="83"/>
      <c r="N99" s="35"/>
      <c r="O99" s="35"/>
      <c r="P99" s="35"/>
      <c r="Q99" s="35"/>
      <c r="R99" s="35"/>
      <c r="S99" s="35"/>
      <c r="T99" s="35"/>
    </row>
    <row r="100" spans="1:20" s="32" customFormat="1" ht="13.8" x14ac:dyDescent="0.3">
      <c r="A100" s="87" t="s">
        <v>201</v>
      </c>
      <c r="B100" s="83">
        <v>613</v>
      </c>
      <c r="C100" s="83">
        <v>613</v>
      </c>
      <c r="D100" s="83">
        <v>109</v>
      </c>
      <c r="E100" s="83">
        <v>384</v>
      </c>
      <c r="F100" s="83">
        <v>22</v>
      </c>
      <c r="G100" s="83">
        <v>98</v>
      </c>
      <c r="H100" s="83"/>
      <c r="I100" s="83"/>
      <c r="J100" s="83"/>
      <c r="K100" s="83"/>
      <c r="L100" s="83"/>
      <c r="N100" s="35"/>
      <c r="O100" s="35"/>
      <c r="P100" s="35"/>
      <c r="Q100" s="35"/>
      <c r="R100" s="35"/>
      <c r="S100" s="35"/>
      <c r="T100" s="35"/>
    </row>
    <row r="101" spans="1:20" s="32" customFormat="1" ht="13.8" x14ac:dyDescent="0.3">
      <c r="A101" s="87" t="s">
        <v>103</v>
      </c>
      <c r="B101" s="83">
        <v>596</v>
      </c>
      <c r="C101" s="83">
        <v>596</v>
      </c>
      <c r="D101" s="83">
        <v>178</v>
      </c>
      <c r="E101" s="83">
        <v>325</v>
      </c>
      <c r="F101" s="83">
        <v>33</v>
      </c>
      <c r="G101" s="83">
        <v>60</v>
      </c>
      <c r="H101" s="83"/>
      <c r="I101" s="83"/>
      <c r="J101" s="83"/>
      <c r="K101" s="83"/>
      <c r="L101" s="83"/>
      <c r="N101" s="35"/>
      <c r="O101" s="35"/>
      <c r="P101" s="35"/>
      <c r="Q101" s="35"/>
      <c r="R101" s="35"/>
      <c r="S101" s="35"/>
      <c r="T101" s="35"/>
    </row>
    <row r="102" spans="1:20" s="32" customFormat="1" ht="13.8" x14ac:dyDescent="0.3">
      <c r="A102" s="87" t="s">
        <v>101</v>
      </c>
      <c r="B102" s="83">
        <v>542</v>
      </c>
      <c r="C102" s="83">
        <v>542</v>
      </c>
      <c r="D102" s="83">
        <v>171</v>
      </c>
      <c r="E102" s="83">
        <v>328</v>
      </c>
      <c r="F102" s="83">
        <v>12</v>
      </c>
      <c r="G102" s="83">
        <v>31</v>
      </c>
      <c r="H102" s="83"/>
      <c r="I102" s="83"/>
      <c r="J102" s="83"/>
      <c r="K102" s="83"/>
      <c r="L102" s="83"/>
      <c r="N102" s="35"/>
      <c r="O102" s="35"/>
      <c r="P102" s="35"/>
      <c r="Q102" s="35"/>
      <c r="R102" s="35"/>
      <c r="S102" s="35"/>
      <c r="T102" s="35"/>
    </row>
    <row r="103" spans="1:20" s="32" customFormat="1" ht="13.8" x14ac:dyDescent="0.3">
      <c r="A103" s="87" t="s">
        <v>99</v>
      </c>
      <c r="B103" s="83">
        <v>402</v>
      </c>
      <c r="C103" s="83">
        <v>402</v>
      </c>
      <c r="D103" s="83">
        <v>57</v>
      </c>
      <c r="E103" s="83">
        <v>166</v>
      </c>
      <c r="F103" s="83">
        <v>57</v>
      </c>
      <c r="G103" s="83">
        <v>122</v>
      </c>
      <c r="H103" s="83"/>
      <c r="I103" s="83"/>
      <c r="J103" s="83"/>
      <c r="K103" s="83"/>
      <c r="L103" s="83"/>
      <c r="N103" s="35"/>
      <c r="O103" s="35"/>
      <c r="P103" s="35"/>
      <c r="Q103" s="35"/>
      <c r="R103" s="35"/>
      <c r="S103" s="35"/>
      <c r="T103" s="35"/>
    </row>
    <row r="104" spans="1:20" s="32" customFormat="1" ht="13.8" x14ac:dyDescent="0.3">
      <c r="A104" s="87" t="s">
        <v>222</v>
      </c>
      <c r="B104" s="83">
        <v>225</v>
      </c>
      <c r="C104" s="83">
        <v>225</v>
      </c>
      <c r="D104" s="83">
        <v>71</v>
      </c>
      <c r="E104" s="83">
        <v>154</v>
      </c>
      <c r="F104" s="83"/>
      <c r="G104" s="83"/>
      <c r="H104" s="83"/>
      <c r="I104" s="83"/>
      <c r="J104" s="83"/>
      <c r="K104" s="83"/>
      <c r="L104" s="83"/>
      <c r="N104" s="35"/>
      <c r="O104" s="35"/>
      <c r="P104" s="35"/>
      <c r="Q104" s="35"/>
      <c r="R104" s="35"/>
      <c r="S104" s="35"/>
      <c r="T104" s="35"/>
    </row>
    <row r="105" spans="1:20" s="32" customFormat="1" ht="13.8" x14ac:dyDescent="0.3">
      <c r="A105" s="79" t="s">
        <v>205</v>
      </c>
      <c r="B105" s="81">
        <f t="shared" ref="B105:L105" si="2">SUM(B86:B104)</f>
        <v>42045</v>
      </c>
      <c r="C105" s="81">
        <f t="shared" si="2"/>
        <v>41208</v>
      </c>
      <c r="D105" s="81">
        <f t="shared" si="2"/>
        <v>15654</v>
      </c>
      <c r="E105" s="81">
        <f t="shared" si="2"/>
        <v>19340</v>
      </c>
      <c r="F105" s="81">
        <f t="shared" si="2"/>
        <v>2365</v>
      </c>
      <c r="G105" s="81">
        <f t="shared" si="2"/>
        <v>3849</v>
      </c>
      <c r="H105" s="81">
        <f t="shared" si="2"/>
        <v>837</v>
      </c>
      <c r="I105" s="81">
        <f t="shared" si="2"/>
        <v>260</v>
      </c>
      <c r="J105" s="81">
        <f t="shared" si="2"/>
        <v>464</v>
      </c>
      <c r="K105" s="81">
        <f t="shared" si="2"/>
        <v>23</v>
      </c>
      <c r="L105" s="81">
        <f t="shared" si="2"/>
        <v>90</v>
      </c>
      <c r="N105" s="35"/>
      <c r="O105" s="35"/>
      <c r="P105" s="35"/>
      <c r="Q105" s="35"/>
      <c r="R105" s="35"/>
      <c r="S105" s="35"/>
      <c r="T105" s="35"/>
    </row>
    <row r="106" spans="1:20" s="32" customFormat="1" ht="13.8" x14ac:dyDescent="0.3">
      <c r="A106" s="79" t="s">
        <v>184</v>
      </c>
      <c r="B106" s="81">
        <f>SUM(B31,B84,B105)</f>
        <v>241168</v>
      </c>
      <c r="C106" s="81">
        <f t="shared" ref="C106:L106" si="3">SUM(C31,C84,C105)</f>
        <v>213196</v>
      </c>
      <c r="D106" s="81">
        <f t="shared" si="3"/>
        <v>76493</v>
      </c>
      <c r="E106" s="81">
        <f t="shared" si="3"/>
        <v>101992</v>
      </c>
      <c r="F106" s="81">
        <f t="shared" si="3"/>
        <v>14533</v>
      </c>
      <c r="G106" s="81">
        <f t="shared" si="3"/>
        <v>20178</v>
      </c>
      <c r="H106" s="81">
        <f t="shared" si="3"/>
        <v>27972</v>
      </c>
      <c r="I106" s="81">
        <f t="shared" si="3"/>
        <v>6834</v>
      </c>
      <c r="J106" s="81">
        <f t="shared" si="3"/>
        <v>12221</v>
      </c>
      <c r="K106" s="81">
        <f t="shared" si="3"/>
        <v>2851</v>
      </c>
      <c r="L106" s="81">
        <f t="shared" si="3"/>
        <v>6066</v>
      </c>
      <c r="N106" s="35"/>
      <c r="O106" s="35"/>
      <c r="P106" s="35"/>
      <c r="Q106" s="35"/>
      <c r="R106" s="35"/>
      <c r="S106" s="35"/>
      <c r="T106" s="35"/>
    </row>
    <row r="107" spans="1:20" s="32" customFormat="1" thickBot="1" x14ac:dyDescent="0.35">
      <c r="A107" s="167"/>
      <c r="B107" s="168"/>
      <c r="C107" s="168"/>
      <c r="D107" s="168"/>
      <c r="E107" s="168"/>
      <c r="F107" s="168"/>
      <c r="G107" s="168"/>
      <c r="H107" s="168"/>
      <c r="I107" s="168"/>
      <c r="J107" s="168"/>
      <c r="K107" s="168"/>
      <c r="L107" s="168"/>
      <c r="N107" s="35"/>
      <c r="O107" s="35"/>
      <c r="P107" s="35"/>
      <c r="Q107" s="35"/>
      <c r="R107" s="35"/>
      <c r="S107" s="35"/>
      <c r="T107" s="35"/>
    </row>
    <row r="108" spans="1:20" s="32" customFormat="1" ht="13.8" x14ac:dyDescent="0.3">
      <c r="A108" s="187" t="s">
        <v>336</v>
      </c>
      <c r="B108" s="188">
        <f>MIN(B13:B30,B33:B83,B86:B104)</f>
        <v>104</v>
      </c>
      <c r="C108" s="188">
        <f t="shared" ref="C108:L108" si="4">MIN(C13:C30,C33:C83,C86:C104)</f>
        <v>27</v>
      </c>
      <c r="D108" s="188">
        <f t="shared" si="4"/>
        <v>5</v>
      </c>
      <c r="E108" s="188">
        <f t="shared" si="4"/>
        <v>15</v>
      </c>
      <c r="F108" s="188">
        <f t="shared" si="4"/>
        <v>2</v>
      </c>
      <c r="G108" s="188">
        <f t="shared" si="4"/>
        <v>4</v>
      </c>
      <c r="H108" s="188">
        <f t="shared" si="4"/>
        <v>51</v>
      </c>
      <c r="I108" s="188">
        <f t="shared" si="4"/>
        <v>2</v>
      </c>
      <c r="J108" s="188">
        <f t="shared" si="4"/>
        <v>9</v>
      </c>
      <c r="K108" s="188">
        <f t="shared" si="4"/>
        <v>1</v>
      </c>
      <c r="L108" s="189">
        <f t="shared" si="4"/>
        <v>1</v>
      </c>
      <c r="N108" s="35"/>
      <c r="O108" s="35"/>
      <c r="P108" s="35"/>
      <c r="Q108" s="35"/>
      <c r="R108" s="35"/>
      <c r="S108" s="35"/>
      <c r="T108" s="35"/>
    </row>
    <row r="109" spans="1:20" s="32" customFormat="1" ht="13.8" x14ac:dyDescent="0.3">
      <c r="A109" s="190" t="s">
        <v>337</v>
      </c>
      <c r="B109" s="168">
        <f>MAX(B13:B30,B33:B83,B86:B104)</f>
        <v>17287</v>
      </c>
      <c r="C109" s="168">
        <f t="shared" ref="C109:L109" si="5">MAX(C13:C30,C33:C83,C86:C104)</f>
        <v>16339</v>
      </c>
      <c r="D109" s="168">
        <f t="shared" si="5"/>
        <v>7119</v>
      </c>
      <c r="E109" s="168">
        <f t="shared" si="5"/>
        <v>9220</v>
      </c>
      <c r="F109" s="168">
        <f t="shared" si="5"/>
        <v>1585</v>
      </c>
      <c r="G109" s="168">
        <f t="shared" si="5"/>
        <v>2291</v>
      </c>
      <c r="H109" s="168">
        <f t="shared" si="5"/>
        <v>3361</v>
      </c>
      <c r="I109" s="168">
        <f t="shared" si="5"/>
        <v>1077</v>
      </c>
      <c r="J109" s="168">
        <f t="shared" si="5"/>
        <v>1681</v>
      </c>
      <c r="K109" s="168">
        <f t="shared" si="5"/>
        <v>448</v>
      </c>
      <c r="L109" s="191">
        <f t="shared" si="5"/>
        <v>982</v>
      </c>
      <c r="N109" s="35"/>
      <c r="O109" s="35"/>
      <c r="P109" s="35"/>
      <c r="Q109" s="35"/>
      <c r="R109" s="35"/>
      <c r="S109" s="35"/>
      <c r="T109" s="35"/>
    </row>
    <row r="110" spans="1:20" s="32" customFormat="1" ht="13.8" x14ac:dyDescent="0.3">
      <c r="A110" s="190" t="s">
        <v>342</v>
      </c>
      <c r="B110" s="168">
        <f>MEDIAN(B13:B30,B33:B83,B86:B104)</f>
        <v>1260</v>
      </c>
      <c r="C110" s="168">
        <f t="shared" ref="C110:L110" si="6">MEDIAN(C13:C30,C33:C83,C86:C104)</f>
        <v>1269</v>
      </c>
      <c r="D110" s="168">
        <f t="shared" si="6"/>
        <v>441</v>
      </c>
      <c r="E110" s="168">
        <f t="shared" si="6"/>
        <v>562</v>
      </c>
      <c r="F110" s="168">
        <f t="shared" si="6"/>
        <v>86</v>
      </c>
      <c r="G110" s="168">
        <f t="shared" si="6"/>
        <v>148</v>
      </c>
      <c r="H110" s="168">
        <f t="shared" si="6"/>
        <v>319</v>
      </c>
      <c r="I110" s="168">
        <f t="shared" si="6"/>
        <v>55</v>
      </c>
      <c r="J110" s="168">
        <f t="shared" si="6"/>
        <v>138</v>
      </c>
      <c r="K110" s="168">
        <f t="shared" si="6"/>
        <v>21.5</v>
      </c>
      <c r="L110" s="168">
        <f t="shared" si="6"/>
        <v>61</v>
      </c>
      <c r="N110" s="35"/>
      <c r="O110" s="35"/>
      <c r="P110" s="35"/>
      <c r="Q110" s="35"/>
      <c r="R110" s="35"/>
      <c r="S110" s="35"/>
      <c r="T110" s="35"/>
    </row>
    <row r="111" spans="1:20" s="32" customFormat="1" ht="13.8" x14ac:dyDescent="0.3">
      <c r="A111" s="190" t="s">
        <v>338</v>
      </c>
      <c r="B111" s="168">
        <f>AVERAGE(B13:B30,B33:B83,B86:B104)</f>
        <v>2772.0459770114944</v>
      </c>
      <c r="C111" s="168">
        <f t="shared" ref="C111:L111" si="7">AVERAGE(C13:C30,C33:C83,C86:C104)</f>
        <v>2632.0493827160494</v>
      </c>
      <c r="D111" s="168">
        <f t="shared" si="7"/>
        <v>944.35802469135797</v>
      </c>
      <c r="E111" s="168">
        <f t="shared" si="7"/>
        <v>1259.1604938271605</v>
      </c>
      <c r="F111" s="168">
        <f t="shared" si="7"/>
        <v>201.84722222222223</v>
      </c>
      <c r="G111" s="168">
        <f t="shared" si="7"/>
        <v>280.25</v>
      </c>
      <c r="H111" s="168">
        <f t="shared" si="7"/>
        <v>635.72727272727275</v>
      </c>
      <c r="I111" s="168">
        <f t="shared" si="7"/>
        <v>155.31818181818181</v>
      </c>
      <c r="J111" s="168">
        <f t="shared" si="7"/>
        <v>277.75</v>
      </c>
      <c r="K111" s="168">
        <f t="shared" si="7"/>
        <v>71.275000000000006</v>
      </c>
      <c r="L111" s="191">
        <f t="shared" si="7"/>
        <v>151.65</v>
      </c>
      <c r="N111" s="35"/>
      <c r="O111" s="35"/>
      <c r="P111" s="35"/>
      <c r="Q111" s="35"/>
      <c r="R111" s="35"/>
      <c r="S111" s="35"/>
      <c r="T111" s="35"/>
    </row>
    <row r="112" spans="1:20" s="32" customFormat="1" thickBot="1" x14ac:dyDescent="0.35">
      <c r="A112" s="192" t="s">
        <v>339</v>
      </c>
      <c r="B112" s="193">
        <f>_xlfn.STDEV.P(B13:B30,B33:B83,B86:B104)</f>
        <v>3752.9208667874777</v>
      </c>
      <c r="C112" s="193">
        <f t="shared" ref="C112:L112" si="8">_xlfn.STDEV.P(C13:C30,C33:C83,C86:C104)</f>
        <v>3365.1523763538353</v>
      </c>
      <c r="D112" s="193">
        <f t="shared" si="8"/>
        <v>1289.6318290637719</v>
      </c>
      <c r="E112" s="193">
        <f t="shared" si="8"/>
        <v>1689.2159073514372</v>
      </c>
      <c r="F112" s="193">
        <f t="shared" si="8"/>
        <v>293.70684835403773</v>
      </c>
      <c r="G112" s="193">
        <f t="shared" si="8"/>
        <v>407.32490273599632</v>
      </c>
      <c r="H112" s="193">
        <f t="shared" si="8"/>
        <v>809.29145114264122</v>
      </c>
      <c r="I112" s="193">
        <f t="shared" si="8"/>
        <v>218.91600430792803</v>
      </c>
      <c r="J112" s="193">
        <f t="shared" si="8"/>
        <v>379.51315254486957</v>
      </c>
      <c r="K112" s="193">
        <f t="shared" si="8"/>
        <v>101.41153472362008</v>
      </c>
      <c r="L112" s="194">
        <f t="shared" si="8"/>
        <v>223.29650131607525</v>
      </c>
      <c r="N112" s="35"/>
      <c r="O112" s="35"/>
      <c r="P112" s="35"/>
      <c r="Q112" s="35"/>
      <c r="R112" s="35"/>
      <c r="S112" s="35"/>
      <c r="T112" s="35"/>
    </row>
    <row r="113" spans="1:20" s="32" customFormat="1" ht="13.8" x14ac:dyDescent="0.3">
      <c r="A113" s="169"/>
      <c r="B113" s="168"/>
      <c r="C113" s="168"/>
      <c r="D113" s="168"/>
      <c r="E113" s="168"/>
      <c r="F113" s="168"/>
      <c r="G113" s="168"/>
      <c r="H113" s="168"/>
      <c r="I113" s="168"/>
      <c r="J113" s="168"/>
      <c r="K113" s="168"/>
      <c r="L113" s="168"/>
      <c r="N113" s="35"/>
      <c r="O113" s="35"/>
      <c r="P113" s="35"/>
      <c r="Q113" s="35"/>
      <c r="R113" s="35"/>
      <c r="S113" s="35"/>
      <c r="T113" s="35"/>
    </row>
    <row r="114" spans="1:20" s="32" customFormat="1" ht="24.75" customHeight="1" x14ac:dyDescent="0.3">
      <c r="A114" s="227" t="s">
        <v>340</v>
      </c>
      <c r="B114" s="227"/>
      <c r="C114" s="227"/>
      <c r="D114" s="227"/>
      <c r="E114" s="227"/>
      <c r="F114" s="227"/>
      <c r="G114" s="227"/>
      <c r="H114" s="227"/>
      <c r="I114" s="227"/>
      <c r="J114" s="227"/>
      <c r="K114" s="227"/>
      <c r="L114" s="227"/>
      <c r="N114" s="35"/>
      <c r="O114" s="35"/>
      <c r="P114" s="35"/>
      <c r="Q114" s="35"/>
      <c r="R114" s="35"/>
      <c r="S114" s="35"/>
      <c r="T114" s="35"/>
    </row>
    <row r="115" spans="1:20" x14ac:dyDescent="0.3">
      <c r="A115" s="228" t="s">
        <v>238</v>
      </c>
      <c r="B115" s="228"/>
      <c r="C115" s="228"/>
      <c r="D115" s="228"/>
      <c r="E115" s="228"/>
      <c r="F115" s="228"/>
      <c r="G115" s="228"/>
      <c r="H115" s="228"/>
      <c r="I115" s="228"/>
      <c r="J115" s="228"/>
      <c r="K115" s="228"/>
      <c r="L115" s="228"/>
    </row>
  </sheetData>
  <sortState ref="A86:L104">
    <sortCondition descending="1" ref="B86:B104"/>
  </sortState>
  <mergeCells count="17">
    <mergeCell ref="B1:L1"/>
    <mergeCell ref="B2:L2"/>
    <mergeCell ref="B3:L3"/>
    <mergeCell ref="B4:L4"/>
    <mergeCell ref="A6:L6"/>
    <mergeCell ref="H10:H11"/>
    <mergeCell ref="I10:J10"/>
    <mergeCell ref="K10:L10"/>
    <mergeCell ref="A114:L114"/>
    <mergeCell ref="A115:L115"/>
    <mergeCell ref="A9:A11"/>
    <mergeCell ref="B9:B11"/>
    <mergeCell ref="C9:G9"/>
    <mergeCell ref="H9:L9"/>
    <mergeCell ref="C10:C11"/>
    <mergeCell ref="D10:E10"/>
    <mergeCell ref="F10:G10"/>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6"/>
  <sheetViews>
    <sheetView tabSelected="1" zoomScale="87" zoomScaleNormal="87" workbookViewId="0">
      <pane xSplit="1" ySplit="9" topLeftCell="B10" activePane="bottomRight" state="frozen"/>
      <selection pane="topRight" activeCell="B1" sqref="B1"/>
      <selection pane="bottomLeft" activeCell="A10" sqref="A10"/>
      <selection pane="bottomRight" activeCell="L106" sqref="L106"/>
    </sheetView>
  </sheetViews>
  <sheetFormatPr defaultColWidth="9.109375" defaultRowHeight="13.8" x14ac:dyDescent="0.3"/>
  <cols>
    <col min="1" max="1" width="53.33203125" style="32" bestFit="1" customWidth="1"/>
    <col min="2" max="2" width="8.109375" style="35" bestFit="1" customWidth="1"/>
    <col min="3" max="3" width="7.6640625" style="35" customWidth="1"/>
    <col min="4" max="4" width="8.5546875" style="35" customWidth="1"/>
    <col min="5" max="5" width="9.109375" style="35" customWidth="1"/>
    <col min="6" max="6" width="13.5546875" style="35" bestFit="1" customWidth="1"/>
    <col min="7" max="7" width="11.33203125" style="35" customWidth="1"/>
    <col min="8" max="8" width="14.6640625" style="35" bestFit="1" customWidth="1"/>
    <col min="9" max="9" width="10.44140625" style="35" customWidth="1"/>
    <col min="10" max="10" width="11" style="35" customWidth="1"/>
    <col min="11" max="11" width="11.109375" style="35" customWidth="1"/>
    <col min="12" max="16384" width="9.109375" style="32"/>
  </cols>
  <sheetData>
    <row r="1" spans="1:11" s="5" customFormat="1" ht="23.4" x14ac:dyDescent="0.45">
      <c r="A1" s="32"/>
      <c r="B1" s="237" t="s">
        <v>173</v>
      </c>
      <c r="C1" s="237"/>
      <c r="D1" s="237"/>
      <c r="E1" s="237"/>
      <c r="F1" s="237"/>
      <c r="G1" s="237"/>
      <c r="H1" s="237"/>
      <c r="I1" s="237"/>
      <c r="J1" s="66"/>
      <c r="K1" s="66"/>
    </row>
    <row r="2" spans="1:11" s="5" customFormat="1" ht="21" x14ac:dyDescent="0.4">
      <c r="A2" s="32"/>
      <c r="B2" s="237" t="s">
        <v>178</v>
      </c>
      <c r="C2" s="237"/>
      <c r="D2" s="237"/>
      <c r="E2" s="237"/>
      <c r="F2" s="237"/>
      <c r="G2" s="237"/>
      <c r="H2" s="237"/>
      <c r="I2" s="237"/>
      <c r="J2" s="67"/>
      <c r="K2" s="67"/>
    </row>
    <row r="3" spans="1:11" s="5" customFormat="1" ht="14.4" x14ac:dyDescent="0.3">
      <c r="A3" s="32"/>
      <c r="B3" s="217" t="s">
        <v>177</v>
      </c>
      <c r="C3" s="217"/>
      <c r="D3" s="217"/>
      <c r="E3" s="217"/>
      <c r="F3" s="217"/>
      <c r="G3" s="217"/>
      <c r="H3" s="217"/>
      <c r="I3" s="217"/>
      <c r="J3" s="52"/>
      <c r="K3" s="52"/>
    </row>
    <row r="4" spans="1:11" s="5" customFormat="1" ht="14.4" x14ac:dyDescent="0.3">
      <c r="A4" s="32"/>
      <c r="B4" s="238" t="s">
        <v>206</v>
      </c>
      <c r="C4" s="238"/>
      <c r="D4" s="238"/>
      <c r="E4" s="238"/>
      <c r="F4" s="238"/>
      <c r="G4" s="238"/>
      <c r="H4" s="238"/>
      <c r="I4" s="238"/>
      <c r="J4" s="68"/>
      <c r="K4" s="68"/>
    </row>
    <row r="6" spans="1:11" ht="17.399999999999999" x14ac:dyDescent="0.3">
      <c r="A6" s="239" t="s">
        <v>265</v>
      </c>
      <c r="B6" s="239"/>
      <c r="C6" s="239"/>
      <c r="D6" s="239"/>
      <c r="E6" s="239"/>
      <c r="F6" s="239"/>
      <c r="G6" s="239"/>
      <c r="H6" s="239"/>
      <c r="I6" s="239"/>
    </row>
    <row r="7" spans="1:11" x14ac:dyDescent="0.3">
      <c r="A7" s="6" t="s">
        <v>111</v>
      </c>
    </row>
    <row r="8" spans="1:11" ht="14.4" x14ac:dyDescent="0.3">
      <c r="A8" s="233" t="s">
        <v>113</v>
      </c>
      <c r="B8" s="234" t="s">
        <v>11</v>
      </c>
      <c r="C8" s="234" t="s">
        <v>122</v>
      </c>
      <c r="D8" s="234"/>
      <c r="E8" s="234" t="s">
        <v>117</v>
      </c>
      <c r="F8" s="234" t="s">
        <v>118</v>
      </c>
      <c r="G8" s="234" t="s">
        <v>119</v>
      </c>
      <c r="H8" s="234" t="s">
        <v>260</v>
      </c>
      <c r="I8" s="235" t="s">
        <v>261</v>
      </c>
      <c r="J8" s="34"/>
      <c r="K8" s="34"/>
    </row>
    <row r="9" spans="1:11" x14ac:dyDescent="0.3">
      <c r="A9" s="233"/>
      <c r="B9" s="234"/>
      <c r="C9" s="99" t="s">
        <v>123</v>
      </c>
      <c r="D9" s="99" t="s">
        <v>203</v>
      </c>
      <c r="E9" s="234"/>
      <c r="F9" s="234"/>
      <c r="G9" s="234"/>
      <c r="H9" s="234"/>
      <c r="I9" s="236"/>
    </row>
    <row r="10" spans="1:11" x14ac:dyDescent="0.3">
      <c r="A10" s="70" t="s">
        <v>36</v>
      </c>
      <c r="B10" s="80"/>
      <c r="C10" s="80"/>
      <c r="D10" s="80"/>
      <c r="E10" s="80"/>
      <c r="F10" s="80"/>
      <c r="G10" s="80"/>
      <c r="H10" s="84"/>
      <c r="I10" s="84"/>
    </row>
    <row r="11" spans="1:11" x14ac:dyDescent="0.3">
      <c r="A11" s="87" t="s">
        <v>54</v>
      </c>
      <c r="B11" s="83">
        <v>2509</v>
      </c>
      <c r="C11" s="83"/>
      <c r="D11" s="83"/>
      <c r="E11" s="83"/>
      <c r="F11" s="83">
        <v>1939</v>
      </c>
      <c r="G11" s="83">
        <v>291</v>
      </c>
      <c r="H11" s="84">
        <v>10</v>
      </c>
      <c r="I11" s="84">
        <v>269</v>
      </c>
      <c r="J11" s="32"/>
      <c r="K11" s="32"/>
    </row>
    <row r="12" spans="1:11" x14ac:dyDescent="0.3">
      <c r="A12" s="87" t="s">
        <v>52</v>
      </c>
      <c r="B12" s="83">
        <v>1901</v>
      </c>
      <c r="C12" s="83"/>
      <c r="D12" s="83"/>
      <c r="E12" s="83"/>
      <c r="F12" s="83">
        <v>1698</v>
      </c>
      <c r="G12" s="83">
        <v>176</v>
      </c>
      <c r="H12" s="84"/>
      <c r="I12" s="84">
        <v>27</v>
      </c>
      <c r="J12" s="32"/>
      <c r="K12" s="32"/>
    </row>
    <row r="13" spans="1:11" x14ac:dyDescent="0.3">
      <c r="A13" s="87" t="s">
        <v>50</v>
      </c>
      <c r="B13" s="83">
        <v>699</v>
      </c>
      <c r="C13" s="83"/>
      <c r="D13" s="83"/>
      <c r="E13" s="83">
        <v>43</v>
      </c>
      <c r="F13" s="83">
        <v>158</v>
      </c>
      <c r="G13" s="83">
        <v>249</v>
      </c>
      <c r="H13" s="84">
        <v>63</v>
      </c>
      <c r="I13" s="84">
        <v>186</v>
      </c>
    </row>
    <row r="14" spans="1:11" x14ac:dyDescent="0.3">
      <c r="A14" s="87" t="s">
        <v>51</v>
      </c>
      <c r="B14" s="83">
        <v>675</v>
      </c>
      <c r="C14" s="83"/>
      <c r="D14" s="83"/>
      <c r="E14" s="83">
        <v>84</v>
      </c>
      <c r="F14" s="83">
        <v>591</v>
      </c>
      <c r="G14" s="83"/>
      <c r="H14" s="84"/>
      <c r="I14" s="84"/>
    </row>
    <row r="15" spans="1:11" x14ac:dyDescent="0.3">
      <c r="A15" s="87" t="s">
        <v>46</v>
      </c>
      <c r="B15" s="83">
        <v>558</v>
      </c>
      <c r="C15" s="83"/>
      <c r="D15" s="83"/>
      <c r="E15" s="83">
        <v>39</v>
      </c>
      <c r="F15" s="83">
        <v>519</v>
      </c>
      <c r="G15" s="83"/>
      <c r="H15" s="84"/>
      <c r="I15" s="84"/>
    </row>
    <row r="16" spans="1:11" x14ac:dyDescent="0.3">
      <c r="A16" s="87" t="s">
        <v>47</v>
      </c>
      <c r="B16" s="83">
        <v>557</v>
      </c>
      <c r="C16" s="83"/>
      <c r="D16" s="83"/>
      <c r="E16" s="83">
        <v>28</v>
      </c>
      <c r="F16" s="83">
        <v>529</v>
      </c>
      <c r="G16" s="83"/>
      <c r="H16" s="84"/>
      <c r="I16" s="84"/>
    </row>
    <row r="17" spans="1:11" x14ac:dyDescent="0.3">
      <c r="A17" s="87" t="s">
        <v>49</v>
      </c>
      <c r="B17" s="83">
        <v>547</v>
      </c>
      <c r="C17" s="83"/>
      <c r="D17" s="83"/>
      <c r="E17" s="83"/>
      <c r="F17" s="83">
        <v>547</v>
      </c>
      <c r="G17" s="83"/>
      <c r="H17" s="84"/>
      <c r="I17" s="84"/>
    </row>
    <row r="18" spans="1:11" x14ac:dyDescent="0.3">
      <c r="A18" s="87" t="s">
        <v>48</v>
      </c>
      <c r="B18" s="83">
        <v>541</v>
      </c>
      <c r="C18" s="83"/>
      <c r="D18" s="83"/>
      <c r="E18" s="83">
        <v>64</v>
      </c>
      <c r="F18" s="83">
        <v>477</v>
      </c>
      <c r="G18" s="83"/>
      <c r="H18" s="84"/>
      <c r="I18" s="84"/>
    </row>
    <row r="19" spans="1:11" x14ac:dyDescent="0.3">
      <c r="A19" s="87" t="s">
        <v>53</v>
      </c>
      <c r="B19" s="83">
        <v>420</v>
      </c>
      <c r="C19" s="83"/>
      <c r="D19" s="83"/>
      <c r="E19" s="83">
        <v>67</v>
      </c>
      <c r="F19" s="83">
        <v>353</v>
      </c>
      <c r="G19" s="83"/>
      <c r="H19" s="84"/>
      <c r="I19" s="84"/>
    </row>
    <row r="20" spans="1:11" x14ac:dyDescent="0.3">
      <c r="A20" s="87" t="s">
        <v>45</v>
      </c>
      <c r="B20" s="83">
        <v>350</v>
      </c>
      <c r="C20" s="83"/>
      <c r="D20" s="83"/>
      <c r="E20" s="83">
        <v>6</v>
      </c>
      <c r="F20" s="83">
        <v>344</v>
      </c>
      <c r="G20" s="83"/>
      <c r="H20" s="84"/>
      <c r="I20" s="84"/>
    </row>
    <row r="21" spans="1:11" x14ac:dyDescent="0.3">
      <c r="A21" s="87" t="s">
        <v>37</v>
      </c>
      <c r="B21" s="83">
        <v>305</v>
      </c>
      <c r="C21" s="83"/>
      <c r="D21" s="83"/>
      <c r="E21" s="83">
        <v>154</v>
      </c>
      <c r="F21" s="83">
        <v>151</v>
      </c>
      <c r="G21" s="83"/>
      <c r="H21" s="84"/>
      <c r="I21" s="84"/>
    </row>
    <row r="22" spans="1:11" x14ac:dyDescent="0.3">
      <c r="A22" s="87" t="s">
        <v>42</v>
      </c>
      <c r="B22" s="83">
        <v>211</v>
      </c>
      <c r="C22" s="83"/>
      <c r="D22" s="83"/>
      <c r="E22" s="83">
        <v>211</v>
      </c>
      <c r="F22" s="83"/>
      <c r="G22" s="83"/>
      <c r="H22" s="84"/>
      <c r="I22" s="84"/>
    </row>
    <row r="23" spans="1:11" x14ac:dyDescent="0.3">
      <c r="A23" s="87" t="s">
        <v>41</v>
      </c>
      <c r="B23" s="83">
        <v>188</v>
      </c>
      <c r="C23" s="83"/>
      <c r="D23" s="83"/>
      <c r="E23" s="83">
        <v>188</v>
      </c>
      <c r="F23" s="83"/>
      <c r="G23" s="83"/>
      <c r="H23" s="84"/>
      <c r="I23" s="84"/>
    </row>
    <row r="24" spans="1:11" s="33" customFormat="1" x14ac:dyDescent="0.3">
      <c r="A24" s="87" t="s">
        <v>55</v>
      </c>
      <c r="B24" s="83">
        <v>171</v>
      </c>
      <c r="C24" s="83"/>
      <c r="D24" s="83"/>
      <c r="E24" s="83">
        <v>99</v>
      </c>
      <c r="F24" s="83">
        <v>72</v>
      </c>
      <c r="G24" s="83"/>
      <c r="H24" s="84"/>
      <c r="I24" s="84"/>
      <c r="J24" s="35"/>
      <c r="K24" s="35"/>
    </row>
    <row r="25" spans="1:11" s="33" customFormat="1" x14ac:dyDescent="0.3">
      <c r="A25" s="87" t="s">
        <v>44</v>
      </c>
      <c r="B25" s="83">
        <v>141</v>
      </c>
      <c r="C25" s="83"/>
      <c r="D25" s="83"/>
      <c r="E25" s="83">
        <v>141</v>
      </c>
      <c r="F25" s="83"/>
      <c r="G25" s="83"/>
      <c r="H25" s="84"/>
      <c r="I25" s="84"/>
      <c r="J25" s="35"/>
      <c r="K25" s="35"/>
    </row>
    <row r="26" spans="1:11" x14ac:dyDescent="0.3">
      <c r="A26" s="87" t="s">
        <v>43</v>
      </c>
      <c r="B26" s="83">
        <v>131</v>
      </c>
      <c r="C26" s="83"/>
      <c r="D26" s="83"/>
      <c r="E26" s="83">
        <v>131</v>
      </c>
      <c r="F26" s="83"/>
      <c r="G26" s="83"/>
      <c r="H26" s="84"/>
      <c r="I26" s="84"/>
    </row>
    <row r="27" spans="1:11" x14ac:dyDescent="0.3">
      <c r="A27" s="87" t="s">
        <v>40</v>
      </c>
      <c r="B27" s="83">
        <v>77</v>
      </c>
      <c r="C27" s="83"/>
      <c r="D27" s="83"/>
      <c r="E27" s="83"/>
      <c r="F27" s="83">
        <v>77</v>
      </c>
      <c r="G27" s="83"/>
      <c r="H27" s="84"/>
      <c r="I27" s="84"/>
    </row>
    <row r="28" spans="1:11" x14ac:dyDescent="0.3">
      <c r="A28" s="87" t="s">
        <v>39</v>
      </c>
      <c r="B28" s="83">
        <v>75</v>
      </c>
      <c r="C28" s="83"/>
      <c r="D28" s="83"/>
      <c r="E28" s="83"/>
      <c r="F28" s="83">
        <v>62</v>
      </c>
      <c r="G28" s="83">
        <v>11</v>
      </c>
      <c r="H28" s="84">
        <v>2</v>
      </c>
      <c r="I28" s="84"/>
    </row>
    <row r="29" spans="1:11" x14ac:dyDescent="0.3">
      <c r="A29" s="79" t="s">
        <v>210</v>
      </c>
      <c r="B29" s="81">
        <f>SUM(B11:B28)</f>
        <v>10056</v>
      </c>
      <c r="C29" s="81"/>
      <c r="D29" s="81"/>
      <c r="E29" s="81">
        <f>SUM(E11:E28)</f>
        <v>1255</v>
      </c>
      <c r="F29" s="81">
        <f>SUM(F11:F28)</f>
        <v>7517</v>
      </c>
      <c r="G29" s="81">
        <f>SUM(G11:G28)</f>
        <v>727</v>
      </c>
      <c r="H29" s="80">
        <f>SUM(H11:H28)</f>
        <v>75</v>
      </c>
      <c r="I29" s="80">
        <f>SUM(I11:I28)</f>
        <v>482</v>
      </c>
    </row>
    <row r="30" spans="1:11" x14ac:dyDescent="0.3">
      <c r="A30" s="79" t="s">
        <v>56</v>
      </c>
      <c r="B30" s="83"/>
      <c r="C30" s="83"/>
      <c r="D30" s="83"/>
      <c r="E30" s="83"/>
      <c r="F30" s="83"/>
      <c r="G30" s="83"/>
      <c r="H30" s="84"/>
      <c r="I30" s="84"/>
    </row>
    <row r="31" spans="1:11" x14ac:dyDescent="0.3">
      <c r="A31" s="87" t="s">
        <v>83</v>
      </c>
      <c r="B31" s="83">
        <v>2671</v>
      </c>
      <c r="C31" s="83"/>
      <c r="D31" s="83">
        <v>203</v>
      </c>
      <c r="E31" s="83">
        <v>238</v>
      </c>
      <c r="F31" s="83">
        <v>1375</v>
      </c>
      <c r="G31" s="83">
        <v>796</v>
      </c>
      <c r="H31" s="84">
        <v>17</v>
      </c>
      <c r="I31" s="84">
        <v>42</v>
      </c>
    </row>
    <row r="32" spans="1:11" x14ac:dyDescent="0.3">
      <c r="A32" s="87" t="s">
        <v>95</v>
      </c>
      <c r="B32" s="83">
        <v>2485</v>
      </c>
      <c r="C32" s="83"/>
      <c r="D32" s="83">
        <v>354</v>
      </c>
      <c r="E32" s="83">
        <v>203</v>
      </c>
      <c r="F32" s="83">
        <v>1233</v>
      </c>
      <c r="G32" s="83">
        <v>674</v>
      </c>
      <c r="H32" s="84">
        <v>11</v>
      </c>
      <c r="I32" s="84">
        <v>10</v>
      </c>
    </row>
    <row r="33" spans="1:9" x14ac:dyDescent="0.3">
      <c r="A33" s="87" t="s">
        <v>81</v>
      </c>
      <c r="B33" s="83">
        <v>2082</v>
      </c>
      <c r="C33" s="83"/>
      <c r="D33" s="83">
        <v>281</v>
      </c>
      <c r="E33" s="83">
        <v>376</v>
      </c>
      <c r="F33" s="83">
        <v>1197</v>
      </c>
      <c r="G33" s="83">
        <v>228</v>
      </c>
      <c r="H33" s="84"/>
      <c r="I33" s="84"/>
    </row>
    <row r="34" spans="1:9" x14ac:dyDescent="0.3">
      <c r="A34" s="87" t="s">
        <v>91</v>
      </c>
      <c r="B34" s="83">
        <v>1807</v>
      </c>
      <c r="C34" s="83">
        <v>11</v>
      </c>
      <c r="D34" s="83">
        <v>40</v>
      </c>
      <c r="E34" s="83">
        <v>86</v>
      </c>
      <c r="F34" s="83">
        <v>1059</v>
      </c>
      <c r="G34" s="83">
        <v>525</v>
      </c>
      <c r="H34" s="84">
        <v>43</v>
      </c>
      <c r="I34" s="84">
        <v>43</v>
      </c>
    </row>
    <row r="35" spans="1:9" x14ac:dyDescent="0.3">
      <c r="A35" s="87" t="s">
        <v>74</v>
      </c>
      <c r="B35" s="83">
        <v>1134</v>
      </c>
      <c r="C35" s="83"/>
      <c r="D35" s="83"/>
      <c r="E35" s="83">
        <v>20</v>
      </c>
      <c r="F35" s="83">
        <v>625</v>
      </c>
      <c r="G35" s="83">
        <v>174</v>
      </c>
      <c r="H35" s="84">
        <v>16</v>
      </c>
      <c r="I35" s="84">
        <v>299</v>
      </c>
    </row>
    <row r="36" spans="1:9" x14ac:dyDescent="0.3">
      <c r="A36" s="87" t="s">
        <v>82</v>
      </c>
      <c r="B36" s="83">
        <v>1045</v>
      </c>
      <c r="C36" s="83"/>
      <c r="D36" s="83"/>
      <c r="E36" s="83">
        <v>56</v>
      </c>
      <c r="F36" s="83">
        <v>783</v>
      </c>
      <c r="G36" s="83">
        <v>141</v>
      </c>
      <c r="H36" s="84">
        <v>65</v>
      </c>
      <c r="I36" s="84"/>
    </row>
    <row r="37" spans="1:9" x14ac:dyDescent="0.3">
      <c r="A37" s="87" t="s">
        <v>93</v>
      </c>
      <c r="B37" s="83">
        <v>844</v>
      </c>
      <c r="C37" s="83">
        <v>10</v>
      </c>
      <c r="D37" s="83">
        <v>112</v>
      </c>
      <c r="E37" s="83">
        <v>166</v>
      </c>
      <c r="F37" s="83">
        <v>505</v>
      </c>
      <c r="G37" s="83">
        <v>51</v>
      </c>
      <c r="H37" s="84"/>
      <c r="I37" s="84"/>
    </row>
    <row r="38" spans="1:9" x14ac:dyDescent="0.3">
      <c r="A38" s="87" t="s">
        <v>94</v>
      </c>
      <c r="B38" s="83">
        <v>800</v>
      </c>
      <c r="C38" s="83"/>
      <c r="D38" s="83">
        <v>119</v>
      </c>
      <c r="E38" s="83">
        <v>53</v>
      </c>
      <c r="F38" s="83">
        <v>463</v>
      </c>
      <c r="G38" s="83">
        <v>116</v>
      </c>
      <c r="H38" s="84">
        <v>30</v>
      </c>
      <c r="I38" s="84">
        <v>19</v>
      </c>
    </row>
    <row r="39" spans="1:9" x14ac:dyDescent="0.3">
      <c r="A39" s="87" t="s">
        <v>85</v>
      </c>
      <c r="B39" s="83">
        <v>748</v>
      </c>
      <c r="C39" s="83">
        <v>11</v>
      </c>
      <c r="D39" s="83">
        <v>67</v>
      </c>
      <c r="E39" s="83">
        <v>128</v>
      </c>
      <c r="F39" s="83">
        <v>441</v>
      </c>
      <c r="G39" s="83">
        <v>101</v>
      </c>
      <c r="H39" s="84"/>
      <c r="I39" s="84"/>
    </row>
    <row r="40" spans="1:9" x14ac:dyDescent="0.3">
      <c r="A40" s="87" t="s">
        <v>96</v>
      </c>
      <c r="B40" s="83">
        <v>715</v>
      </c>
      <c r="C40" s="83"/>
      <c r="D40" s="83"/>
      <c r="E40" s="83"/>
      <c r="F40" s="83">
        <v>493</v>
      </c>
      <c r="G40" s="83">
        <v>222</v>
      </c>
      <c r="H40" s="84"/>
      <c r="I40" s="84"/>
    </row>
    <row r="41" spans="1:9" x14ac:dyDescent="0.3">
      <c r="A41" s="87" t="s">
        <v>84</v>
      </c>
      <c r="B41" s="83">
        <v>654</v>
      </c>
      <c r="C41" s="83">
        <v>8</v>
      </c>
      <c r="D41" s="83">
        <v>113</v>
      </c>
      <c r="E41" s="83">
        <v>115</v>
      </c>
      <c r="F41" s="83">
        <v>351</v>
      </c>
      <c r="G41" s="83">
        <v>67</v>
      </c>
      <c r="H41" s="84"/>
      <c r="I41" s="84"/>
    </row>
    <row r="42" spans="1:9" x14ac:dyDescent="0.3">
      <c r="A42" s="87" t="s">
        <v>87</v>
      </c>
      <c r="B42" s="83">
        <v>629</v>
      </c>
      <c r="C42" s="83">
        <v>1</v>
      </c>
      <c r="D42" s="83">
        <v>91</v>
      </c>
      <c r="E42" s="83">
        <v>33</v>
      </c>
      <c r="F42" s="83">
        <v>478</v>
      </c>
      <c r="G42" s="83">
        <v>26</v>
      </c>
      <c r="H42" s="84"/>
      <c r="I42" s="84"/>
    </row>
    <row r="43" spans="1:9" x14ac:dyDescent="0.3">
      <c r="A43" s="87" t="s">
        <v>66</v>
      </c>
      <c r="B43" s="83">
        <v>551</v>
      </c>
      <c r="C43" s="83"/>
      <c r="D43" s="83">
        <v>66</v>
      </c>
      <c r="E43" s="83">
        <v>365</v>
      </c>
      <c r="F43" s="83">
        <v>120</v>
      </c>
      <c r="G43" s="83"/>
      <c r="H43" s="84"/>
      <c r="I43" s="84"/>
    </row>
    <row r="44" spans="1:9" x14ac:dyDescent="0.3">
      <c r="A44" s="87" t="s">
        <v>76</v>
      </c>
      <c r="B44" s="83">
        <v>496</v>
      </c>
      <c r="C44" s="83">
        <v>89</v>
      </c>
      <c r="D44" s="83">
        <v>269</v>
      </c>
      <c r="E44" s="83">
        <v>138</v>
      </c>
      <c r="F44" s="83"/>
      <c r="G44" s="83"/>
      <c r="H44" s="84"/>
      <c r="I44" s="84"/>
    </row>
    <row r="45" spans="1:9" x14ac:dyDescent="0.3">
      <c r="A45" s="87" t="s">
        <v>59</v>
      </c>
      <c r="B45" s="83">
        <v>494</v>
      </c>
      <c r="C45" s="83"/>
      <c r="D45" s="83">
        <v>270</v>
      </c>
      <c r="E45" s="83">
        <v>170</v>
      </c>
      <c r="F45" s="83">
        <v>54</v>
      </c>
      <c r="G45" s="83"/>
      <c r="H45" s="84"/>
      <c r="I45" s="84"/>
    </row>
    <row r="46" spans="1:9" x14ac:dyDescent="0.3">
      <c r="A46" s="87" t="s">
        <v>215</v>
      </c>
      <c r="B46" s="83">
        <v>469</v>
      </c>
      <c r="C46" s="83"/>
      <c r="D46" s="83"/>
      <c r="E46" s="83">
        <v>266</v>
      </c>
      <c r="F46" s="83">
        <v>203</v>
      </c>
      <c r="G46" s="83"/>
      <c r="H46" s="84"/>
      <c r="I46" s="84"/>
    </row>
    <row r="47" spans="1:9" x14ac:dyDescent="0.3">
      <c r="A47" s="87" t="s">
        <v>86</v>
      </c>
      <c r="B47" s="83">
        <v>438</v>
      </c>
      <c r="C47" s="83">
        <v>7</v>
      </c>
      <c r="D47" s="83">
        <v>72</v>
      </c>
      <c r="E47" s="83">
        <v>115</v>
      </c>
      <c r="F47" s="83">
        <v>218</v>
      </c>
      <c r="G47" s="83">
        <v>26</v>
      </c>
      <c r="H47" s="84"/>
      <c r="I47" s="84"/>
    </row>
    <row r="48" spans="1:9" x14ac:dyDescent="0.3">
      <c r="A48" s="87" t="s">
        <v>213</v>
      </c>
      <c r="B48" s="83">
        <v>327</v>
      </c>
      <c r="C48" s="83"/>
      <c r="D48" s="83">
        <v>327</v>
      </c>
      <c r="E48" s="83"/>
      <c r="F48" s="83"/>
      <c r="G48" s="83"/>
      <c r="H48" s="84"/>
      <c r="I48" s="84"/>
    </row>
    <row r="49" spans="1:9" x14ac:dyDescent="0.3">
      <c r="A49" s="87" t="s">
        <v>79</v>
      </c>
      <c r="B49" s="83">
        <v>314</v>
      </c>
      <c r="C49" s="83"/>
      <c r="D49" s="83"/>
      <c r="E49" s="83">
        <v>12</v>
      </c>
      <c r="F49" s="83">
        <v>175</v>
      </c>
      <c r="G49" s="83">
        <v>127</v>
      </c>
      <c r="H49" s="84"/>
      <c r="I49" s="84"/>
    </row>
    <row r="50" spans="1:9" x14ac:dyDescent="0.3">
      <c r="A50" s="87" t="s">
        <v>65</v>
      </c>
      <c r="B50" s="83">
        <v>294</v>
      </c>
      <c r="C50" s="83"/>
      <c r="D50" s="83">
        <v>91</v>
      </c>
      <c r="E50" s="83">
        <v>178</v>
      </c>
      <c r="F50" s="83">
        <v>25</v>
      </c>
      <c r="G50" s="83"/>
      <c r="H50" s="84"/>
      <c r="I50" s="84"/>
    </row>
    <row r="51" spans="1:9" x14ac:dyDescent="0.3">
      <c r="A51" s="87" t="s">
        <v>120</v>
      </c>
      <c r="B51" s="83">
        <v>294</v>
      </c>
      <c r="C51" s="83"/>
      <c r="D51" s="83">
        <v>35</v>
      </c>
      <c r="E51" s="83">
        <v>216</v>
      </c>
      <c r="F51" s="83">
        <v>43</v>
      </c>
      <c r="G51" s="83"/>
      <c r="H51" s="84"/>
      <c r="I51" s="84"/>
    </row>
    <row r="52" spans="1:9" x14ac:dyDescent="0.3">
      <c r="A52" s="87" t="s">
        <v>90</v>
      </c>
      <c r="B52" s="83">
        <v>293</v>
      </c>
      <c r="C52" s="83"/>
      <c r="D52" s="83">
        <v>8</v>
      </c>
      <c r="E52" s="83">
        <v>80</v>
      </c>
      <c r="F52" s="83">
        <v>195</v>
      </c>
      <c r="G52" s="83">
        <v>10</v>
      </c>
      <c r="H52" s="84"/>
      <c r="I52" s="84"/>
    </row>
    <row r="53" spans="1:9" x14ac:dyDescent="0.3">
      <c r="A53" s="87" t="s">
        <v>60</v>
      </c>
      <c r="B53" s="83">
        <v>288</v>
      </c>
      <c r="C53" s="83"/>
      <c r="D53" s="83">
        <v>43</v>
      </c>
      <c r="E53" s="83">
        <v>27</v>
      </c>
      <c r="F53" s="83">
        <v>153</v>
      </c>
      <c r="G53" s="83">
        <v>65</v>
      </c>
      <c r="H53" s="84"/>
      <c r="I53" s="84"/>
    </row>
    <row r="54" spans="1:9" x14ac:dyDescent="0.3">
      <c r="A54" s="87" t="s">
        <v>78</v>
      </c>
      <c r="B54" s="83">
        <v>285</v>
      </c>
      <c r="C54" s="83"/>
      <c r="D54" s="83"/>
      <c r="E54" s="83"/>
      <c r="F54" s="83">
        <v>47</v>
      </c>
      <c r="G54" s="83">
        <v>155</v>
      </c>
      <c r="H54" s="84"/>
      <c r="I54" s="84">
        <v>83</v>
      </c>
    </row>
    <row r="55" spans="1:9" x14ac:dyDescent="0.3">
      <c r="A55" s="87" t="s">
        <v>220</v>
      </c>
      <c r="B55" s="83">
        <v>268</v>
      </c>
      <c r="C55" s="83"/>
      <c r="D55" s="83"/>
      <c r="E55" s="83"/>
      <c r="F55" s="83"/>
      <c r="G55" s="83">
        <v>268</v>
      </c>
      <c r="H55" s="84"/>
      <c r="I55" s="84"/>
    </row>
    <row r="56" spans="1:9" x14ac:dyDescent="0.3">
      <c r="A56" s="87" t="s">
        <v>62</v>
      </c>
      <c r="B56" s="83">
        <v>247</v>
      </c>
      <c r="C56" s="83"/>
      <c r="D56" s="83"/>
      <c r="E56" s="83">
        <v>21</v>
      </c>
      <c r="F56" s="83">
        <v>120</v>
      </c>
      <c r="G56" s="83">
        <v>106</v>
      </c>
      <c r="H56" s="84"/>
      <c r="I56" s="84"/>
    </row>
    <row r="57" spans="1:9" x14ac:dyDescent="0.3">
      <c r="A57" s="87" t="s">
        <v>89</v>
      </c>
      <c r="B57" s="83">
        <v>246</v>
      </c>
      <c r="C57" s="83">
        <v>1</v>
      </c>
      <c r="D57" s="83">
        <v>28</v>
      </c>
      <c r="E57" s="83">
        <v>18</v>
      </c>
      <c r="F57" s="83">
        <v>193</v>
      </c>
      <c r="G57" s="83">
        <v>6</v>
      </c>
      <c r="H57" s="84"/>
      <c r="I57" s="84"/>
    </row>
    <row r="58" spans="1:9" x14ac:dyDescent="0.3">
      <c r="A58" s="87" t="s">
        <v>68</v>
      </c>
      <c r="B58" s="83">
        <v>244</v>
      </c>
      <c r="C58" s="83"/>
      <c r="D58" s="83"/>
      <c r="E58" s="83">
        <v>182</v>
      </c>
      <c r="F58" s="83">
        <v>62</v>
      </c>
      <c r="G58" s="83"/>
      <c r="H58" s="84"/>
      <c r="I58" s="84"/>
    </row>
    <row r="59" spans="1:9" x14ac:dyDescent="0.3">
      <c r="A59" s="87" t="s">
        <v>211</v>
      </c>
      <c r="B59" s="83">
        <v>232</v>
      </c>
      <c r="C59" s="83"/>
      <c r="D59" s="83"/>
      <c r="E59" s="83">
        <v>17</v>
      </c>
      <c r="F59" s="83">
        <v>179</v>
      </c>
      <c r="G59" s="83">
        <v>36</v>
      </c>
      <c r="H59" s="84"/>
      <c r="I59" s="84"/>
    </row>
    <row r="60" spans="1:9" x14ac:dyDescent="0.3">
      <c r="A60" s="87" t="s">
        <v>88</v>
      </c>
      <c r="B60" s="83">
        <v>227</v>
      </c>
      <c r="C60" s="83"/>
      <c r="D60" s="83"/>
      <c r="E60" s="83"/>
      <c r="F60" s="83"/>
      <c r="G60" s="83"/>
      <c r="H60" s="84"/>
      <c r="I60" s="84">
        <v>227</v>
      </c>
    </row>
    <row r="61" spans="1:9" x14ac:dyDescent="0.3">
      <c r="A61" s="87" t="s">
        <v>212</v>
      </c>
      <c r="B61" s="83">
        <v>224</v>
      </c>
      <c r="C61" s="83"/>
      <c r="D61" s="83">
        <v>224</v>
      </c>
      <c r="E61" s="83"/>
      <c r="F61" s="83"/>
      <c r="G61" s="83"/>
      <c r="H61" s="84"/>
      <c r="I61" s="84"/>
    </row>
    <row r="62" spans="1:9" x14ac:dyDescent="0.3">
      <c r="A62" s="87" t="s">
        <v>57</v>
      </c>
      <c r="B62" s="83">
        <v>219</v>
      </c>
      <c r="C62" s="83"/>
      <c r="D62" s="83"/>
      <c r="E62" s="83">
        <v>24</v>
      </c>
      <c r="F62" s="83">
        <v>159</v>
      </c>
      <c r="G62" s="83">
        <v>36</v>
      </c>
      <c r="H62" s="84"/>
      <c r="I62" s="84"/>
    </row>
    <row r="63" spans="1:9" x14ac:dyDescent="0.3">
      <c r="A63" s="87" t="s">
        <v>67</v>
      </c>
      <c r="B63" s="83">
        <v>207</v>
      </c>
      <c r="C63" s="83"/>
      <c r="D63" s="83">
        <v>3</v>
      </c>
      <c r="E63" s="83">
        <v>114</v>
      </c>
      <c r="F63" s="83">
        <v>73</v>
      </c>
      <c r="G63" s="83">
        <v>15</v>
      </c>
      <c r="H63" s="84">
        <v>2</v>
      </c>
      <c r="I63" s="84"/>
    </row>
    <row r="64" spans="1:9" x14ac:dyDescent="0.3">
      <c r="A64" s="87" t="s">
        <v>77</v>
      </c>
      <c r="B64" s="83">
        <v>191</v>
      </c>
      <c r="C64" s="83"/>
      <c r="D64" s="83"/>
      <c r="E64" s="83">
        <v>8</v>
      </c>
      <c r="F64" s="83">
        <v>167</v>
      </c>
      <c r="G64" s="83">
        <v>16</v>
      </c>
      <c r="H64" s="84"/>
      <c r="I64" s="84"/>
    </row>
    <row r="65" spans="1:11" x14ac:dyDescent="0.3">
      <c r="A65" s="87" t="s">
        <v>70</v>
      </c>
      <c r="B65" s="83">
        <v>174</v>
      </c>
      <c r="C65" s="83"/>
      <c r="D65" s="83">
        <v>41</v>
      </c>
      <c r="E65" s="83">
        <v>112</v>
      </c>
      <c r="F65" s="83">
        <v>21</v>
      </c>
      <c r="G65" s="83"/>
      <c r="H65" s="84"/>
      <c r="I65" s="84"/>
    </row>
    <row r="66" spans="1:11" x14ac:dyDescent="0.3">
      <c r="A66" s="87" t="s">
        <v>58</v>
      </c>
      <c r="B66" s="83">
        <v>168</v>
      </c>
      <c r="C66" s="83"/>
      <c r="D66" s="83"/>
      <c r="E66" s="83">
        <v>29</v>
      </c>
      <c r="F66" s="83">
        <v>117</v>
      </c>
      <c r="G66" s="83">
        <v>22</v>
      </c>
      <c r="H66" s="84"/>
      <c r="I66" s="84"/>
    </row>
    <row r="67" spans="1:11" x14ac:dyDescent="0.3">
      <c r="A67" s="87" t="s">
        <v>222</v>
      </c>
      <c r="B67" s="83">
        <v>159</v>
      </c>
      <c r="C67" s="83"/>
      <c r="D67" s="83">
        <v>159</v>
      </c>
      <c r="E67" s="83"/>
      <c r="F67" s="83"/>
      <c r="G67" s="83"/>
      <c r="H67" s="84"/>
      <c r="I67" s="84"/>
    </row>
    <row r="68" spans="1:11" x14ac:dyDescent="0.3">
      <c r="A68" s="87" t="s">
        <v>73</v>
      </c>
      <c r="B68" s="83">
        <v>158</v>
      </c>
      <c r="C68" s="83"/>
      <c r="D68" s="83"/>
      <c r="E68" s="83">
        <v>7</v>
      </c>
      <c r="F68" s="83">
        <v>130</v>
      </c>
      <c r="G68" s="83">
        <v>21</v>
      </c>
      <c r="H68" s="84"/>
      <c r="I68" s="84"/>
    </row>
    <row r="69" spans="1:11" x14ac:dyDescent="0.3">
      <c r="A69" s="87" t="s">
        <v>217</v>
      </c>
      <c r="B69" s="83">
        <v>150</v>
      </c>
      <c r="C69" s="83"/>
      <c r="D69" s="83">
        <v>150</v>
      </c>
      <c r="E69" s="83"/>
      <c r="F69" s="83"/>
      <c r="G69" s="83"/>
      <c r="H69" s="84"/>
      <c r="I69" s="84"/>
    </row>
    <row r="70" spans="1:11" s="33" customFormat="1" x14ac:dyDescent="0.3">
      <c r="A70" s="87" t="s">
        <v>71</v>
      </c>
      <c r="B70" s="83">
        <v>136</v>
      </c>
      <c r="C70" s="83"/>
      <c r="D70" s="83"/>
      <c r="E70" s="83"/>
      <c r="F70" s="83"/>
      <c r="G70" s="83">
        <v>24</v>
      </c>
      <c r="H70" s="84">
        <v>12</v>
      </c>
      <c r="I70" s="84">
        <v>100</v>
      </c>
      <c r="J70" s="35"/>
      <c r="K70" s="35"/>
    </row>
    <row r="71" spans="1:11" s="33" customFormat="1" x14ac:dyDescent="0.3">
      <c r="A71" s="87" t="s">
        <v>80</v>
      </c>
      <c r="B71" s="83">
        <v>134</v>
      </c>
      <c r="C71" s="83"/>
      <c r="D71" s="83">
        <v>28</v>
      </c>
      <c r="E71" s="83">
        <v>15</v>
      </c>
      <c r="F71" s="83">
        <v>15</v>
      </c>
      <c r="G71" s="83">
        <v>5</v>
      </c>
      <c r="H71" s="84"/>
      <c r="I71" s="84">
        <v>71</v>
      </c>
      <c r="J71" s="35"/>
      <c r="K71" s="35"/>
    </row>
    <row r="72" spans="1:11" x14ac:dyDescent="0.3">
      <c r="A72" s="87" t="s">
        <v>61</v>
      </c>
      <c r="B72" s="83">
        <v>127</v>
      </c>
      <c r="C72" s="83"/>
      <c r="D72" s="83"/>
      <c r="E72" s="83">
        <v>41</v>
      </c>
      <c r="F72" s="83">
        <v>46</v>
      </c>
      <c r="G72" s="83">
        <v>40</v>
      </c>
      <c r="H72" s="84"/>
      <c r="I72" s="84"/>
    </row>
    <row r="73" spans="1:11" x14ac:dyDescent="0.3">
      <c r="A73" s="87" t="s">
        <v>63</v>
      </c>
      <c r="B73" s="83">
        <v>123</v>
      </c>
      <c r="C73" s="83"/>
      <c r="D73" s="83"/>
      <c r="E73" s="83">
        <v>36</v>
      </c>
      <c r="F73" s="83">
        <v>44</v>
      </c>
      <c r="G73" s="83">
        <v>43</v>
      </c>
      <c r="H73" s="84"/>
      <c r="I73" s="84"/>
    </row>
    <row r="74" spans="1:11" x14ac:dyDescent="0.3">
      <c r="A74" s="87" t="s">
        <v>72</v>
      </c>
      <c r="B74" s="83">
        <v>123</v>
      </c>
      <c r="C74" s="83"/>
      <c r="D74" s="83"/>
      <c r="E74" s="83">
        <v>8</v>
      </c>
      <c r="F74" s="83">
        <v>60</v>
      </c>
      <c r="G74" s="83">
        <v>55</v>
      </c>
      <c r="H74" s="84"/>
      <c r="I74" s="84"/>
    </row>
    <row r="75" spans="1:11" x14ac:dyDescent="0.3">
      <c r="A75" s="87" t="s">
        <v>214</v>
      </c>
      <c r="B75" s="83">
        <v>85</v>
      </c>
      <c r="C75" s="83"/>
      <c r="D75" s="83">
        <v>85</v>
      </c>
      <c r="E75" s="83"/>
      <c r="F75" s="83"/>
      <c r="G75" s="83"/>
      <c r="H75" s="84"/>
      <c r="I75" s="84"/>
    </row>
    <row r="76" spans="1:11" x14ac:dyDescent="0.3">
      <c r="A76" s="87" t="s">
        <v>216</v>
      </c>
      <c r="B76" s="83">
        <v>84</v>
      </c>
      <c r="C76" s="83">
        <v>10</v>
      </c>
      <c r="D76" s="83">
        <v>74</v>
      </c>
      <c r="E76" s="83"/>
      <c r="F76" s="83"/>
      <c r="G76" s="83"/>
      <c r="H76" s="84"/>
      <c r="I76" s="84"/>
    </row>
    <row r="77" spans="1:11" x14ac:dyDescent="0.3">
      <c r="A77" s="87" t="s">
        <v>219</v>
      </c>
      <c r="B77" s="83">
        <v>82</v>
      </c>
      <c r="C77" s="83"/>
      <c r="D77" s="83">
        <v>82</v>
      </c>
      <c r="E77" s="83"/>
      <c r="F77" s="83"/>
      <c r="G77" s="83"/>
      <c r="H77" s="84"/>
      <c r="I77" s="84"/>
    </row>
    <row r="78" spans="1:11" x14ac:dyDescent="0.3">
      <c r="A78" s="87" t="s">
        <v>64</v>
      </c>
      <c r="B78" s="83">
        <v>58</v>
      </c>
      <c r="C78" s="83"/>
      <c r="D78" s="83"/>
      <c r="E78" s="83"/>
      <c r="F78" s="83"/>
      <c r="G78" s="83">
        <v>35</v>
      </c>
      <c r="H78" s="84"/>
      <c r="I78" s="84">
        <v>23</v>
      </c>
    </row>
    <row r="79" spans="1:11" x14ac:dyDescent="0.3">
      <c r="A79" s="87" t="s">
        <v>75</v>
      </c>
      <c r="B79" s="83">
        <v>42</v>
      </c>
      <c r="C79" s="83"/>
      <c r="D79" s="83"/>
      <c r="E79" s="83"/>
      <c r="F79" s="83"/>
      <c r="G79" s="83">
        <v>41</v>
      </c>
      <c r="H79" s="84"/>
      <c r="I79" s="84">
        <v>1</v>
      </c>
    </row>
    <row r="80" spans="1:11" x14ac:dyDescent="0.3">
      <c r="A80" s="87" t="s">
        <v>218</v>
      </c>
      <c r="B80" s="83">
        <v>40</v>
      </c>
      <c r="C80" s="83"/>
      <c r="D80" s="83"/>
      <c r="E80" s="83"/>
      <c r="F80" s="83">
        <v>1</v>
      </c>
      <c r="G80" s="83">
        <v>1</v>
      </c>
      <c r="H80" s="84"/>
      <c r="I80" s="84">
        <v>38</v>
      </c>
    </row>
    <row r="81" spans="1:11" x14ac:dyDescent="0.3">
      <c r="A81" s="87" t="s">
        <v>92</v>
      </c>
      <c r="B81" s="83">
        <v>33</v>
      </c>
      <c r="C81" s="83"/>
      <c r="D81" s="83"/>
      <c r="E81" s="83"/>
      <c r="F81" s="83"/>
      <c r="G81" s="83"/>
      <c r="H81" s="84"/>
      <c r="I81" s="84">
        <v>33</v>
      </c>
    </row>
    <row r="82" spans="1:11" x14ac:dyDescent="0.3">
      <c r="A82" s="87" t="s">
        <v>69</v>
      </c>
      <c r="B82" s="83">
        <v>18</v>
      </c>
      <c r="C82" s="83"/>
      <c r="D82" s="83"/>
      <c r="E82" s="83"/>
      <c r="F82" s="83"/>
      <c r="G82" s="83"/>
      <c r="H82" s="84"/>
      <c r="I82" s="84">
        <v>18</v>
      </c>
    </row>
    <row r="83" spans="1:11" x14ac:dyDescent="0.3">
      <c r="A83" s="79" t="s">
        <v>221</v>
      </c>
      <c r="B83" s="81">
        <f t="shared" ref="B83:I83" si="0">SUM(B31:B82)</f>
        <v>24356</v>
      </c>
      <c r="C83" s="81">
        <f t="shared" si="0"/>
        <v>148</v>
      </c>
      <c r="D83" s="81">
        <f t="shared" si="0"/>
        <v>3435</v>
      </c>
      <c r="E83" s="81">
        <f t="shared" si="0"/>
        <v>3673</v>
      </c>
      <c r="F83" s="81">
        <f t="shared" si="0"/>
        <v>11623</v>
      </c>
      <c r="G83" s="81">
        <f t="shared" si="0"/>
        <v>4274</v>
      </c>
      <c r="H83" s="80">
        <f t="shared" si="0"/>
        <v>196</v>
      </c>
      <c r="I83" s="80">
        <f t="shared" si="0"/>
        <v>1007</v>
      </c>
    </row>
    <row r="84" spans="1:11" x14ac:dyDescent="0.3">
      <c r="A84" s="79" t="s">
        <v>97</v>
      </c>
      <c r="B84" s="83"/>
      <c r="C84" s="83"/>
      <c r="D84" s="83"/>
      <c r="E84" s="83"/>
      <c r="F84" s="83"/>
      <c r="G84" s="83"/>
      <c r="H84" s="84"/>
      <c r="I84" s="84"/>
    </row>
    <row r="85" spans="1:11" x14ac:dyDescent="0.3">
      <c r="A85" s="87" t="s">
        <v>104</v>
      </c>
      <c r="B85" s="83">
        <v>9714</v>
      </c>
      <c r="C85" s="83">
        <v>1228</v>
      </c>
      <c r="D85" s="83">
        <v>8436</v>
      </c>
      <c r="E85" s="83">
        <v>50</v>
      </c>
      <c r="F85" s="83"/>
      <c r="G85" s="83"/>
      <c r="H85" s="84"/>
      <c r="I85" s="84"/>
    </row>
    <row r="86" spans="1:11" x14ac:dyDescent="0.3">
      <c r="A86" s="87" t="s">
        <v>105</v>
      </c>
      <c r="B86" s="83">
        <v>1322</v>
      </c>
      <c r="C86" s="83"/>
      <c r="D86" s="83">
        <v>1065</v>
      </c>
      <c r="E86" s="83">
        <v>257</v>
      </c>
      <c r="F86" s="83"/>
      <c r="G86" s="83"/>
      <c r="H86" s="84"/>
      <c r="I86" s="84"/>
    </row>
    <row r="87" spans="1:11" x14ac:dyDescent="0.3">
      <c r="A87" s="87" t="s">
        <v>109</v>
      </c>
      <c r="B87" s="83">
        <v>1046</v>
      </c>
      <c r="C87" s="83"/>
      <c r="D87" s="83">
        <v>712</v>
      </c>
      <c r="E87" s="83">
        <v>334</v>
      </c>
      <c r="F87" s="83"/>
      <c r="G87" s="83"/>
      <c r="H87" s="84"/>
      <c r="I87" s="84"/>
    </row>
    <row r="88" spans="1:11" x14ac:dyDescent="0.3">
      <c r="A88" s="87" t="s">
        <v>121</v>
      </c>
      <c r="B88" s="83">
        <v>625</v>
      </c>
      <c r="C88" s="83"/>
      <c r="D88" s="83">
        <v>104</v>
      </c>
      <c r="E88" s="83">
        <v>254</v>
      </c>
      <c r="F88" s="83">
        <v>190</v>
      </c>
      <c r="G88" s="83">
        <v>77</v>
      </c>
      <c r="H88" s="84"/>
      <c r="I88" s="84"/>
    </row>
    <row r="89" spans="1:11" x14ac:dyDescent="0.3">
      <c r="A89" s="87" t="s">
        <v>257</v>
      </c>
      <c r="B89" s="83">
        <v>527</v>
      </c>
      <c r="C89" s="83">
        <v>64</v>
      </c>
      <c r="D89" s="83">
        <v>112</v>
      </c>
      <c r="E89" s="83">
        <v>351</v>
      </c>
      <c r="F89" s="83"/>
      <c r="G89" s="83"/>
      <c r="H89" s="84"/>
      <c r="I89" s="84"/>
    </row>
    <row r="90" spans="1:11" x14ac:dyDescent="0.3">
      <c r="A90" s="87" t="s">
        <v>107</v>
      </c>
      <c r="B90" s="83">
        <v>521</v>
      </c>
      <c r="C90" s="83"/>
      <c r="D90" s="83"/>
      <c r="E90" s="83">
        <v>289</v>
      </c>
      <c r="F90" s="83">
        <v>227</v>
      </c>
      <c r="G90" s="83">
        <v>5</v>
      </c>
      <c r="H90" s="84"/>
      <c r="I90" s="84"/>
    </row>
    <row r="91" spans="1:11" x14ac:dyDescent="0.3">
      <c r="A91" s="87" t="s">
        <v>110</v>
      </c>
      <c r="B91" s="83">
        <v>492</v>
      </c>
      <c r="C91" s="83"/>
      <c r="D91" s="83"/>
      <c r="E91" s="83"/>
      <c r="F91" s="83">
        <v>249</v>
      </c>
      <c r="G91" s="83">
        <v>243</v>
      </c>
      <c r="H91" s="84"/>
      <c r="I91" s="84"/>
    </row>
    <row r="92" spans="1:11" x14ac:dyDescent="0.3">
      <c r="A92" s="87" t="s">
        <v>100</v>
      </c>
      <c r="B92" s="83">
        <v>487</v>
      </c>
      <c r="C92" s="83"/>
      <c r="D92" s="83">
        <v>355</v>
      </c>
      <c r="E92" s="83">
        <v>132</v>
      </c>
      <c r="F92" s="83"/>
      <c r="G92" s="83"/>
      <c r="H92" s="84"/>
      <c r="I92" s="84"/>
    </row>
    <row r="93" spans="1:11" x14ac:dyDescent="0.3">
      <c r="A93" s="87" t="s">
        <v>106</v>
      </c>
      <c r="B93" s="83">
        <v>377</v>
      </c>
      <c r="C93" s="83"/>
      <c r="D93" s="83"/>
      <c r="E93" s="83">
        <v>224</v>
      </c>
      <c r="F93" s="83">
        <v>153</v>
      </c>
      <c r="G93" s="83"/>
      <c r="H93" s="84"/>
      <c r="I93" s="84"/>
    </row>
    <row r="94" spans="1:11" x14ac:dyDescent="0.3">
      <c r="A94" s="87" t="s">
        <v>108</v>
      </c>
      <c r="B94" s="83">
        <v>249</v>
      </c>
      <c r="C94" s="83"/>
      <c r="D94" s="83"/>
      <c r="E94" s="83">
        <v>101</v>
      </c>
      <c r="F94" s="83">
        <v>148</v>
      </c>
      <c r="G94" s="83"/>
      <c r="H94" s="84"/>
      <c r="I94" s="84"/>
    </row>
    <row r="95" spans="1:11" s="33" customFormat="1" x14ac:dyDescent="0.3">
      <c r="A95" s="87" t="s">
        <v>183</v>
      </c>
      <c r="B95" s="83">
        <v>233</v>
      </c>
      <c r="C95" s="83"/>
      <c r="D95" s="83"/>
      <c r="E95" s="83">
        <v>82</v>
      </c>
      <c r="F95" s="83">
        <v>151</v>
      </c>
      <c r="G95" s="83"/>
      <c r="H95" s="84"/>
      <c r="I95" s="84"/>
      <c r="J95" s="35"/>
      <c r="K95" s="35"/>
    </row>
    <row r="96" spans="1:11" s="91" customFormat="1" ht="14.4" x14ac:dyDescent="0.3">
      <c r="A96" s="87" t="s">
        <v>98</v>
      </c>
      <c r="B96" s="83">
        <v>213</v>
      </c>
      <c r="C96" s="83"/>
      <c r="D96" s="83">
        <v>137</v>
      </c>
      <c r="E96" s="83">
        <v>76</v>
      </c>
      <c r="F96" s="83"/>
      <c r="G96" s="83"/>
      <c r="H96" s="84"/>
      <c r="I96" s="84"/>
      <c r="J96" s="35"/>
      <c r="K96" s="35"/>
    </row>
    <row r="97" spans="1:22" s="91" customFormat="1" ht="14.4" x14ac:dyDescent="0.3">
      <c r="A97" s="87" t="s">
        <v>102</v>
      </c>
      <c r="B97" s="83">
        <v>175</v>
      </c>
      <c r="C97" s="83">
        <v>27</v>
      </c>
      <c r="D97" s="83">
        <v>132</v>
      </c>
      <c r="E97" s="83">
        <v>16</v>
      </c>
      <c r="F97" s="83"/>
      <c r="G97" s="83"/>
      <c r="H97" s="84"/>
      <c r="I97" s="84"/>
      <c r="J97" s="35"/>
      <c r="K97" s="35"/>
      <c r="L97" s="100"/>
    </row>
    <row r="98" spans="1:22" s="6" customFormat="1" ht="14.4" x14ac:dyDescent="0.3">
      <c r="A98" s="87" t="s">
        <v>99</v>
      </c>
      <c r="B98" s="83">
        <v>155</v>
      </c>
      <c r="C98" s="83"/>
      <c r="D98" s="83">
        <v>40</v>
      </c>
      <c r="E98" s="83">
        <v>71</v>
      </c>
      <c r="F98" s="83">
        <v>44</v>
      </c>
      <c r="G98" s="83"/>
      <c r="H98" s="84"/>
      <c r="I98" s="84"/>
      <c r="J98" s="95"/>
      <c r="K98" s="95"/>
      <c r="L98" s="95"/>
      <c r="M98" s="95"/>
      <c r="N98" s="95"/>
      <c r="O98" s="95"/>
      <c r="P98" s="95"/>
      <c r="Q98" s="95"/>
      <c r="R98" s="95"/>
      <c r="S98" s="95"/>
      <c r="T98" s="95"/>
      <c r="U98" s="95"/>
      <c r="V98" s="95"/>
    </row>
    <row r="99" spans="1:22" s="6" customFormat="1" ht="14.4" x14ac:dyDescent="0.3">
      <c r="A99" s="87" t="s">
        <v>103</v>
      </c>
      <c r="B99" s="83">
        <v>136</v>
      </c>
      <c r="C99" s="83">
        <v>19</v>
      </c>
      <c r="D99" s="83">
        <v>61</v>
      </c>
      <c r="E99" s="83">
        <v>56</v>
      </c>
      <c r="F99" s="83"/>
      <c r="G99" s="83"/>
      <c r="H99" s="84"/>
      <c r="I99" s="84"/>
      <c r="J99" s="95"/>
      <c r="K99" s="95"/>
      <c r="L99" s="95"/>
      <c r="M99" s="95"/>
      <c r="N99" s="95"/>
      <c r="O99" s="95"/>
      <c r="P99" s="95"/>
      <c r="Q99" s="95"/>
      <c r="R99" s="95"/>
      <c r="S99" s="95"/>
      <c r="T99" s="95"/>
      <c r="U99" s="95"/>
      <c r="V99" s="95"/>
    </row>
    <row r="100" spans="1:22" s="6" customFormat="1" x14ac:dyDescent="0.3">
      <c r="A100" s="87" t="s">
        <v>201</v>
      </c>
      <c r="B100" s="83">
        <v>106</v>
      </c>
      <c r="C100" s="83">
        <v>43</v>
      </c>
      <c r="D100" s="83">
        <v>63</v>
      </c>
      <c r="E100" s="83"/>
      <c r="F100" s="83"/>
      <c r="G100" s="83"/>
      <c r="H100" s="84"/>
      <c r="I100" s="84"/>
      <c r="J100" s="36"/>
      <c r="K100" s="36"/>
      <c r="L100" s="36"/>
      <c r="M100" s="36"/>
      <c r="N100" s="36"/>
      <c r="O100" s="36"/>
      <c r="P100" s="36"/>
      <c r="Q100" s="36"/>
      <c r="R100" s="36"/>
      <c r="S100" s="36"/>
      <c r="T100" s="36"/>
      <c r="U100" s="36"/>
      <c r="V100" s="36"/>
    </row>
    <row r="101" spans="1:22" ht="14.4" x14ac:dyDescent="0.3">
      <c r="A101" s="87" t="s">
        <v>101</v>
      </c>
      <c r="B101" s="83">
        <v>102</v>
      </c>
      <c r="C101" s="83">
        <v>29</v>
      </c>
      <c r="D101" s="83">
        <v>55</v>
      </c>
      <c r="E101" s="83">
        <v>18</v>
      </c>
      <c r="F101" s="83"/>
      <c r="G101" s="83"/>
      <c r="H101" s="84"/>
      <c r="I101" s="84"/>
      <c r="J101" s="34"/>
      <c r="K101" s="34"/>
      <c r="L101" s="34"/>
      <c r="M101" s="34"/>
      <c r="N101" s="34"/>
      <c r="O101" s="34"/>
      <c r="P101" s="34"/>
      <c r="Q101" s="34"/>
      <c r="R101" s="34"/>
      <c r="S101" s="34"/>
      <c r="T101" s="34"/>
      <c r="U101" s="34"/>
      <c r="V101" s="34"/>
    </row>
    <row r="102" spans="1:22" x14ac:dyDescent="0.3">
      <c r="A102" s="87" t="s">
        <v>202</v>
      </c>
      <c r="B102" s="83"/>
      <c r="C102" s="83"/>
      <c r="D102" s="83"/>
      <c r="E102" s="83"/>
      <c r="F102" s="83"/>
      <c r="G102" s="83"/>
      <c r="H102" s="84"/>
      <c r="I102" s="84"/>
      <c r="J102" s="32"/>
      <c r="K102" s="32"/>
    </row>
    <row r="103" spans="1:22" ht="17.399999999999999" customHeight="1" x14ac:dyDescent="0.3">
      <c r="A103" s="79" t="s">
        <v>205</v>
      </c>
      <c r="B103" s="81">
        <f t="shared" ref="B103:G103" si="1">SUM(B85:B102)</f>
        <v>16480</v>
      </c>
      <c r="C103" s="81">
        <f t="shared" si="1"/>
        <v>1410</v>
      </c>
      <c r="D103" s="81">
        <f t="shared" si="1"/>
        <v>11272</v>
      </c>
      <c r="E103" s="81">
        <f t="shared" si="1"/>
        <v>2311</v>
      </c>
      <c r="F103" s="81">
        <f t="shared" si="1"/>
        <v>1162</v>
      </c>
      <c r="G103" s="81">
        <f t="shared" si="1"/>
        <v>325</v>
      </c>
      <c r="H103" s="84"/>
      <c r="I103" s="84"/>
      <c r="J103" s="32"/>
      <c r="K103" s="32"/>
    </row>
    <row r="104" spans="1:22" x14ac:dyDescent="0.3">
      <c r="A104" s="79" t="s">
        <v>126</v>
      </c>
      <c r="B104" s="81">
        <f>SUM(B29,B83,B103)</f>
        <v>50892</v>
      </c>
      <c r="C104" s="81">
        <f t="shared" ref="C104:I104" si="2">SUM(C29,C83,C103)</f>
        <v>1558</v>
      </c>
      <c r="D104" s="81">
        <f t="shared" si="2"/>
        <v>14707</v>
      </c>
      <c r="E104" s="81">
        <f t="shared" si="2"/>
        <v>7239</v>
      </c>
      <c r="F104" s="81">
        <f t="shared" si="2"/>
        <v>20302</v>
      </c>
      <c r="G104" s="81">
        <f t="shared" si="2"/>
        <v>5326</v>
      </c>
      <c r="H104" s="81">
        <f t="shared" si="2"/>
        <v>271</v>
      </c>
      <c r="I104" s="81">
        <f t="shared" si="2"/>
        <v>1489</v>
      </c>
      <c r="J104" s="32"/>
      <c r="K104" s="32"/>
    </row>
    <row r="105" spans="1:22" ht="14.4" thickBot="1" x14ac:dyDescent="0.35">
      <c r="A105" s="167"/>
      <c r="B105" s="168"/>
      <c r="C105" s="168"/>
      <c r="D105" s="168"/>
      <c r="E105" s="168"/>
      <c r="F105" s="168"/>
      <c r="G105" s="168"/>
      <c r="H105" s="168"/>
      <c r="I105" s="168"/>
      <c r="J105" s="32"/>
      <c r="K105" s="32"/>
    </row>
    <row r="106" spans="1:22" x14ac:dyDescent="0.3">
      <c r="A106" s="187" t="s">
        <v>336</v>
      </c>
      <c r="B106" s="208">
        <f>MIN(B11:B28,B31:B82,B85:B102)</f>
        <v>18</v>
      </c>
      <c r="C106" s="208">
        <f t="shared" ref="C106:I106" si="3">MIN(C11:C28,C31:C82,C85:C102)</f>
        <v>1</v>
      </c>
      <c r="D106" s="208">
        <f t="shared" si="3"/>
        <v>3</v>
      </c>
      <c r="E106" s="208">
        <f t="shared" si="3"/>
        <v>6</v>
      </c>
      <c r="F106" s="208">
        <f t="shared" si="3"/>
        <v>1</v>
      </c>
      <c r="G106" s="208">
        <f t="shared" si="3"/>
        <v>1</v>
      </c>
      <c r="H106" s="208">
        <f t="shared" si="3"/>
        <v>2</v>
      </c>
      <c r="I106" s="209">
        <f t="shared" si="3"/>
        <v>1</v>
      </c>
      <c r="J106" s="32"/>
      <c r="K106" s="32"/>
    </row>
    <row r="107" spans="1:22" x14ac:dyDescent="0.3">
      <c r="A107" s="190" t="s">
        <v>337</v>
      </c>
      <c r="B107" s="168">
        <f>MAX(B11:B28,B31:B82,B85:B102)</f>
        <v>9714</v>
      </c>
      <c r="C107" s="168">
        <f t="shared" ref="C107:I107" si="4">MAX(C11:C28,C31:C82,C85:C102)</f>
        <v>1228</v>
      </c>
      <c r="D107" s="168">
        <f t="shared" si="4"/>
        <v>8436</v>
      </c>
      <c r="E107" s="168">
        <f t="shared" si="4"/>
        <v>376</v>
      </c>
      <c r="F107" s="168">
        <f t="shared" si="4"/>
        <v>1939</v>
      </c>
      <c r="G107" s="168">
        <f t="shared" si="4"/>
        <v>796</v>
      </c>
      <c r="H107" s="168">
        <f t="shared" si="4"/>
        <v>65</v>
      </c>
      <c r="I107" s="191">
        <f t="shared" si="4"/>
        <v>299</v>
      </c>
      <c r="J107" s="32"/>
      <c r="K107" s="32"/>
    </row>
    <row r="108" spans="1:22" x14ac:dyDescent="0.3">
      <c r="A108" s="190" t="s">
        <v>338</v>
      </c>
      <c r="B108" s="168">
        <f>AVERAGE(B11:B28,B31:B82,B85:B102)</f>
        <v>584.9655172413793</v>
      </c>
      <c r="C108" s="168">
        <f t="shared" ref="C108:I108" si="5">AVERAGE(C11:C28,C31:C82,C85:C102)</f>
        <v>103.86666666666666</v>
      </c>
      <c r="D108" s="168">
        <f t="shared" si="5"/>
        <v>367.67500000000001</v>
      </c>
      <c r="E108" s="168">
        <f t="shared" si="5"/>
        <v>114.9047619047619</v>
      </c>
      <c r="F108" s="168">
        <f t="shared" si="5"/>
        <v>350.0344827586207</v>
      </c>
      <c r="G108" s="168">
        <f t="shared" si="5"/>
        <v>129.90243902439025</v>
      </c>
      <c r="H108" s="168">
        <f t="shared" si="5"/>
        <v>24.636363636363637</v>
      </c>
      <c r="I108" s="191">
        <f t="shared" si="5"/>
        <v>87.588235294117652</v>
      </c>
      <c r="J108" s="32"/>
      <c r="K108" s="32"/>
    </row>
    <row r="109" spans="1:22" ht="14.4" thickBot="1" x14ac:dyDescent="0.35">
      <c r="A109" s="192" t="s">
        <v>339</v>
      </c>
      <c r="B109" s="193">
        <f>_xlfn.STDEV.P(B11:B28,B31:B82,B85:B102)</f>
        <v>1129.6119814768242</v>
      </c>
      <c r="C109" s="193">
        <f t="shared" ref="C109:I109" si="6">_xlfn.STDEV.P(C11:C28,C31:C82,C85:C102)</f>
        <v>301.38720757339536</v>
      </c>
      <c r="D109" s="193">
        <f t="shared" si="6"/>
        <v>1306.6261972633947</v>
      </c>
      <c r="E109" s="193">
        <f t="shared" si="6"/>
        <v>98.831380256252672</v>
      </c>
      <c r="F109" s="193">
        <f t="shared" si="6"/>
        <v>417.34695586473379</v>
      </c>
      <c r="G109" s="193">
        <f t="shared" si="6"/>
        <v>173.87391070347343</v>
      </c>
      <c r="H109" s="193">
        <f t="shared" si="6"/>
        <v>21.709958867984682</v>
      </c>
      <c r="I109" s="194">
        <f t="shared" si="6"/>
        <v>93.175393636081594</v>
      </c>
      <c r="J109" s="32"/>
      <c r="K109" s="32"/>
    </row>
    <row r="110" spans="1:22" x14ac:dyDescent="0.3">
      <c r="J110" s="32"/>
      <c r="K110" s="32"/>
    </row>
    <row r="111" spans="1:22" ht="15" x14ac:dyDescent="0.3">
      <c r="A111" s="231" t="s">
        <v>266</v>
      </c>
      <c r="B111" s="231"/>
      <c r="C111" s="231"/>
      <c r="D111" s="231"/>
      <c r="E111" s="231"/>
      <c r="F111" s="231"/>
      <c r="G111" s="231"/>
      <c r="H111" s="231"/>
      <c r="I111" s="231"/>
      <c r="J111" s="32"/>
      <c r="K111" s="32"/>
    </row>
    <row r="112" spans="1:22" ht="15" x14ac:dyDescent="0.3">
      <c r="A112" s="101" t="s">
        <v>267</v>
      </c>
      <c r="B112" s="101"/>
      <c r="C112" s="101"/>
      <c r="D112" s="101"/>
      <c r="E112" s="101"/>
      <c r="F112" s="101"/>
      <c r="G112" s="101"/>
      <c r="H112" s="101"/>
      <c r="I112" s="101"/>
      <c r="J112" s="32"/>
      <c r="K112" s="32"/>
    </row>
    <row r="113" spans="1:11" x14ac:dyDescent="0.3">
      <c r="A113" s="101" t="s">
        <v>262</v>
      </c>
      <c r="B113" s="101"/>
      <c r="C113" s="101"/>
      <c r="D113" s="101"/>
      <c r="E113" s="101"/>
      <c r="F113" s="101"/>
      <c r="G113" s="101"/>
      <c r="H113" s="101"/>
      <c r="I113" s="101"/>
      <c r="J113" s="32"/>
      <c r="K113" s="32"/>
    </row>
    <row r="114" spans="1:11" x14ac:dyDescent="0.3">
      <c r="A114" s="101" t="s">
        <v>263</v>
      </c>
      <c r="B114" s="101"/>
      <c r="C114" s="101"/>
      <c r="D114" s="101"/>
      <c r="E114" s="101"/>
      <c r="F114" s="101"/>
      <c r="G114" s="101"/>
      <c r="H114" s="101"/>
      <c r="I114" s="101"/>
    </row>
    <row r="115" spans="1:11" x14ac:dyDescent="0.3">
      <c r="A115" s="101" t="s">
        <v>264</v>
      </c>
      <c r="B115" s="101"/>
      <c r="C115" s="101"/>
      <c r="D115" s="101"/>
      <c r="E115" s="101"/>
      <c r="F115" s="101"/>
      <c r="G115" s="101"/>
      <c r="H115" s="101"/>
      <c r="I115" s="101"/>
    </row>
    <row r="116" spans="1:11" x14ac:dyDescent="0.3">
      <c r="A116" s="232" t="s">
        <v>268</v>
      </c>
      <c r="B116" s="232"/>
      <c r="C116" s="232"/>
      <c r="D116" s="232"/>
      <c r="E116" s="232"/>
      <c r="F116" s="232"/>
      <c r="G116" s="232"/>
      <c r="H116" s="232"/>
      <c r="I116" s="232"/>
    </row>
  </sheetData>
  <sortState ref="A85:I102">
    <sortCondition descending="1" ref="B85:B102"/>
  </sortState>
  <mergeCells count="15">
    <mergeCell ref="B1:I1"/>
    <mergeCell ref="B2:I2"/>
    <mergeCell ref="B3:I3"/>
    <mergeCell ref="B4:I4"/>
    <mergeCell ref="A6:I6"/>
    <mergeCell ref="A111:I111"/>
    <mergeCell ref="A116:I116"/>
    <mergeCell ref="A8:A9"/>
    <mergeCell ref="B8:B9"/>
    <mergeCell ref="C8:D8"/>
    <mergeCell ref="E8:E9"/>
    <mergeCell ref="F8:F9"/>
    <mergeCell ref="G8:G9"/>
    <mergeCell ref="H8:H9"/>
    <mergeCell ref="I8:I9"/>
  </mergeCells>
  <pageMargins left="0.5" right="0.5"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81" zoomScaleNormal="81" workbookViewId="0">
      <selection activeCell="A10" sqref="A10"/>
    </sheetView>
  </sheetViews>
  <sheetFormatPr defaultColWidth="6.109375" defaultRowHeight="13.8" x14ac:dyDescent="0.3"/>
  <cols>
    <col min="1" max="1" width="43.6640625" style="38" customWidth="1"/>
    <col min="2" max="2" width="11.33203125" style="39" bestFit="1" customWidth="1"/>
    <col min="3" max="3" width="8.88671875" style="40" customWidth="1"/>
    <col min="4" max="4" width="12.5546875" style="37" bestFit="1" customWidth="1"/>
    <col min="5" max="5" width="9.6640625" style="37" bestFit="1" customWidth="1"/>
    <col min="6" max="6" width="9.88671875" style="41" bestFit="1" customWidth="1"/>
    <col min="7" max="7" width="12.5546875" style="37" bestFit="1" customWidth="1"/>
    <col min="8" max="8" width="9.6640625" style="37" bestFit="1" customWidth="1"/>
    <col min="9" max="9" width="12" style="37" customWidth="1"/>
    <col min="10" max="10" width="15.88671875" style="37" customWidth="1"/>
    <col min="11" max="11" width="13.109375" style="37" customWidth="1"/>
    <col min="12" max="12" width="8.88671875" style="37" customWidth="1"/>
    <col min="13" max="16384" width="6.109375" style="37"/>
  </cols>
  <sheetData>
    <row r="1" spans="1:11" s="5" customFormat="1" ht="23.4" x14ac:dyDescent="0.45">
      <c r="B1" s="237" t="s">
        <v>173</v>
      </c>
      <c r="C1" s="237"/>
      <c r="D1" s="237"/>
      <c r="E1" s="237"/>
      <c r="F1" s="237"/>
      <c r="G1" s="237"/>
      <c r="H1" s="237"/>
      <c r="I1" s="237"/>
      <c r="J1" s="66"/>
      <c r="K1" s="66"/>
    </row>
    <row r="2" spans="1:11" s="5" customFormat="1" ht="21" x14ac:dyDescent="0.4">
      <c r="B2" s="237" t="s">
        <v>178</v>
      </c>
      <c r="C2" s="237"/>
      <c r="D2" s="237"/>
      <c r="E2" s="237"/>
      <c r="F2" s="237"/>
      <c r="G2" s="237"/>
      <c r="H2" s="237"/>
      <c r="I2" s="237"/>
      <c r="J2" s="67"/>
      <c r="K2" s="67"/>
    </row>
    <row r="3" spans="1:11" s="5" customFormat="1" ht="15.6" x14ac:dyDescent="0.3">
      <c r="B3" s="252" t="s">
        <v>177</v>
      </c>
      <c r="C3" s="252"/>
      <c r="D3" s="252"/>
      <c r="E3" s="252"/>
      <c r="F3" s="252"/>
      <c r="G3" s="252"/>
      <c r="H3" s="252"/>
      <c r="I3" s="252"/>
      <c r="J3" s="52"/>
      <c r="K3" s="52"/>
    </row>
    <row r="4" spans="1:11" s="5" customFormat="1" ht="15.6" x14ac:dyDescent="0.3">
      <c r="B4" s="253" t="s">
        <v>206</v>
      </c>
      <c r="C4" s="253"/>
      <c r="D4" s="253"/>
      <c r="E4" s="253"/>
      <c r="F4" s="253"/>
      <c r="G4" s="253"/>
      <c r="H4" s="253"/>
      <c r="I4" s="253"/>
      <c r="J4" s="68"/>
      <c r="K4" s="68"/>
    </row>
    <row r="6" spans="1:11" ht="15.6" x14ac:dyDescent="0.3">
      <c r="A6" s="251" t="s">
        <v>272</v>
      </c>
      <c r="B6" s="251"/>
      <c r="C6" s="251"/>
      <c r="D6" s="251"/>
      <c r="E6" s="251"/>
      <c r="F6" s="251"/>
      <c r="G6" s="251"/>
      <c r="H6" s="251"/>
      <c r="I6" s="251"/>
      <c r="J6" s="42"/>
    </row>
    <row r="7" spans="1:11" x14ac:dyDescent="0.3">
      <c r="A7" s="69" t="s">
        <v>111</v>
      </c>
      <c r="B7" s="46"/>
      <c r="C7" s="46"/>
      <c r="D7" s="46"/>
      <c r="E7" s="46"/>
      <c r="F7" s="46"/>
      <c r="G7" s="46"/>
      <c r="H7" s="46"/>
      <c r="I7" s="46"/>
    </row>
    <row r="8" spans="1:11" s="75" customFormat="1" ht="10.199999999999999" x14ac:dyDescent="0.2">
      <c r="A8" s="241" t="s">
        <v>125</v>
      </c>
      <c r="B8" s="102" t="s">
        <v>185</v>
      </c>
      <c r="C8" s="243" t="s">
        <v>126</v>
      </c>
      <c r="D8" s="245" t="s">
        <v>127</v>
      </c>
      <c r="E8" s="246"/>
      <c r="F8" s="247" t="s">
        <v>128</v>
      </c>
      <c r="G8" s="249" t="s">
        <v>129</v>
      </c>
      <c r="H8" s="250"/>
      <c r="I8" s="247" t="s">
        <v>130</v>
      </c>
    </row>
    <row r="9" spans="1:11" s="76" customFormat="1" ht="10.199999999999999" x14ac:dyDescent="0.2">
      <c r="A9" s="242"/>
      <c r="B9" s="103"/>
      <c r="C9" s="244"/>
      <c r="D9" s="104" t="s">
        <v>21</v>
      </c>
      <c r="E9" s="104" t="s">
        <v>25</v>
      </c>
      <c r="F9" s="248"/>
      <c r="G9" s="104" t="s">
        <v>21</v>
      </c>
      <c r="H9" s="104" t="s">
        <v>25</v>
      </c>
      <c r="I9" s="248"/>
    </row>
    <row r="10" spans="1:11" s="75" customFormat="1" ht="28.8" customHeight="1" x14ac:dyDescent="0.25">
      <c r="A10" s="112" t="s">
        <v>164</v>
      </c>
      <c r="B10" s="114">
        <v>51</v>
      </c>
      <c r="C10" s="107">
        <v>15875</v>
      </c>
      <c r="D10" s="108">
        <v>962</v>
      </c>
      <c r="E10" s="108">
        <v>457</v>
      </c>
      <c r="F10" s="109">
        <v>1419</v>
      </c>
      <c r="G10" s="110">
        <v>13656</v>
      </c>
      <c r="H10" s="110">
        <v>800</v>
      </c>
      <c r="I10" s="110">
        <v>14456</v>
      </c>
    </row>
    <row r="11" spans="1:11" s="75" customFormat="1" ht="28.2" customHeight="1" x14ac:dyDescent="0.25">
      <c r="A11" s="105" t="s">
        <v>165</v>
      </c>
      <c r="B11" s="111">
        <v>52</v>
      </c>
      <c r="C11" s="107">
        <v>7931</v>
      </c>
      <c r="D11" s="108">
        <v>2184</v>
      </c>
      <c r="E11" s="108">
        <v>95</v>
      </c>
      <c r="F11" s="109">
        <v>2279</v>
      </c>
      <c r="G11" s="110">
        <v>4108</v>
      </c>
      <c r="H11" s="110">
        <v>1544</v>
      </c>
      <c r="I11" s="110">
        <v>5652</v>
      </c>
    </row>
    <row r="12" spans="1:11" s="75" customFormat="1" ht="37.799999999999997" customHeight="1" x14ac:dyDescent="0.25">
      <c r="A12" s="105" t="s">
        <v>138</v>
      </c>
      <c r="B12" s="111">
        <v>12</v>
      </c>
      <c r="C12" s="107">
        <v>5619</v>
      </c>
      <c r="D12" s="108"/>
      <c r="E12" s="108"/>
      <c r="F12" s="109">
        <v>0</v>
      </c>
      <c r="G12" s="110">
        <v>5619</v>
      </c>
      <c r="H12" s="110">
        <v>0</v>
      </c>
      <c r="I12" s="110">
        <v>5619</v>
      </c>
    </row>
    <row r="13" spans="1:11" s="75" customFormat="1" ht="19.8" customHeight="1" x14ac:dyDescent="0.25">
      <c r="A13" s="105" t="s">
        <v>139</v>
      </c>
      <c r="B13" s="111">
        <v>13</v>
      </c>
      <c r="C13" s="107">
        <v>3476</v>
      </c>
      <c r="D13" s="108">
        <v>755</v>
      </c>
      <c r="E13" s="108">
        <v>63</v>
      </c>
      <c r="F13" s="109">
        <v>818</v>
      </c>
      <c r="G13" s="110">
        <v>1276</v>
      </c>
      <c r="H13" s="110">
        <v>1382</v>
      </c>
      <c r="I13" s="110">
        <v>2658</v>
      </c>
    </row>
    <row r="14" spans="1:11" s="75" customFormat="1" ht="19.8" customHeight="1" x14ac:dyDescent="0.25">
      <c r="A14" s="105" t="s">
        <v>141</v>
      </c>
      <c r="B14" s="111">
        <v>15</v>
      </c>
      <c r="C14" s="107">
        <v>2137</v>
      </c>
      <c r="D14" s="108">
        <v>555</v>
      </c>
      <c r="E14" s="108">
        <v>0</v>
      </c>
      <c r="F14" s="109">
        <v>555</v>
      </c>
      <c r="G14" s="110">
        <v>1492</v>
      </c>
      <c r="H14" s="110">
        <v>90</v>
      </c>
      <c r="I14" s="110">
        <v>1582</v>
      </c>
    </row>
    <row r="15" spans="1:11" s="75" customFormat="1" ht="19.8" customHeight="1" x14ac:dyDescent="0.25">
      <c r="A15" s="105" t="s">
        <v>160</v>
      </c>
      <c r="B15" s="111">
        <v>47</v>
      </c>
      <c r="C15" s="107">
        <v>1727</v>
      </c>
      <c r="D15" s="108">
        <v>11</v>
      </c>
      <c r="E15" s="108"/>
      <c r="F15" s="109">
        <v>11</v>
      </c>
      <c r="G15" s="110">
        <v>1716</v>
      </c>
      <c r="H15" s="110">
        <v>0</v>
      </c>
      <c r="I15" s="110">
        <v>1716</v>
      </c>
    </row>
    <row r="16" spans="1:11" s="75" customFormat="1" ht="19.8" customHeight="1" x14ac:dyDescent="0.25">
      <c r="A16" s="105" t="s">
        <v>157</v>
      </c>
      <c r="B16" s="111">
        <v>43</v>
      </c>
      <c r="C16" s="107">
        <v>1702</v>
      </c>
      <c r="D16" s="108">
        <v>196</v>
      </c>
      <c r="E16" s="108"/>
      <c r="F16" s="109">
        <v>196</v>
      </c>
      <c r="G16" s="110">
        <v>1320</v>
      </c>
      <c r="H16" s="110">
        <v>186</v>
      </c>
      <c r="I16" s="110">
        <v>1506</v>
      </c>
    </row>
    <row r="17" spans="1:9" s="75" customFormat="1" ht="19.8" customHeight="1" x14ac:dyDescent="0.25">
      <c r="A17" s="105" t="s">
        <v>148</v>
      </c>
      <c r="B17" s="111">
        <v>26</v>
      </c>
      <c r="C17" s="107">
        <v>1572</v>
      </c>
      <c r="D17" s="108">
        <v>913</v>
      </c>
      <c r="E17" s="108">
        <v>57</v>
      </c>
      <c r="F17" s="109">
        <v>970</v>
      </c>
      <c r="G17" s="110">
        <v>545</v>
      </c>
      <c r="H17" s="110">
        <v>57</v>
      </c>
      <c r="I17" s="110">
        <v>602</v>
      </c>
    </row>
    <row r="18" spans="1:9" s="75" customFormat="1" ht="19.8" customHeight="1" x14ac:dyDescent="0.25">
      <c r="A18" s="105" t="s">
        <v>156</v>
      </c>
      <c r="B18" s="111">
        <v>42</v>
      </c>
      <c r="C18" s="107">
        <v>1539</v>
      </c>
      <c r="D18" s="108">
        <v>522</v>
      </c>
      <c r="E18" s="108">
        <v>22</v>
      </c>
      <c r="F18" s="109">
        <v>544</v>
      </c>
      <c r="G18" s="110">
        <v>488</v>
      </c>
      <c r="H18" s="110">
        <v>507</v>
      </c>
      <c r="I18" s="110">
        <v>995</v>
      </c>
    </row>
    <row r="19" spans="1:9" s="75" customFormat="1" ht="19.8" customHeight="1" x14ac:dyDescent="0.25">
      <c r="A19" s="105" t="s">
        <v>140</v>
      </c>
      <c r="B19" s="111">
        <v>14</v>
      </c>
      <c r="C19" s="107">
        <v>1325</v>
      </c>
      <c r="D19" s="108">
        <v>557</v>
      </c>
      <c r="E19" s="108">
        <v>92</v>
      </c>
      <c r="F19" s="109">
        <v>649</v>
      </c>
      <c r="G19" s="110">
        <v>586</v>
      </c>
      <c r="H19" s="110">
        <v>90</v>
      </c>
      <c r="I19" s="110">
        <v>676</v>
      </c>
    </row>
    <row r="20" spans="1:9" s="75" customFormat="1" ht="19.8" customHeight="1" x14ac:dyDescent="0.25">
      <c r="A20" s="105" t="s">
        <v>137</v>
      </c>
      <c r="B20" s="111">
        <v>11</v>
      </c>
      <c r="C20" s="107">
        <v>1144</v>
      </c>
      <c r="D20" s="108">
        <v>182</v>
      </c>
      <c r="E20" s="108">
        <v>26</v>
      </c>
      <c r="F20" s="109">
        <v>208</v>
      </c>
      <c r="G20" s="110">
        <v>858</v>
      </c>
      <c r="H20" s="110">
        <v>78</v>
      </c>
      <c r="I20" s="110">
        <v>936</v>
      </c>
    </row>
    <row r="21" spans="1:9" s="75" customFormat="1" ht="19.8" customHeight="1" x14ac:dyDescent="0.25">
      <c r="A21" s="105" t="s">
        <v>186</v>
      </c>
      <c r="B21" s="111">
        <v>44</v>
      </c>
      <c r="C21" s="107">
        <v>990</v>
      </c>
      <c r="D21" s="108">
        <v>109</v>
      </c>
      <c r="E21" s="108">
        <v>40</v>
      </c>
      <c r="F21" s="109">
        <v>149</v>
      </c>
      <c r="G21" s="110">
        <v>712</v>
      </c>
      <c r="H21" s="110">
        <v>129</v>
      </c>
      <c r="I21" s="110">
        <v>841</v>
      </c>
    </row>
    <row r="22" spans="1:9" s="75" customFormat="1" ht="19.8" customHeight="1" x14ac:dyDescent="0.25">
      <c r="A22" s="105" t="s">
        <v>163</v>
      </c>
      <c r="B22" s="111">
        <v>50</v>
      </c>
      <c r="C22" s="107">
        <v>732</v>
      </c>
      <c r="D22" s="108">
        <v>234</v>
      </c>
      <c r="E22" s="108">
        <v>9</v>
      </c>
      <c r="F22" s="109">
        <v>243</v>
      </c>
      <c r="G22" s="110">
        <v>429</v>
      </c>
      <c r="H22" s="110">
        <v>60</v>
      </c>
      <c r="I22" s="110">
        <v>489</v>
      </c>
    </row>
    <row r="23" spans="1:9" s="75" customFormat="1" ht="19.8" customHeight="1" x14ac:dyDescent="0.25">
      <c r="A23" s="105" t="s">
        <v>144</v>
      </c>
      <c r="B23" s="111">
        <v>22</v>
      </c>
      <c r="C23" s="107">
        <v>727</v>
      </c>
      <c r="D23" s="108"/>
      <c r="E23" s="108">
        <v>197</v>
      </c>
      <c r="F23" s="109">
        <v>197</v>
      </c>
      <c r="G23" s="110">
        <v>42</v>
      </c>
      <c r="H23" s="110">
        <v>488</v>
      </c>
      <c r="I23" s="110">
        <v>530</v>
      </c>
    </row>
    <row r="24" spans="1:9" s="75" customFormat="1" ht="19.8" customHeight="1" x14ac:dyDescent="0.25">
      <c r="A24" s="105" t="s">
        <v>158</v>
      </c>
      <c r="B24" s="111">
        <v>45</v>
      </c>
      <c r="C24" s="107">
        <v>676</v>
      </c>
      <c r="D24" s="108">
        <v>386</v>
      </c>
      <c r="E24" s="108">
        <v>7</v>
      </c>
      <c r="F24" s="109">
        <v>393</v>
      </c>
      <c r="G24" s="110">
        <v>278</v>
      </c>
      <c r="H24" s="110">
        <v>5</v>
      </c>
      <c r="I24" s="110">
        <v>283</v>
      </c>
    </row>
    <row r="25" spans="1:9" s="75" customFormat="1" ht="19.8" customHeight="1" x14ac:dyDescent="0.25">
      <c r="A25" s="105" t="s">
        <v>143</v>
      </c>
      <c r="B25" s="111">
        <v>19</v>
      </c>
      <c r="C25" s="107">
        <v>532</v>
      </c>
      <c r="D25" s="108">
        <v>55</v>
      </c>
      <c r="E25" s="108"/>
      <c r="F25" s="109">
        <v>55</v>
      </c>
      <c r="G25" s="110">
        <v>477</v>
      </c>
      <c r="H25" s="110">
        <v>0</v>
      </c>
      <c r="I25" s="110">
        <v>477</v>
      </c>
    </row>
    <row r="26" spans="1:9" s="75" customFormat="1" ht="19.8" customHeight="1" x14ac:dyDescent="0.25">
      <c r="A26" s="105" t="s">
        <v>135</v>
      </c>
      <c r="B26" s="111">
        <v>9</v>
      </c>
      <c r="C26" s="107">
        <v>524</v>
      </c>
      <c r="D26" s="108">
        <v>175</v>
      </c>
      <c r="E26" s="108">
        <v>2</v>
      </c>
      <c r="F26" s="109">
        <v>177</v>
      </c>
      <c r="G26" s="110">
        <v>249</v>
      </c>
      <c r="H26" s="110">
        <v>98</v>
      </c>
      <c r="I26" s="110">
        <v>347</v>
      </c>
    </row>
    <row r="27" spans="1:9" s="75" customFormat="1" ht="19.8" customHeight="1" x14ac:dyDescent="0.25">
      <c r="A27" s="105" t="s">
        <v>136</v>
      </c>
      <c r="B27" s="111">
        <v>10</v>
      </c>
      <c r="C27" s="107">
        <v>321</v>
      </c>
      <c r="D27" s="108">
        <v>108</v>
      </c>
      <c r="E27" s="108"/>
      <c r="F27" s="109">
        <v>108</v>
      </c>
      <c r="G27" s="110">
        <v>213</v>
      </c>
      <c r="H27" s="110">
        <v>0</v>
      </c>
      <c r="I27" s="110">
        <v>213</v>
      </c>
    </row>
    <row r="28" spans="1:9" s="75" customFormat="1" ht="19.8" customHeight="1" x14ac:dyDescent="0.25">
      <c r="A28" s="105" t="s">
        <v>150</v>
      </c>
      <c r="B28" s="111">
        <v>30</v>
      </c>
      <c r="C28" s="107">
        <v>319</v>
      </c>
      <c r="D28" s="108">
        <v>217</v>
      </c>
      <c r="E28" s="108">
        <v>33</v>
      </c>
      <c r="F28" s="109">
        <v>250</v>
      </c>
      <c r="G28" s="110">
        <v>51</v>
      </c>
      <c r="H28" s="110">
        <v>18</v>
      </c>
      <c r="I28" s="110">
        <v>69</v>
      </c>
    </row>
    <row r="29" spans="1:9" s="75" customFormat="1" ht="19.8" customHeight="1" x14ac:dyDescent="0.25">
      <c r="A29" s="105" t="s">
        <v>154</v>
      </c>
      <c r="B29" s="111">
        <v>40</v>
      </c>
      <c r="C29" s="107">
        <v>304</v>
      </c>
      <c r="D29" s="108">
        <v>163</v>
      </c>
      <c r="E29" s="108">
        <v>51</v>
      </c>
      <c r="F29" s="109">
        <v>214</v>
      </c>
      <c r="G29" s="110">
        <v>90</v>
      </c>
      <c r="H29" s="110">
        <v>0</v>
      </c>
      <c r="I29" s="110">
        <v>90</v>
      </c>
    </row>
    <row r="30" spans="1:9" s="75" customFormat="1" ht="19.8" customHeight="1" x14ac:dyDescent="0.25">
      <c r="A30" s="105" t="s">
        <v>131</v>
      </c>
      <c r="B30" s="106">
        <v>1</v>
      </c>
      <c r="C30" s="107">
        <v>199</v>
      </c>
      <c r="D30" s="108">
        <v>169</v>
      </c>
      <c r="E30" s="108">
        <v>28</v>
      </c>
      <c r="F30" s="109">
        <v>197</v>
      </c>
      <c r="G30" s="110">
        <v>2</v>
      </c>
      <c r="H30" s="110">
        <v>0</v>
      </c>
      <c r="I30" s="110">
        <v>2</v>
      </c>
    </row>
    <row r="31" spans="1:9" s="75" customFormat="1" ht="19.8" customHeight="1" x14ac:dyDescent="0.25">
      <c r="A31" s="105" t="s">
        <v>151</v>
      </c>
      <c r="B31" s="111">
        <v>31</v>
      </c>
      <c r="C31" s="107">
        <v>190</v>
      </c>
      <c r="D31" s="108">
        <v>1</v>
      </c>
      <c r="E31" s="108">
        <v>2</v>
      </c>
      <c r="F31" s="109">
        <v>3</v>
      </c>
      <c r="G31" s="110">
        <v>175</v>
      </c>
      <c r="H31" s="110">
        <v>12</v>
      </c>
      <c r="I31" s="110">
        <v>187</v>
      </c>
    </row>
    <row r="32" spans="1:9" s="77" customFormat="1" ht="19.8" customHeight="1" x14ac:dyDescent="0.25">
      <c r="A32" s="105" t="s">
        <v>161</v>
      </c>
      <c r="B32" s="111">
        <v>48</v>
      </c>
      <c r="C32" s="107">
        <v>185</v>
      </c>
      <c r="D32" s="108"/>
      <c r="E32" s="108"/>
      <c r="F32" s="109">
        <v>0</v>
      </c>
      <c r="G32" s="110">
        <v>185</v>
      </c>
      <c r="H32" s="110">
        <v>0</v>
      </c>
      <c r="I32" s="110">
        <v>185</v>
      </c>
    </row>
    <row r="33" spans="1:9" s="75" customFormat="1" ht="19.8" customHeight="1" x14ac:dyDescent="0.25">
      <c r="A33" s="105" t="s">
        <v>133</v>
      </c>
      <c r="B33" s="106">
        <v>4</v>
      </c>
      <c r="C33" s="107">
        <v>160</v>
      </c>
      <c r="D33" s="108">
        <v>46</v>
      </c>
      <c r="E33" s="108">
        <v>47</v>
      </c>
      <c r="F33" s="109">
        <v>93</v>
      </c>
      <c r="G33" s="110">
        <v>62</v>
      </c>
      <c r="H33" s="110">
        <v>5</v>
      </c>
      <c r="I33" s="110">
        <v>67</v>
      </c>
    </row>
    <row r="34" spans="1:9" s="75" customFormat="1" ht="19.8" customHeight="1" x14ac:dyDescent="0.25">
      <c r="A34" s="105" t="s">
        <v>142</v>
      </c>
      <c r="B34" s="111">
        <v>16</v>
      </c>
      <c r="C34" s="107">
        <v>141</v>
      </c>
      <c r="D34" s="108">
        <v>107</v>
      </c>
      <c r="E34" s="108">
        <v>21</v>
      </c>
      <c r="F34" s="109">
        <v>128</v>
      </c>
      <c r="G34" s="110">
        <v>9</v>
      </c>
      <c r="H34" s="110">
        <v>4</v>
      </c>
      <c r="I34" s="110">
        <v>13</v>
      </c>
    </row>
    <row r="35" spans="1:9" s="75" customFormat="1" ht="19.8" customHeight="1" x14ac:dyDescent="0.25">
      <c r="A35" s="105" t="s">
        <v>159</v>
      </c>
      <c r="B35" s="111">
        <v>46</v>
      </c>
      <c r="C35" s="107">
        <v>112</v>
      </c>
      <c r="D35" s="108"/>
      <c r="E35" s="108"/>
      <c r="F35" s="109">
        <v>0</v>
      </c>
      <c r="G35" s="110">
        <v>187</v>
      </c>
      <c r="H35" s="110">
        <v>0</v>
      </c>
      <c r="I35" s="110">
        <v>187</v>
      </c>
    </row>
    <row r="36" spans="1:9" s="75" customFormat="1" ht="19.8" customHeight="1" x14ac:dyDescent="0.25">
      <c r="A36" s="105" t="s">
        <v>132</v>
      </c>
      <c r="B36" s="106">
        <v>3</v>
      </c>
      <c r="C36" s="107">
        <v>108</v>
      </c>
      <c r="D36" s="108">
        <v>31</v>
      </c>
      <c r="E36" s="108">
        <v>1</v>
      </c>
      <c r="F36" s="109">
        <v>32</v>
      </c>
      <c r="G36" s="110">
        <v>18</v>
      </c>
      <c r="H36" s="110">
        <v>58</v>
      </c>
      <c r="I36" s="110">
        <v>76</v>
      </c>
    </row>
    <row r="37" spans="1:9" s="75" customFormat="1" ht="19.8" customHeight="1" x14ac:dyDescent="0.25">
      <c r="A37" s="105" t="s">
        <v>146</v>
      </c>
      <c r="B37" s="111">
        <v>24</v>
      </c>
      <c r="C37" s="107">
        <v>107</v>
      </c>
      <c r="D37" s="108">
        <v>21</v>
      </c>
      <c r="E37" s="108"/>
      <c r="F37" s="109">
        <v>21</v>
      </c>
      <c r="G37" s="110">
        <v>86</v>
      </c>
      <c r="H37" s="110">
        <v>0</v>
      </c>
      <c r="I37" s="110">
        <v>86</v>
      </c>
    </row>
    <row r="38" spans="1:9" s="75" customFormat="1" ht="19.8" customHeight="1" x14ac:dyDescent="0.25">
      <c r="A38" s="105" t="s">
        <v>166</v>
      </c>
      <c r="B38" s="111">
        <v>54</v>
      </c>
      <c r="C38" s="107">
        <v>91</v>
      </c>
      <c r="D38" s="108">
        <v>47</v>
      </c>
      <c r="E38" s="108">
        <v>13</v>
      </c>
      <c r="F38" s="109">
        <v>60</v>
      </c>
      <c r="G38" s="110">
        <v>16</v>
      </c>
      <c r="H38" s="110">
        <v>15</v>
      </c>
      <c r="I38" s="110">
        <v>31</v>
      </c>
    </row>
    <row r="39" spans="1:9" s="75" customFormat="1" ht="19.8" customHeight="1" x14ac:dyDescent="0.25">
      <c r="A39" s="105" t="s">
        <v>134</v>
      </c>
      <c r="B39" s="111">
        <v>5</v>
      </c>
      <c r="C39" s="107">
        <v>58</v>
      </c>
      <c r="D39" s="108"/>
      <c r="E39" s="108"/>
      <c r="F39" s="109">
        <v>0</v>
      </c>
      <c r="G39" s="110">
        <v>0</v>
      </c>
      <c r="H39" s="110">
        <v>58</v>
      </c>
      <c r="I39" s="110">
        <v>58</v>
      </c>
    </row>
    <row r="40" spans="1:9" s="75" customFormat="1" ht="19.8" customHeight="1" x14ac:dyDescent="0.25">
      <c r="A40" s="112" t="s">
        <v>153</v>
      </c>
      <c r="B40" s="113">
        <v>39</v>
      </c>
      <c r="C40" s="107">
        <v>54</v>
      </c>
      <c r="D40" s="108"/>
      <c r="E40" s="108"/>
      <c r="F40" s="109">
        <v>0</v>
      </c>
      <c r="G40" s="110">
        <v>22</v>
      </c>
      <c r="H40" s="110">
        <v>32</v>
      </c>
      <c r="I40" s="110">
        <v>54</v>
      </c>
    </row>
    <row r="41" spans="1:9" s="75" customFormat="1" ht="19.8" customHeight="1" x14ac:dyDescent="0.25">
      <c r="A41" s="105" t="s">
        <v>149</v>
      </c>
      <c r="B41" s="111">
        <v>27</v>
      </c>
      <c r="C41" s="107">
        <v>53</v>
      </c>
      <c r="D41" s="108">
        <v>17</v>
      </c>
      <c r="E41" s="108">
        <v>9</v>
      </c>
      <c r="F41" s="109">
        <v>26</v>
      </c>
      <c r="G41" s="110">
        <v>7</v>
      </c>
      <c r="H41" s="110">
        <v>20</v>
      </c>
      <c r="I41" s="110">
        <v>27</v>
      </c>
    </row>
    <row r="42" spans="1:9" s="75" customFormat="1" ht="19.8" customHeight="1" x14ac:dyDescent="0.25">
      <c r="A42" s="105" t="s">
        <v>152</v>
      </c>
      <c r="B42" s="111">
        <v>38</v>
      </c>
      <c r="C42" s="107">
        <v>49</v>
      </c>
      <c r="D42" s="108">
        <v>7</v>
      </c>
      <c r="E42" s="108">
        <v>1</v>
      </c>
      <c r="F42" s="109">
        <v>8</v>
      </c>
      <c r="G42" s="110">
        <v>21</v>
      </c>
      <c r="H42" s="110">
        <v>20</v>
      </c>
      <c r="I42" s="110">
        <v>41</v>
      </c>
    </row>
    <row r="43" spans="1:9" s="75" customFormat="1" ht="19.8" customHeight="1" x14ac:dyDescent="0.25">
      <c r="A43" s="105" t="s">
        <v>147</v>
      </c>
      <c r="B43" s="111">
        <v>25</v>
      </c>
      <c r="C43" s="107">
        <v>45</v>
      </c>
      <c r="D43" s="108"/>
      <c r="E43" s="108">
        <v>6</v>
      </c>
      <c r="F43" s="109">
        <v>6</v>
      </c>
      <c r="G43" s="110">
        <v>0</v>
      </c>
      <c r="H43" s="110">
        <v>39</v>
      </c>
      <c r="I43" s="110">
        <v>39</v>
      </c>
    </row>
    <row r="44" spans="1:9" s="76" customFormat="1" ht="19.8" customHeight="1" x14ac:dyDescent="0.25">
      <c r="A44" s="105" t="s">
        <v>145</v>
      </c>
      <c r="B44" s="111">
        <v>23</v>
      </c>
      <c r="C44" s="107">
        <v>44</v>
      </c>
      <c r="D44" s="108">
        <v>22</v>
      </c>
      <c r="E44" s="108">
        <v>5</v>
      </c>
      <c r="F44" s="109">
        <v>27</v>
      </c>
      <c r="G44" s="110">
        <v>10</v>
      </c>
      <c r="H44" s="110">
        <v>7</v>
      </c>
      <c r="I44" s="110">
        <v>17</v>
      </c>
    </row>
    <row r="45" spans="1:9" s="75" customFormat="1" ht="19.8" customHeight="1" x14ac:dyDescent="0.25">
      <c r="A45" s="105" t="s">
        <v>155</v>
      </c>
      <c r="B45" s="111">
        <v>41</v>
      </c>
      <c r="C45" s="107">
        <v>25</v>
      </c>
      <c r="D45" s="108">
        <v>20</v>
      </c>
      <c r="E45" s="108"/>
      <c r="F45" s="109">
        <v>20</v>
      </c>
      <c r="G45" s="110">
        <v>5</v>
      </c>
      <c r="H45" s="110">
        <v>0</v>
      </c>
      <c r="I45" s="110">
        <v>5</v>
      </c>
    </row>
    <row r="46" spans="1:9" s="75" customFormat="1" ht="19.8" customHeight="1" x14ac:dyDescent="0.25">
      <c r="A46" s="105" t="s">
        <v>162</v>
      </c>
      <c r="B46" s="111">
        <v>49</v>
      </c>
      <c r="C46" s="107">
        <v>24</v>
      </c>
      <c r="D46" s="108"/>
      <c r="E46" s="108"/>
      <c r="F46" s="109">
        <v>0</v>
      </c>
      <c r="G46" s="110">
        <v>24</v>
      </c>
      <c r="H46" s="110">
        <v>0</v>
      </c>
      <c r="I46" s="110">
        <v>24</v>
      </c>
    </row>
    <row r="47" spans="1:9" s="78" customFormat="1" ht="19.8" customHeight="1" x14ac:dyDescent="0.2">
      <c r="A47" s="115" t="s">
        <v>114</v>
      </c>
      <c r="B47" s="116"/>
      <c r="C47" s="107">
        <v>50892</v>
      </c>
      <c r="D47" s="109">
        <v>8772</v>
      </c>
      <c r="E47" s="109">
        <v>1284</v>
      </c>
      <c r="F47" s="109">
        <v>10056</v>
      </c>
      <c r="G47" s="110">
        <v>35034</v>
      </c>
      <c r="H47" s="110">
        <v>5802</v>
      </c>
      <c r="I47" s="110">
        <v>40836</v>
      </c>
    </row>
    <row r="48" spans="1:9" s="78" customFormat="1" ht="10.199999999999999" x14ac:dyDescent="0.2">
      <c r="A48" s="117"/>
      <c r="B48" s="118"/>
      <c r="C48" s="119"/>
      <c r="D48" s="120"/>
      <c r="E48" s="120"/>
      <c r="F48" s="120"/>
      <c r="G48" s="121"/>
      <c r="H48" s="121"/>
      <c r="I48" s="121"/>
    </row>
    <row r="49" spans="1:9" s="78" customFormat="1" ht="10.199999999999999" x14ac:dyDescent="0.2">
      <c r="A49" s="117"/>
      <c r="B49" s="118"/>
      <c r="C49" s="119"/>
      <c r="D49" s="120"/>
      <c r="E49" s="120"/>
      <c r="F49" s="120"/>
      <c r="G49" s="121"/>
      <c r="H49" s="121"/>
      <c r="I49" s="121"/>
    </row>
    <row r="50" spans="1:9" s="75" customFormat="1" ht="22.5" customHeight="1" x14ac:dyDescent="0.2">
      <c r="A50" s="240" t="s">
        <v>270</v>
      </c>
      <c r="B50" s="240"/>
      <c r="C50" s="240"/>
      <c r="D50" s="240"/>
      <c r="E50" s="240"/>
      <c r="F50" s="240"/>
      <c r="G50" s="240"/>
      <c r="H50" s="240"/>
      <c r="I50" s="240"/>
    </row>
    <row r="51" spans="1:9" s="75" customFormat="1" ht="11.25" customHeight="1" x14ac:dyDescent="0.2">
      <c r="A51" s="240" t="s">
        <v>271</v>
      </c>
      <c r="B51" s="240"/>
      <c r="C51" s="240"/>
      <c r="D51" s="240"/>
      <c r="E51" s="240"/>
      <c r="F51" s="240"/>
      <c r="G51" s="240"/>
      <c r="H51" s="240"/>
      <c r="I51" s="240"/>
    </row>
    <row r="52" spans="1:9" x14ac:dyDescent="0.3">
      <c r="A52" s="37"/>
      <c r="B52" s="37"/>
      <c r="C52" s="37"/>
      <c r="F52" s="37"/>
    </row>
  </sheetData>
  <sortState ref="A10:I46">
    <sortCondition descending="1" ref="C10:C46"/>
  </sortState>
  <mergeCells count="13">
    <mergeCell ref="A6:I6"/>
    <mergeCell ref="B1:I1"/>
    <mergeCell ref="B2:I2"/>
    <mergeCell ref="B3:I3"/>
    <mergeCell ref="B4:I4"/>
    <mergeCell ref="A51:I51"/>
    <mergeCell ref="A8:A9"/>
    <mergeCell ref="C8:C9"/>
    <mergeCell ref="D8:E8"/>
    <mergeCell ref="F8:F9"/>
    <mergeCell ref="G8:H8"/>
    <mergeCell ref="I8:I9"/>
    <mergeCell ref="A50:I50"/>
  </mergeCells>
  <pageMargins left="0.7" right="0.7" top="0.75" bottom="0.75" header="0.3" footer="0.3"/>
  <pageSetup scale="6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zoomScale="84" zoomScaleNormal="84" workbookViewId="0">
      <pane xSplit="2" ySplit="8" topLeftCell="C9" activePane="bottomRight" state="frozen"/>
      <selection pane="topRight" activeCell="C1" sqref="C1"/>
      <selection pane="bottomLeft" activeCell="A9" sqref="A9"/>
      <selection pane="bottomRight" activeCell="Q98" sqref="Q98"/>
    </sheetView>
  </sheetViews>
  <sheetFormatPr defaultColWidth="9.109375" defaultRowHeight="13.2" x14ac:dyDescent="0.25"/>
  <cols>
    <col min="1" max="1" width="7.33203125" style="43" bestFit="1" customWidth="1"/>
    <col min="2" max="2" width="48.33203125" style="44" bestFit="1" customWidth="1"/>
    <col min="3" max="3" width="6.6640625" style="44" bestFit="1" customWidth="1"/>
    <col min="4" max="7" width="6.6640625" style="45" bestFit="1" customWidth="1"/>
    <col min="8" max="8" width="6.6640625" style="43" bestFit="1" customWidth="1"/>
    <col min="9" max="9" width="7.88671875" style="43" bestFit="1" customWidth="1"/>
    <col min="10" max="11" width="6.6640625" style="43" bestFit="1" customWidth="1"/>
    <col min="12" max="16384" width="9.109375" style="43"/>
  </cols>
  <sheetData>
    <row r="1" spans="1:11" customFormat="1" ht="23.4" x14ac:dyDescent="0.45">
      <c r="A1" s="43"/>
      <c r="B1" s="220" t="s">
        <v>195</v>
      </c>
      <c r="C1" s="220"/>
      <c r="D1" s="220"/>
      <c r="E1" s="220"/>
      <c r="F1" s="220"/>
      <c r="G1" s="220"/>
      <c r="H1" s="220"/>
      <c r="I1" s="54"/>
      <c r="J1" s="54"/>
      <c r="K1" s="54"/>
    </row>
    <row r="2" spans="1:11" customFormat="1" ht="21" x14ac:dyDescent="0.4">
      <c r="A2" s="43"/>
      <c r="B2" s="220" t="s">
        <v>196</v>
      </c>
      <c r="C2" s="220"/>
      <c r="D2" s="220"/>
      <c r="E2" s="220"/>
      <c r="F2" s="220"/>
      <c r="G2" s="220"/>
      <c r="H2" s="220"/>
      <c r="I2" s="51"/>
      <c r="J2" s="51"/>
      <c r="K2" s="51"/>
    </row>
    <row r="3" spans="1:11" customFormat="1" ht="14.4" x14ac:dyDescent="0.3">
      <c r="A3" s="43"/>
      <c r="B3" s="217" t="s">
        <v>177</v>
      </c>
      <c r="C3" s="217"/>
      <c r="D3" s="217"/>
      <c r="E3" s="217"/>
      <c r="F3" s="217"/>
      <c r="G3" s="217"/>
      <c r="H3" s="217"/>
      <c r="I3" s="52"/>
      <c r="J3" s="52"/>
      <c r="K3" s="52"/>
    </row>
    <row r="4" spans="1:11" customFormat="1" ht="14.4" x14ac:dyDescent="0.3">
      <c r="A4" s="43"/>
      <c r="B4" s="216" t="s">
        <v>246</v>
      </c>
      <c r="C4" s="216"/>
      <c r="D4" s="216"/>
      <c r="E4" s="216"/>
      <c r="F4" s="216"/>
      <c r="G4" s="216"/>
      <c r="H4" s="216"/>
      <c r="I4" s="53"/>
      <c r="J4" s="53"/>
      <c r="K4" s="53"/>
    </row>
    <row r="6" spans="1:11" ht="14.4" x14ac:dyDescent="0.3">
      <c r="A6" s="255" t="s">
        <v>240</v>
      </c>
      <c r="B6" s="255"/>
      <c r="C6" s="255"/>
      <c r="D6" s="255"/>
      <c r="E6" s="255"/>
      <c r="F6" s="255"/>
      <c r="G6" s="255"/>
      <c r="H6" s="255"/>
    </row>
    <row r="7" spans="1:11" ht="13.8" x14ac:dyDescent="0.3">
      <c r="A7" s="256" t="s">
        <v>273</v>
      </c>
      <c r="B7" s="256" t="s">
        <v>209</v>
      </c>
      <c r="C7" s="254" t="s">
        <v>182</v>
      </c>
      <c r="D7" s="254"/>
      <c r="E7" s="254"/>
      <c r="F7" s="257" t="s">
        <v>274</v>
      </c>
      <c r="G7" s="257"/>
      <c r="H7" s="257"/>
      <c r="I7" s="254" t="s">
        <v>184</v>
      </c>
      <c r="J7" s="254"/>
      <c r="K7" s="254"/>
    </row>
    <row r="8" spans="1:11" ht="13.8" x14ac:dyDescent="0.3">
      <c r="A8" s="256"/>
      <c r="B8" s="256"/>
      <c r="C8" s="98" t="s">
        <v>114</v>
      </c>
      <c r="D8" s="98" t="s">
        <v>191</v>
      </c>
      <c r="E8" s="98" t="s">
        <v>192</v>
      </c>
      <c r="F8" s="98" t="s">
        <v>114</v>
      </c>
      <c r="G8" s="98" t="s">
        <v>191</v>
      </c>
      <c r="H8" s="98" t="s">
        <v>192</v>
      </c>
      <c r="I8" s="98" t="s">
        <v>114</v>
      </c>
      <c r="J8" s="98" t="s">
        <v>191</v>
      </c>
      <c r="K8" s="98" t="s">
        <v>192</v>
      </c>
    </row>
    <row r="9" spans="1:11" ht="13.8" x14ac:dyDescent="0.3">
      <c r="A9" s="47"/>
      <c r="B9" s="73" t="s">
        <v>36</v>
      </c>
      <c r="C9" s="84"/>
      <c r="D9" s="84"/>
      <c r="E9" s="84"/>
      <c r="F9" s="84"/>
      <c r="G9" s="84"/>
      <c r="H9" s="84"/>
      <c r="I9" s="84"/>
      <c r="J9" s="84"/>
      <c r="K9" s="84"/>
    </row>
    <row r="10" spans="1:11" ht="13.8" x14ac:dyDescent="0.3">
      <c r="A10" s="79">
        <v>243221</v>
      </c>
      <c r="B10" s="87" t="s">
        <v>54</v>
      </c>
      <c r="C10" s="83">
        <v>984</v>
      </c>
      <c r="D10" s="83">
        <v>494</v>
      </c>
      <c r="E10" s="83">
        <v>490</v>
      </c>
      <c r="F10" s="83">
        <v>305</v>
      </c>
      <c r="G10" s="83">
        <v>145</v>
      </c>
      <c r="H10" s="83">
        <v>160</v>
      </c>
      <c r="I10" s="83">
        <v>1289</v>
      </c>
      <c r="J10" s="83">
        <v>639</v>
      </c>
      <c r="K10" s="83">
        <v>650</v>
      </c>
    </row>
    <row r="11" spans="1:11" ht="13.8" x14ac:dyDescent="0.3">
      <c r="A11" s="79">
        <v>243203</v>
      </c>
      <c r="B11" s="87" t="s">
        <v>50</v>
      </c>
      <c r="C11" s="83">
        <v>792</v>
      </c>
      <c r="D11" s="83">
        <v>290</v>
      </c>
      <c r="E11" s="83">
        <v>502</v>
      </c>
      <c r="F11" s="83">
        <v>402</v>
      </c>
      <c r="G11" s="83">
        <v>215</v>
      </c>
      <c r="H11" s="83">
        <v>187</v>
      </c>
      <c r="I11" s="83">
        <v>1194</v>
      </c>
      <c r="J11" s="83">
        <v>505</v>
      </c>
      <c r="K11" s="83">
        <v>689</v>
      </c>
    </row>
    <row r="12" spans="1:11" ht="13.8" x14ac:dyDescent="0.3">
      <c r="A12" s="79">
        <v>243197</v>
      </c>
      <c r="B12" s="87" t="s">
        <v>52</v>
      </c>
      <c r="C12" s="83">
        <v>686</v>
      </c>
      <c r="D12" s="83">
        <v>423</v>
      </c>
      <c r="E12" s="83">
        <v>263</v>
      </c>
      <c r="F12" s="83">
        <v>14</v>
      </c>
      <c r="G12" s="83">
        <v>6</v>
      </c>
      <c r="H12" s="83">
        <v>8</v>
      </c>
      <c r="I12" s="83">
        <v>700</v>
      </c>
      <c r="J12" s="83">
        <v>429</v>
      </c>
      <c r="K12" s="83">
        <v>271</v>
      </c>
    </row>
    <row r="13" spans="1:11" ht="13.8" x14ac:dyDescent="0.3">
      <c r="A13" s="79">
        <v>243179</v>
      </c>
      <c r="B13" s="87" t="s">
        <v>51</v>
      </c>
      <c r="C13" s="83">
        <v>205</v>
      </c>
      <c r="D13" s="83">
        <v>98</v>
      </c>
      <c r="E13" s="83">
        <v>107</v>
      </c>
      <c r="F13" s="83">
        <v>43</v>
      </c>
      <c r="G13" s="83">
        <v>20</v>
      </c>
      <c r="H13" s="83">
        <v>23</v>
      </c>
      <c r="I13" s="83">
        <v>248</v>
      </c>
      <c r="J13" s="83">
        <v>118</v>
      </c>
      <c r="K13" s="83">
        <v>130</v>
      </c>
    </row>
    <row r="14" spans="1:11" ht="13.8" x14ac:dyDescent="0.3">
      <c r="A14" s="79">
        <v>243133</v>
      </c>
      <c r="B14" s="87" t="s">
        <v>47</v>
      </c>
      <c r="C14" s="83">
        <v>203</v>
      </c>
      <c r="D14" s="83">
        <v>93</v>
      </c>
      <c r="E14" s="83">
        <v>110</v>
      </c>
      <c r="F14" s="83">
        <v>62</v>
      </c>
      <c r="G14" s="83">
        <v>27</v>
      </c>
      <c r="H14" s="83">
        <v>35</v>
      </c>
      <c r="I14" s="83">
        <v>265</v>
      </c>
      <c r="J14" s="83">
        <v>120</v>
      </c>
      <c r="K14" s="83">
        <v>145</v>
      </c>
    </row>
    <row r="15" spans="1:11" ht="13.8" x14ac:dyDescent="0.3">
      <c r="A15" s="79">
        <v>243115</v>
      </c>
      <c r="B15" s="87" t="s">
        <v>46</v>
      </c>
      <c r="C15" s="83">
        <v>185</v>
      </c>
      <c r="D15" s="83">
        <v>85</v>
      </c>
      <c r="E15" s="83">
        <v>100</v>
      </c>
      <c r="F15" s="83">
        <v>16</v>
      </c>
      <c r="G15" s="83">
        <v>8</v>
      </c>
      <c r="H15" s="83">
        <v>8</v>
      </c>
      <c r="I15" s="83">
        <v>201</v>
      </c>
      <c r="J15" s="83">
        <v>93</v>
      </c>
      <c r="K15" s="83">
        <v>108</v>
      </c>
    </row>
    <row r="16" spans="1:11" ht="13.8" x14ac:dyDescent="0.3">
      <c r="A16" s="79">
        <v>243142</v>
      </c>
      <c r="B16" s="87" t="s">
        <v>48</v>
      </c>
      <c r="C16" s="83">
        <v>133</v>
      </c>
      <c r="D16" s="83">
        <v>70</v>
      </c>
      <c r="E16" s="83">
        <v>63</v>
      </c>
      <c r="F16" s="83">
        <v>113</v>
      </c>
      <c r="G16" s="83">
        <v>57</v>
      </c>
      <c r="H16" s="83">
        <v>56</v>
      </c>
      <c r="I16" s="83">
        <v>246</v>
      </c>
      <c r="J16" s="83">
        <v>127</v>
      </c>
      <c r="K16" s="83">
        <v>119</v>
      </c>
    </row>
    <row r="17" spans="1:11" ht="13.8" x14ac:dyDescent="0.3">
      <c r="A17" s="79">
        <v>243212</v>
      </c>
      <c r="B17" s="87" t="s">
        <v>53</v>
      </c>
      <c r="C17" s="83">
        <v>114</v>
      </c>
      <c r="D17" s="83">
        <v>48</v>
      </c>
      <c r="E17" s="83">
        <v>66</v>
      </c>
      <c r="F17" s="83">
        <v>47</v>
      </c>
      <c r="G17" s="83">
        <v>20</v>
      </c>
      <c r="H17" s="83">
        <v>27</v>
      </c>
      <c r="I17" s="83">
        <v>161</v>
      </c>
      <c r="J17" s="83">
        <v>68</v>
      </c>
      <c r="K17" s="83">
        <v>93</v>
      </c>
    </row>
    <row r="18" spans="1:11" ht="13.8" x14ac:dyDescent="0.3">
      <c r="A18" s="79">
        <v>243106</v>
      </c>
      <c r="B18" s="87" t="s">
        <v>45</v>
      </c>
      <c r="C18" s="83">
        <v>113</v>
      </c>
      <c r="D18" s="83">
        <v>58</v>
      </c>
      <c r="E18" s="83">
        <v>55</v>
      </c>
      <c r="F18" s="83">
        <v>37</v>
      </c>
      <c r="G18" s="83">
        <v>15</v>
      </c>
      <c r="H18" s="83">
        <v>22</v>
      </c>
      <c r="I18" s="83">
        <v>150</v>
      </c>
      <c r="J18" s="83">
        <v>73</v>
      </c>
      <c r="K18" s="83">
        <v>77</v>
      </c>
    </row>
    <row r="19" spans="1:11" ht="13.8" x14ac:dyDescent="0.3">
      <c r="A19" s="79">
        <v>243151</v>
      </c>
      <c r="B19" s="87" t="s">
        <v>49</v>
      </c>
      <c r="C19" s="83">
        <v>90</v>
      </c>
      <c r="D19" s="83">
        <v>47</v>
      </c>
      <c r="E19" s="83">
        <v>43</v>
      </c>
      <c r="F19" s="83">
        <v>20</v>
      </c>
      <c r="G19" s="83">
        <v>10</v>
      </c>
      <c r="H19" s="83">
        <v>10</v>
      </c>
      <c r="I19" s="83">
        <v>110</v>
      </c>
      <c r="J19" s="83">
        <v>57</v>
      </c>
      <c r="K19" s="83">
        <v>53</v>
      </c>
    </row>
    <row r="20" spans="1:11" ht="13.8" x14ac:dyDescent="0.3">
      <c r="A20" s="79">
        <v>243188</v>
      </c>
      <c r="B20" s="87" t="s">
        <v>55</v>
      </c>
      <c r="C20" s="83">
        <v>74</v>
      </c>
      <c r="D20" s="83">
        <v>40</v>
      </c>
      <c r="E20" s="83">
        <v>34</v>
      </c>
      <c r="F20" s="83">
        <v>17</v>
      </c>
      <c r="G20" s="83">
        <v>11</v>
      </c>
      <c r="H20" s="83">
        <v>6</v>
      </c>
      <c r="I20" s="83">
        <v>91</v>
      </c>
      <c r="J20" s="83">
        <v>51</v>
      </c>
      <c r="K20" s="83">
        <v>40</v>
      </c>
    </row>
    <row r="21" spans="1:11" ht="13.8" x14ac:dyDescent="0.3">
      <c r="A21" s="79">
        <v>242556</v>
      </c>
      <c r="B21" s="87" t="s">
        <v>41</v>
      </c>
      <c r="C21" s="83">
        <v>56</v>
      </c>
      <c r="D21" s="83">
        <v>22</v>
      </c>
      <c r="E21" s="83">
        <v>34</v>
      </c>
      <c r="F21" s="83">
        <v>24</v>
      </c>
      <c r="G21" s="83">
        <v>8</v>
      </c>
      <c r="H21" s="83">
        <v>16</v>
      </c>
      <c r="I21" s="83">
        <v>80</v>
      </c>
      <c r="J21" s="83">
        <v>30</v>
      </c>
      <c r="K21" s="83">
        <v>50</v>
      </c>
    </row>
    <row r="22" spans="1:11" ht="13.8" x14ac:dyDescent="0.3">
      <c r="A22" s="79">
        <v>242042</v>
      </c>
      <c r="B22" s="87" t="s">
        <v>42</v>
      </c>
      <c r="C22" s="83">
        <v>53</v>
      </c>
      <c r="D22" s="83">
        <v>21</v>
      </c>
      <c r="E22" s="83">
        <v>32</v>
      </c>
      <c r="F22" s="83"/>
      <c r="G22" s="83"/>
      <c r="H22" s="83"/>
      <c r="I22" s="83">
        <v>53</v>
      </c>
      <c r="J22" s="83">
        <v>21</v>
      </c>
      <c r="K22" s="83">
        <v>32</v>
      </c>
    </row>
    <row r="23" spans="1:11" ht="13.8" x14ac:dyDescent="0.3">
      <c r="A23" s="79">
        <v>242565</v>
      </c>
      <c r="B23" s="87" t="s">
        <v>43</v>
      </c>
      <c r="C23" s="83">
        <v>51</v>
      </c>
      <c r="D23" s="83">
        <v>27</v>
      </c>
      <c r="E23" s="83">
        <v>24</v>
      </c>
      <c r="F23" s="83">
        <v>9</v>
      </c>
      <c r="G23" s="83">
        <v>6</v>
      </c>
      <c r="H23" s="83">
        <v>3</v>
      </c>
      <c r="I23" s="83">
        <v>60</v>
      </c>
      <c r="J23" s="83">
        <v>33</v>
      </c>
      <c r="K23" s="83">
        <v>27</v>
      </c>
    </row>
    <row r="24" spans="1:11" ht="13.8" x14ac:dyDescent="0.3">
      <c r="A24" s="79">
        <v>241766</v>
      </c>
      <c r="B24" s="87" t="s">
        <v>39</v>
      </c>
      <c r="C24" s="83">
        <v>50</v>
      </c>
      <c r="D24" s="83">
        <v>35</v>
      </c>
      <c r="E24" s="83">
        <v>15</v>
      </c>
      <c r="F24" s="83">
        <v>36</v>
      </c>
      <c r="G24" s="83">
        <v>24</v>
      </c>
      <c r="H24" s="83">
        <v>12</v>
      </c>
      <c r="I24" s="83">
        <v>86</v>
      </c>
      <c r="J24" s="83">
        <v>59</v>
      </c>
      <c r="K24" s="83">
        <v>27</v>
      </c>
    </row>
    <row r="25" spans="1:11" ht="13.8" x14ac:dyDescent="0.3">
      <c r="A25" s="79">
        <v>242583</v>
      </c>
      <c r="B25" s="87" t="s">
        <v>44</v>
      </c>
      <c r="C25" s="83">
        <v>48</v>
      </c>
      <c r="D25" s="83">
        <v>23</v>
      </c>
      <c r="E25" s="83">
        <v>25</v>
      </c>
      <c r="F25" s="83">
        <v>3</v>
      </c>
      <c r="G25" s="83">
        <v>2</v>
      </c>
      <c r="H25" s="83">
        <v>1</v>
      </c>
      <c r="I25" s="83">
        <v>51</v>
      </c>
      <c r="J25" s="83">
        <v>25</v>
      </c>
      <c r="K25" s="83">
        <v>26</v>
      </c>
    </row>
    <row r="26" spans="1:11" ht="13.8" x14ac:dyDescent="0.3">
      <c r="A26" s="79">
        <v>241720</v>
      </c>
      <c r="B26" s="87" t="s">
        <v>37</v>
      </c>
      <c r="C26" s="83">
        <v>28</v>
      </c>
      <c r="D26" s="83">
        <v>10</v>
      </c>
      <c r="E26" s="83">
        <v>18</v>
      </c>
      <c r="F26" s="83">
        <v>99</v>
      </c>
      <c r="G26" s="83">
        <v>55</v>
      </c>
      <c r="H26" s="83">
        <v>44</v>
      </c>
      <c r="I26" s="83">
        <v>127</v>
      </c>
      <c r="J26" s="83">
        <v>65</v>
      </c>
      <c r="K26" s="83">
        <v>62</v>
      </c>
    </row>
    <row r="27" spans="1:11" ht="13.8" x14ac:dyDescent="0.3">
      <c r="A27" s="79">
        <v>241951</v>
      </c>
      <c r="B27" s="87" t="s">
        <v>40</v>
      </c>
      <c r="C27" s="83">
        <v>13</v>
      </c>
      <c r="D27" s="83">
        <v>7</v>
      </c>
      <c r="E27" s="83">
        <v>6</v>
      </c>
      <c r="F27" s="83">
        <v>49</v>
      </c>
      <c r="G27" s="83">
        <v>22</v>
      </c>
      <c r="H27" s="83">
        <v>27</v>
      </c>
      <c r="I27" s="83">
        <v>62</v>
      </c>
      <c r="J27" s="83">
        <v>29</v>
      </c>
      <c r="K27" s="83">
        <v>33</v>
      </c>
    </row>
    <row r="28" spans="1:11" ht="13.8" x14ac:dyDescent="0.3">
      <c r="A28" s="79"/>
      <c r="B28" s="70" t="s">
        <v>210</v>
      </c>
      <c r="C28" s="81">
        <f t="shared" ref="C28:K28" si="0">SUM(C10:C27)</f>
        <v>3878</v>
      </c>
      <c r="D28" s="81">
        <f t="shared" si="0"/>
        <v>1891</v>
      </c>
      <c r="E28" s="81">
        <f t="shared" si="0"/>
        <v>1987</v>
      </c>
      <c r="F28" s="81">
        <f t="shared" si="0"/>
        <v>1296</v>
      </c>
      <c r="G28" s="80">
        <f t="shared" si="0"/>
        <v>651</v>
      </c>
      <c r="H28" s="80">
        <f t="shared" si="0"/>
        <v>645</v>
      </c>
      <c r="I28" s="80">
        <f t="shared" si="0"/>
        <v>5174</v>
      </c>
      <c r="J28" s="80">
        <f t="shared" si="0"/>
        <v>2542</v>
      </c>
      <c r="K28" s="80">
        <f t="shared" si="0"/>
        <v>2632</v>
      </c>
    </row>
    <row r="29" spans="1:11" ht="13.8" x14ac:dyDescent="0.3">
      <c r="A29" s="79"/>
      <c r="B29" s="70" t="s">
        <v>56</v>
      </c>
      <c r="C29" s="83"/>
      <c r="D29" s="83"/>
      <c r="E29" s="83"/>
      <c r="F29" s="83"/>
      <c r="G29" s="83"/>
      <c r="H29" s="83"/>
      <c r="I29" s="83"/>
      <c r="J29" s="83"/>
      <c r="K29" s="83"/>
    </row>
    <row r="30" spans="1:11" ht="13.8" x14ac:dyDescent="0.3">
      <c r="A30" s="79">
        <v>241410</v>
      </c>
      <c r="B30" s="87" t="s">
        <v>74</v>
      </c>
      <c r="C30" s="83">
        <v>249</v>
      </c>
      <c r="D30" s="83">
        <v>100</v>
      </c>
      <c r="E30" s="83">
        <v>149</v>
      </c>
      <c r="F30" s="83">
        <v>207</v>
      </c>
      <c r="G30" s="83">
        <v>101</v>
      </c>
      <c r="H30" s="83">
        <v>106</v>
      </c>
      <c r="I30" s="83">
        <v>456</v>
      </c>
      <c r="J30" s="83">
        <v>201</v>
      </c>
      <c r="K30" s="83">
        <v>255</v>
      </c>
    </row>
    <row r="31" spans="1:11" ht="13.8" x14ac:dyDescent="0.3">
      <c r="A31" s="79">
        <v>443562</v>
      </c>
      <c r="B31" s="87" t="s">
        <v>215</v>
      </c>
      <c r="C31" s="83">
        <v>245</v>
      </c>
      <c r="D31" s="83">
        <v>111</v>
      </c>
      <c r="E31" s="83">
        <v>134</v>
      </c>
      <c r="F31" s="83"/>
      <c r="G31" s="83"/>
      <c r="H31" s="83"/>
      <c r="I31" s="83">
        <v>245</v>
      </c>
      <c r="J31" s="83">
        <v>111</v>
      </c>
      <c r="K31" s="83">
        <v>134</v>
      </c>
    </row>
    <row r="32" spans="1:11" ht="13.8" x14ac:dyDescent="0.3">
      <c r="A32" s="79">
        <v>242653</v>
      </c>
      <c r="B32" s="87" t="s">
        <v>91</v>
      </c>
      <c r="C32" s="83">
        <v>203</v>
      </c>
      <c r="D32" s="83">
        <v>91</v>
      </c>
      <c r="E32" s="83">
        <v>112</v>
      </c>
      <c r="F32" s="83">
        <v>217</v>
      </c>
      <c r="G32" s="83">
        <v>126</v>
      </c>
      <c r="H32" s="83">
        <v>91</v>
      </c>
      <c r="I32" s="83">
        <v>420</v>
      </c>
      <c r="J32" s="83">
        <v>217</v>
      </c>
      <c r="K32" s="83">
        <v>203</v>
      </c>
    </row>
    <row r="33" spans="1:11" ht="13.8" x14ac:dyDescent="0.3">
      <c r="A33" s="79">
        <v>243081</v>
      </c>
      <c r="B33" s="87" t="s">
        <v>71</v>
      </c>
      <c r="C33" s="83">
        <v>180</v>
      </c>
      <c r="D33" s="83">
        <v>108</v>
      </c>
      <c r="E33" s="83">
        <v>72</v>
      </c>
      <c r="F33" s="83">
        <v>88</v>
      </c>
      <c r="G33" s="83">
        <v>52</v>
      </c>
      <c r="H33" s="83">
        <v>36</v>
      </c>
      <c r="I33" s="83">
        <v>268</v>
      </c>
      <c r="J33" s="83">
        <v>160</v>
      </c>
      <c r="K33" s="83">
        <v>108</v>
      </c>
    </row>
    <row r="34" spans="1:11" ht="13.8" x14ac:dyDescent="0.3">
      <c r="A34" s="79">
        <v>243601</v>
      </c>
      <c r="B34" s="87" t="s">
        <v>83</v>
      </c>
      <c r="C34" s="83">
        <v>166</v>
      </c>
      <c r="D34" s="83">
        <v>80</v>
      </c>
      <c r="E34" s="83">
        <v>86</v>
      </c>
      <c r="F34" s="83">
        <v>528</v>
      </c>
      <c r="G34" s="83">
        <v>226</v>
      </c>
      <c r="H34" s="83">
        <v>302</v>
      </c>
      <c r="I34" s="83">
        <v>694</v>
      </c>
      <c r="J34" s="83">
        <v>306</v>
      </c>
      <c r="K34" s="83">
        <v>388</v>
      </c>
    </row>
    <row r="35" spans="1:11" ht="13.8" x14ac:dyDescent="0.3">
      <c r="A35" s="79">
        <v>241739</v>
      </c>
      <c r="B35" s="87" t="s">
        <v>95</v>
      </c>
      <c r="C35" s="83">
        <v>147</v>
      </c>
      <c r="D35" s="83">
        <v>48</v>
      </c>
      <c r="E35" s="83">
        <v>99</v>
      </c>
      <c r="F35" s="83">
        <v>548</v>
      </c>
      <c r="G35" s="83">
        <v>202</v>
      </c>
      <c r="H35" s="83">
        <v>346</v>
      </c>
      <c r="I35" s="83">
        <v>695</v>
      </c>
      <c r="J35" s="83">
        <v>250</v>
      </c>
      <c r="K35" s="83">
        <v>445</v>
      </c>
    </row>
    <row r="36" spans="1:11" ht="13.8" x14ac:dyDescent="0.3">
      <c r="A36" s="79">
        <v>243577</v>
      </c>
      <c r="B36" s="87" t="s">
        <v>96</v>
      </c>
      <c r="C36" s="83">
        <v>144</v>
      </c>
      <c r="D36" s="83">
        <v>94</v>
      </c>
      <c r="E36" s="83">
        <v>50</v>
      </c>
      <c r="F36" s="83">
        <v>108</v>
      </c>
      <c r="G36" s="83">
        <v>76</v>
      </c>
      <c r="H36" s="83">
        <v>32</v>
      </c>
      <c r="I36" s="83">
        <v>252</v>
      </c>
      <c r="J36" s="83">
        <v>170</v>
      </c>
      <c r="K36" s="83">
        <v>82</v>
      </c>
    </row>
    <row r="37" spans="1:11" ht="13.8" x14ac:dyDescent="0.3">
      <c r="A37" s="79">
        <v>242617</v>
      </c>
      <c r="B37" s="87" t="s">
        <v>94</v>
      </c>
      <c r="C37" s="83">
        <v>119</v>
      </c>
      <c r="D37" s="83">
        <v>51</v>
      </c>
      <c r="E37" s="83">
        <v>68</v>
      </c>
      <c r="F37" s="83">
        <v>218</v>
      </c>
      <c r="G37" s="83">
        <v>95</v>
      </c>
      <c r="H37" s="83">
        <v>123</v>
      </c>
      <c r="I37" s="83">
        <v>337</v>
      </c>
      <c r="J37" s="83">
        <v>146</v>
      </c>
      <c r="K37" s="83">
        <v>191</v>
      </c>
    </row>
    <row r="38" spans="1:11" ht="13.8" x14ac:dyDescent="0.3">
      <c r="A38" s="79">
        <v>243346</v>
      </c>
      <c r="B38" s="87" t="s">
        <v>81</v>
      </c>
      <c r="C38" s="83">
        <v>118</v>
      </c>
      <c r="D38" s="83">
        <v>42</v>
      </c>
      <c r="E38" s="83">
        <v>76</v>
      </c>
      <c r="F38" s="83">
        <v>541</v>
      </c>
      <c r="G38" s="83">
        <v>233</v>
      </c>
      <c r="H38" s="83">
        <v>308</v>
      </c>
      <c r="I38" s="83">
        <v>659</v>
      </c>
      <c r="J38" s="83">
        <v>275</v>
      </c>
      <c r="K38" s="83">
        <v>384</v>
      </c>
    </row>
    <row r="39" spans="1:11" ht="13.8" x14ac:dyDescent="0.3">
      <c r="A39" s="79">
        <v>243443</v>
      </c>
      <c r="B39" s="87" t="s">
        <v>82</v>
      </c>
      <c r="C39" s="83">
        <v>101</v>
      </c>
      <c r="D39" s="83">
        <v>36</v>
      </c>
      <c r="E39" s="83">
        <v>65</v>
      </c>
      <c r="F39" s="83">
        <v>344</v>
      </c>
      <c r="G39" s="83">
        <v>171</v>
      </c>
      <c r="H39" s="83">
        <v>173</v>
      </c>
      <c r="I39" s="83">
        <v>445</v>
      </c>
      <c r="J39" s="83">
        <v>207</v>
      </c>
      <c r="K39" s="83">
        <v>238</v>
      </c>
    </row>
    <row r="40" spans="1:11" ht="13.8" x14ac:dyDescent="0.3">
      <c r="A40" s="79">
        <v>242705</v>
      </c>
      <c r="B40" s="87" t="s">
        <v>87</v>
      </c>
      <c r="C40" s="83">
        <v>100</v>
      </c>
      <c r="D40" s="83">
        <v>57</v>
      </c>
      <c r="E40" s="83">
        <v>43</v>
      </c>
      <c r="F40" s="83">
        <v>220</v>
      </c>
      <c r="G40" s="83">
        <v>115</v>
      </c>
      <c r="H40" s="83">
        <v>105</v>
      </c>
      <c r="I40" s="83">
        <v>320</v>
      </c>
      <c r="J40" s="83">
        <v>172</v>
      </c>
      <c r="K40" s="83">
        <v>148</v>
      </c>
    </row>
    <row r="41" spans="1:11" ht="13.8" x14ac:dyDescent="0.3">
      <c r="A41" s="79">
        <v>242662</v>
      </c>
      <c r="B41" s="87" t="s">
        <v>93</v>
      </c>
      <c r="C41" s="83">
        <v>95</v>
      </c>
      <c r="D41" s="83">
        <v>43</v>
      </c>
      <c r="E41" s="83">
        <v>52</v>
      </c>
      <c r="F41" s="83">
        <v>215</v>
      </c>
      <c r="G41" s="83">
        <v>87</v>
      </c>
      <c r="H41" s="83">
        <v>128</v>
      </c>
      <c r="I41" s="83">
        <v>310</v>
      </c>
      <c r="J41" s="83">
        <v>130</v>
      </c>
      <c r="K41" s="83">
        <v>180</v>
      </c>
    </row>
    <row r="42" spans="1:11" ht="13.8" x14ac:dyDescent="0.3">
      <c r="A42" s="79">
        <v>242635</v>
      </c>
      <c r="B42" s="87" t="s">
        <v>85</v>
      </c>
      <c r="C42" s="83">
        <v>91</v>
      </c>
      <c r="D42" s="83">
        <v>42</v>
      </c>
      <c r="E42" s="83">
        <v>49</v>
      </c>
      <c r="F42" s="83">
        <v>212</v>
      </c>
      <c r="G42" s="83">
        <v>94</v>
      </c>
      <c r="H42" s="83">
        <v>118</v>
      </c>
      <c r="I42" s="83">
        <v>303</v>
      </c>
      <c r="J42" s="83">
        <v>136</v>
      </c>
      <c r="K42" s="83">
        <v>167</v>
      </c>
    </row>
    <row r="43" spans="1:11" ht="13.8" x14ac:dyDescent="0.3">
      <c r="A43" s="79">
        <v>242626</v>
      </c>
      <c r="B43" s="87" t="s">
        <v>84</v>
      </c>
      <c r="C43" s="83">
        <v>76</v>
      </c>
      <c r="D43" s="83">
        <v>29</v>
      </c>
      <c r="E43" s="83">
        <v>47</v>
      </c>
      <c r="F43" s="83">
        <v>183</v>
      </c>
      <c r="G43" s="83">
        <v>96</v>
      </c>
      <c r="H43" s="83">
        <v>87</v>
      </c>
      <c r="I43" s="83">
        <v>259</v>
      </c>
      <c r="J43" s="83">
        <v>125</v>
      </c>
      <c r="K43" s="83">
        <v>134</v>
      </c>
    </row>
    <row r="44" spans="1:11" ht="13.8" x14ac:dyDescent="0.3">
      <c r="A44" s="79">
        <v>434900</v>
      </c>
      <c r="B44" s="87" t="s">
        <v>213</v>
      </c>
      <c r="C44" s="83">
        <v>66</v>
      </c>
      <c r="D44" s="83">
        <v>27</v>
      </c>
      <c r="E44" s="83">
        <v>39</v>
      </c>
      <c r="F44" s="83"/>
      <c r="G44" s="83"/>
      <c r="H44" s="83"/>
      <c r="I44" s="83">
        <v>66</v>
      </c>
      <c r="J44" s="83">
        <v>27</v>
      </c>
      <c r="K44" s="83">
        <v>39</v>
      </c>
    </row>
    <row r="45" spans="1:11" ht="13.8" x14ac:dyDescent="0.3">
      <c r="A45" s="79">
        <v>242699</v>
      </c>
      <c r="B45" s="87" t="s">
        <v>90</v>
      </c>
      <c r="C45" s="83">
        <v>43</v>
      </c>
      <c r="D45" s="83">
        <v>21</v>
      </c>
      <c r="E45" s="83">
        <v>22</v>
      </c>
      <c r="F45" s="83">
        <v>131</v>
      </c>
      <c r="G45" s="83">
        <v>48</v>
      </c>
      <c r="H45" s="83">
        <v>83</v>
      </c>
      <c r="I45" s="83">
        <v>174</v>
      </c>
      <c r="J45" s="83">
        <v>69</v>
      </c>
      <c r="K45" s="83">
        <v>105</v>
      </c>
    </row>
    <row r="46" spans="1:11" ht="13.8" x14ac:dyDescent="0.3">
      <c r="A46" s="79">
        <v>243568</v>
      </c>
      <c r="B46" s="87" t="s">
        <v>80</v>
      </c>
      <c r="C46" s="83">
        <v>43</v>
      </c>
      <c r="D46" s="83">
        <v>21</v>
      </c>
      <c r="E46" s="83">
        <v>22</v>
      </c>
      <c r="F46" s="83">
        <v>2</v>
      </c>
      <c r="G46" s="83">
        <v>1</v>
      </c>
      <c r="H46" s="83">
        <v>1</v>
      </c>
      <c r="I46" s="83">
        <v>45</v>
      </c>
      <c r="J46" s="83">
        <v>22</v>
      </c>
      <c r="K46" s="83">
        <v>23</v>
      </c>
    </row>
    <row r="47" spans="1:11" ht="13.8" x14ac:dyDescent="0.3">
      <c r="A47" s="79">
        <v>469416</v>
      </c>
      <c r="B47" s="87" t="s">
        <v>256</v>
      </c>
      <c r="C47" s="83">
        <v>43</v>
      </c>
      <c r="D47" s="83">
        <v>12</v>
      </c>
      <c r="E47" s="83">
        <v>31</v>
      </c>
      <c r="F47" s="83"/>
      <c r="G47" s="83"/>
      <c r="H47" s="83"/>
      <c r="I47" s="83">
        <v>43</v>
      </c>
      <c r="J47" s="83">
        <v>12</v>
      </c>
      <c r="K47" s="83">
        <v>31</v>
      </c>
    </row>
    <row r="48" spans="1:11" ht="13.8" x14ac:dyDescent="0.3">
      <c r="A48" s="79">
        <v>241191</v>
      </c>
      <c r="B48" s="87" t="s">
        <v>77</v>
      </c>
      <c r="C48" s="83">
        <v>41</v>
      </c>
      <c r="D48" s="83">
        <v>19</v>
      </c>
      <c r="E48" s="83">
        <v>22</v>
      </c>
      <c r="F48" s="83">
        <v>46</v>
      </c>
      <c r="G48" s="83">
        <v>27</v>
      </c>
      <c r="H48" s="83">
        <v>19</v>
      </c>
      <c r="I48" s="83">
        <v>87</v>
      </c>
      <c r="J48" s="83">
        <v>46</v>
      </c>
      <c r="K48" s="83">
        <v>41</v>
      </c>
    </row>
    <row r="49" spans="1:11" ht="13.8" x14ac:dyDescent="0.3">
      <c r="A49" s="79">
        <v>430670</v>
      </c>
      <c r="B49" s="87" t="s">
        <v>218</v>
      </c>
      <c r="C49" s="83">
        <v>40</v>
      </c>
      <c r="D49" s="83">
        <v>25</v>
      </c>
      <c r="E49" s="83">
        <v>15</v>
      </c>
      <c r="F49" s="83">
        <v>46</v>
      </c>
      <c r="G49" s="83">
        <v>31</v>
      </c>
      <c r="H49" s="83">
        <v>15</v>
      </c>
      <c r="I49" s="83">
        <v>86</v>
      </c>
      <c r="J49" s="83">
        <v>56</v>
      </c>
      <c r="K49" s="83">
        <v>30</v>
      </c>
    </row>
    <row r="50" spans="1:11" ht="13.8" x14ac:dyDescent="0.3">
      <c r="A50" s="79">
        <v>242680</v>
      </c>
      <c r="B50" s="87" t="s">
        <v>89</v>
      </c>
      <c r="C50" s="83">
        <v>39</v>
      </c>
      <c r="D50" s="83">
        <v>14</v>
      </c>
      <c r="E50" s="83">
        <v>25</v>
      </c>
      <c r="F50" s="83">
        <v>81</v>
      </c>
      <c r="G50" s="83">
        <v>35</v>
      </c>
      <c r="H50" s="83">
        <v>46</v>
      </c>
      <c r="I50" s="83">
        <v>120</v>
      </c>
      <c r="J50" s="83">
        <v>49</v>
      </c>
      <c r="K50" s="83">
        <v>71</v>
      </c>
    </row>
    <row r="51" spans="1:11" ht="13.8" x14ac:dyDescent="0.3">
      <c r="A51" s="79">
        <v>243586</v>
      </c>
      <c r="B51" s="87" t="s">
        <v>73</v>
      </c>
      <c r="C51" s="83">
        <v>39</v>
      </c>
      <c r="D51" s="83">
        <v>24</v>
      </c>
      <c r="E51" s="83">
        <v>15</v>
      </c>
      <c r="F51" s="83">
        <v>43</v>
      </c>
      <c r="G51" s="83">
        <v>21</v>
      </c>
      <c r="H51" s="83">
        <v>22</v>
      </c>
      <c r="I51" s="83">
        <v>82</v>
      </c>
      <c r="J51" s="83">
        <v>45</v>
      </c>
      <c r="K51" s="83">
        <v>37</v>
      </c>
    </row>
    <row r="52" spans="1:11" ht="13.8" x14ac:dyDescent="0.3">
      <c r="A52" s="79">
        <v>241377</v>
      </c>
      <c r="B52" s="87" t="s">
        <v>60</v>
      </c>
      <c r="C52" s="83">
        <v>38</v>
      </c>
      <c r="D52" s="83">
        <v>22</v>
      </c>
      <c r="E52" s="83">
        <v>16</v>
      </c>
      <c r="F52" s="83">
        <v>133</v>
      </c>
      <c r="G52" s="83">
        <v>50</v>
      </c>
      <c r="H52" s="83">
        <v>83</v>
      </c>
      <c r="I52" s="83">
        <v>171</v>
      </c>
      <c r="J52" s="83">
        <v>72</v>
      </c>
      <c r="K52" s="83">
        <v>99</v>
      </c>
    </row>
    <row r="53" spans="1:11" ht="13.8" x14ac:dyDescent="0.3">
      <c r="A53" s="79">
        <v>241225</v>
      </c>
      <c r="B53" s="87" t="s">
        <v>79</v>
      </c>
      <c r="C53" s="83">
        <v>36</v>
      </c>
      <c r="D53" s="83">
        <v>12</v>
      </c>
      <c r="E53" s="83">
        <v>24</v>
      </c>
      <c r="F53" s="83">
        <v>122</v>
      </c>
      <c r="G53" s="83">
        <v>51</v>
      </c>
      <c r="H53" s="83">
        <v>71</v>
      </c>
      <c r="I53" s="83">
        <v>158</v>
      </c>
      <c r="J53" s="83">
        <v>63</v>
      </c>
      <c r="K53" s="83">
        <v>95</v>
      </c>
    </row>
    <row r="54" spans="1:11" ht="13.8" x14ac:dyDescent="0.3">
      <c r="A54" s="79">
        <v>376385</v>
      </c>
      <c r="B54" s="87" t="s">
        <v>76</v>
      </c>
      <c r="C54" s="83">
        <v>35</v>
      </c>
      <c r="D54" s="83">
        <v>14</v>
      </c>
      <c r="E54" s="83">
        <v>21</v>
      </c>
      <c r="F54" s="83">
        <v>41</v>
      </c>
      <c r="G54" s="83">
        <v>14</v>
      </c>
      <c r="H54" s="83">
        <v>27</v>
      </c>
      <c r="I54" s="83">
        <v>76</v>
      </c>
      <c r="J54" s="83">
        <v>28</v>
      </c>
      <c r="K54" s="83">
        <v>48</v>
      </c>
    </row>
    <row r="55" spans="1:11" ht="13.8" x14ac:dyDescent="0.3">
      <c r="A55" s="79">
        <v>449135</v>
      </c>
      <c r="B55" s="87" t="s">
        <v>216</v>
      </c>
      <c r="C55" s="83">
        <v>35</v>
      </c>
      <c r="D55" s="83">
        <v>17</v>
      </c>
      <c r="E55" s="83">
        <v>18</v>
      </c>
      <c r="F55" s="83"/>
      <c r="G55" s="83"/>
      <c r="H55" s="83"/>
      <c r="I55" s="83">
        <v>35</v>
      </c>
      <c r="J55" s="83">
        <v>17</v>
      </c>
      <c r="K55" s="83">
        <v>18</v>
      </c>
    </row>
    <row r="56" spans="1:11" ht="13.8" x14ac:dyDescent="0.3">
      <c r="A56" s="79">
        <v>242644</v>
      </c>
      <c r="B56" s="87" t="s">
        <v>86</v>
      </c>
      <c r="C56" s="83">
        <v>34</v>
      </c>
      <c r="D56" s="83">
        <v>13</v>
      </c>
      <c r="E56" s="83">
        <v>21</v>
      </c>
      <c r="F56" s="83">
        <v>106</v>
      </c>
      <c r="G56" s="83">
        <v>39</v>
      </c>
      <c r="H56" s="83">
        <v>67</v>
      </c>
      <c r="I56" s="83">
        <v>140</v>
      </c>
      <c r="J56" s="83">
        <v>52</v>
      </c>
      <c r="K56" s="83">
        <v>88</v>
      </c>
    </row>
    <row r="57" spans="1:11" ht="13.8" x14ac:dyDescent="0.3">
      <c r="A57" s="79">
        <v>440651</v>
      </c>
      <c r="B57" s="87" t="s">
        <v>59</v>
      </c>
      <c r="C57" s="83">
        <v>30</v>
      </c>
      <c r="D57" s="83">
        <v>3</v>
      </c>
      <c r="E57" s="83">
        <v>27</v>
      </c>
      <c r="F57" s="83">
        <v>49</v>
      </c>
      <c r="G57" s="83">
        <v>18</v>
      </c>
      <c r="H57" s="83">
        <v>31</v>
      </c>
      <c r="I57" s="83">
        <v>79</v>
      </c>
      <c r="J57" s="83">
        <v>21</v>
      </c>
      <c r="K57" s="83">
        <v>58</v>
      </c>
    </row>
    <row r="58" spans="1:11" ht="13.8" x14ac:dyDescent="0.3">
      <c r="A58" s="79">
        <v>363907</v>
      </c>
      <c r="B58" s="87" t="s">
        <v>62</v>
      </c>
      <c r="C58" s="83">
        <v>27</v>
      </c>
      <c r="D58" s="83">
        <v>11</v>
      </c>
      <c r="E58" s="83">
        <v>16</v>
      </c>
      <c r="F58" s="83">
        <v>100</v>
      </c>
      <c r="G58" s="83">
        <v>49</v>
      </c>
      <c r="H58" s="83">
        <v>51</v>
      </c>
      <c r="I58" s="83">
        <v>127</v>
      </c>
      <c r="J58" s="83">
        <v>60</v>
      </c>
      <c r="K58" s="83">
        <v>67</v>
      </c>
    </row>
    <row r="59" spans="1:11" ht="13.8" x14ac:dyDescent="0.3">
      <c r="A59" s="79">
        <v>363916</v>
      </c>
      <c r="B59" s="87" t="s">
        <v>63</v>
      </c>
      <c r="C59" s="83">
        <v>22</v>
      </c>
      <c r="D59" s="83">
        <v>9</v>
      </c>
      <c r="E59" s="83">
        <v>13</v>
      </c>
      <c r="F59" s="83">
        <v>53</v>
      </c>
      <c r="G59" s="83">
        <v>24</v>
      </c>
      <c r="H59" s="83">
        <v>29</v>
      </c>
      <c r="I59" s="83">
        <v>75</v>
      </c>
      <c r="J59" s="83">
        <v>33</v>
      </c>
      <c r="K59" s="83">
        <v>42</v>
      </c>
    </row>
    <row r="60" spans="1:11" ht="13.8" x14ac:dyDescent="0.3">
      <c r="A60" s="79">
        <v>241128</v>
      </c>
      <c r="B60" s="87" t="s">
        <v>58</v>
      </c>
      <c r="C60" s="83">
        <v>21</v>
      </c>
      <c r="D60" s="83">
        <v>10</v>
      </c>
      <c r="E60" s="83">
        <v>11</v>
      </c>
      <c r="F60" s="83">
        <v>68</v>
      </c>
      <c r="G60" s="83">
        <v>33</v>
      </c>
      <c r="H60" s="83">
        <v>35</v>
      </c>
      <c r="I60" s="83">
        <v>89</v>
      </c>
      <c r="J60" s="83">
        <v>43</v>
      </c>
      <c r="K60" s="83">
        <v>46</v>
      </c>
    </row>
    <row r="61" spans="1:11" ht="13.8" x14ac:dyDescent="0.3">
      <c r="A61" s="79">
        <v>242723</v>
      </c>
      <c r="B61" s="87" t="s">
        <v>88</v>
      </c>
      <c r="C61" s="83">
        <v>21</v>
      </c>
      <c r="D61" s="83">
        <v>11</v>
      </c>
      <c r="E61" s="83">
        <v>10</v>
      </c>
      <c r="F61" s="83">
        <v>44</v>
      </c>
      <c r="G61" s="83">
        <v>34</v>
      </c>
      <c r="H61" s="83">
        <v>10</v>
      </c>
      <c r="I61" s="83">
        <v>65</v>
      </c>
      <c r="J61" s="83">
        <v>45</v>
      </c>
      <c r="K61" s="83">
        <v>20</v>
      </c>
    </row>
    <row r="62" spans="1:11" ht="13.8" x14ac:dyDescent="0.3">
      <c r="A62" s="79">
        <v>241216</v>
      </c>
      <c r="B62" s="87" t="s">
        <v>211</v>
      </c>
      <c r="C62" s="83">
        <v>20</v>
      </c>
      <c r="D62" s="83">
        <v>14</v>
      </c>
      <c r="E62" s="83">
        <v>6</v>
      </c>
      <c r="F62" s="83"/>
      <c r="G62" s="83"/>
      <c r="H62" s="83"/>
      <c r="I62" s="83">
        <v>20</v>
      </c>
      <c r="J62" s="83">
        <v>14</v>
      </c>
      <c r="K62" s="83">
        <v>6</v>
      </c>
    </row>
    <row r="63" spans="1:11" ht="13.8" x14ac:dyDescent="0.3">
      <c r="A63" s="79">
        <v>404222</v>
      </c>
      <c r="B63" s="87" t="s">
        <v>92</v>
      </c>
      <c r="C63" s="83">
        <v>20</v>
      </c>
      <c r="D63" s="83">
        <v>11</v>
      </c>
      <c r="E63" s="83">
        <v>9</v>
      </c>
      <c r="F63" s="83">
        <v>20</v>
      </c>
      <c r="G63" s="83">
        <v>10</v>
      </c>
      <c r="H63" s="83">
        <v>10</v>
      </c>
      <c r="I63" s="83">
        <v>40</v>
      </c>
      <c r="J63" s="83">
        <v>21</v>
      </c>
      <c r="K63" s="83">
        <v>19</v>
      </c>
    </row>
    <row r="64" spans="1:11" ht="13.8" x14ac:dyDescent="0.3">
      <c r="A64" s="79">
        <v>436465</v>
      </c>
      <c r="B64" s="87" t="s">
        <v>212</v>
      </c>
      <c r="C64" s="83">
        <v>20</v>
      </c>
      <c r="D64" s="83">
        <v>10</v>
      </c>
      <c r="E64" s="83">
        <v>10</v>
      </c>
      <c r="F64" s="83"/>
      <c r="G64" s="83"/>
      <c r="H64" s="83"/>
      <c r="I64" s="83">
        <v>20</v>
      </c>
      <c r="J64" s="83">
        <v>10</v>
      </c>
      <c r="K64" s="83">
        <v>10</v>
      </c>
    </row>
    <row r="65" spans="1:11" ht="13.8" x14ac:dyDescent="0.3">
      <c r="A65" s="79">
        <v>241395</v>
      </c>
      <c r="B65" s="87" t="s">
        <v>72</v>
      </c>
      <c r="C65" s="83">
        <v>19</v>
      </c>
      <c r="D65" s="83">
        <v>8</v>
      </c>
      <c r="E65" s="83">
        <v>11</v>
      </c>
      <c r="F65" s="83">
        <v>42</v>
      </c>
      <c r="G65" s="83">
        <v>24</v>
      </c>
      <c r="H65" s="83">
        <v>18</v>
      </c>
      <c r="I65" s="83">
        <v>61</v>
      </c>
      <c r="J65" s="83">
        <v>32</v>
      </c>
      <c r="K65" s="83">
        <v>29</v>
      </c>
    </row>
    <row r="66" spans="1:11" ht="13.8" x14ac:dyDescent="0.3">
      <c r="A66" s="79">
        <v>241100</v>
      </c>
      <c r="B66" s="87" t="s">
        <v>57</v>
      </c>
      <c r="C66" s="83">
        <v>18</v>
      </c>
      <c r="D66" s="83">
        <v>9</v>
      </c>
      <c r="E66" s="83">
        <v>9</v>
      </c>
      <c r="F66" s="83">
        <v>72</v>
      </c>
      <c r="G66" s="83">
        <v>42</v>
      </c>
      <c r="H66" s="83">
        <v>30</v>
      </c>
      <c r="I66" s="83">
        <v>90</v>
      </c>
      <c r="J66" s="83">
        <v>51</v>
      </c>
      <c r="K66" s="83">
        <v>39</v>
      </c>
    </row>
    <row r="67" spans="1:11" ht="13.8" x14ac:dyDescent="0.3">
      <c r="A67" s="79">
        <v>243832</v>
      </c>
      <c r="B67" s="87" t="s">
        <v>276</v>
      </c>
      <c r="C67" s="83">
        <v>17</v>
      </c>
      <c r="D67" s="83">
        <v>8</v>
      </c>
      <c r="E67" s="83">
        <v>9</v>
      </c>
      <c r="F67" s="83">
        <v>1</v>
      </c>
      <c r="G67" s="83">
        <v>1</v>
      </c>
      <c r="H67" s="83"/>
      <c r="I67" s="83">
        <v>18</v>
      </c>
      <c r="J67" s="83">
        <v>9</v>
      </c>
      <c r="K67" s="83">
        <v>9</v>
      </c>
    </row>
    <row r="68" spans="1:11" ht="13.8" x14ac:dyDescent="0.3">
      <c r="A68" s="79">
        <v>241386</v>
      </c>
      <c r="B68" s="87" t="s">
        <v>61</v>
      </c>
      <c r="C68" s="83">
        <v>16</v>
      </c>
      <c r="D68" s="83">
        <v>11</v>
      </c>
      <c r="E68" s="83">
        <v>5</v>
      </c>
      <c r="F68" s="83">
        <v>75</v>
      </c>
      <c r="G68" s="83">
        <v>28</v>
      </c>
      <c r="H68" s="83">
        <v>47</v>
      </c>
      <c r="I68" s="83">
        <v>91</v>
      </c>
      <c r="J68" s="83">
        <v>39</v>
      </c>
      <c r="K68" s="83">
        <v>52</v>
      </c>
    </row>
    <row r="69" spans="1:11" ht="13.8" x14ac:dyDescent="0.3">
      <c r="A69" s="79">
        <v>241836</v>
      </c>
      <c r="B69" s="87" t="s">
        <v>275</v>
      </c>
      <c r="C69" s="83">
        <v>16</v>
      </c>
      <c r="D69" s="83">
        <v>8</v>
      </c>
      <c r="E69" s="83">
        <v>8</v>
      </c>
      <c r="F69" s="83"/>
      <c r="G69" s="83"/>
      <c r="H69" s="83"/>
      <c r="I69" s="83">
        <v>16</v>
      </c>
      <c r="J69" s="83">
        <v>8</v>
      </c>
      <c r="K69" s="83">
        <v>8</v>
      </c>
    </row>
    <row r="70" spans="1:11" ht="13.8" x14ac:dyDescent="0.3">
      <c r="A70" s="79">
        <v>449144</v>
      </c>
      <c r="B70" s="87" t="s">
        <v>214</v>
      </c>
      <c r="C70" s="83">
        <v>16</v>
      </c>
      <c r="D70" s="83">
        <v>5</v>
      </c>
      <c r="E70" s="83">
        <v>11</v>
      </c>
      <c r="F70" s="83"/>
      <c r="G70" s="83"/>
      <c r="H70" s="83"/>
      <c r="I70" s="83">
        <v>16</v>
      </c>
      <c r="J70" s="83">
        <v>5</v>
      </c>
      <c r="K70" s="83">
        <v>11</v>
      </c>
    </row>
    <row r="71" spans="1:11" ht="13.8" x14ac:dyDescent="0.3">
      <c r="A71" s="79">
        <v>241331</v>
      </c>
      <c r="B71" s="87" t="s">
        <v>78</v>
      </c>
      <c r="C71" s="83">
        <v>15</v>
      </c>
      <c r="D71" s="83">
        <v>6</v>
      </c>
      <c r="E71" s="83">
        <v>9</v>
      </c>
      <c r="F71" s="83">
        <v>77</v>
      </c>
      <c r="G71" s="83">
        <v>23</v>
      </c>
      <c r="H71" s="83">
        <v>54</v>
      </c>
      <c r="I71" s="83">
        <v>92</v>
      </c>
      <c r="J71" s="83">
        <v>29</v>
      </c>
      <c r="K71" s="83">
        <v>63</v>
      </c>
    </row>
    <row r="72" spans="1:11" ht="13.8" x14ac:dyDescent="0.3">
      <c r="A72" s="79">
        <v>431929</v>
      </c>
      <c r="B72" s="87" t="s">
        <v>219</v>
      </c>
      <c r="C72" s="83">
        <v>12</v>
      </c>
      <c r="D72" s="83">
        <v>3</v>
      </c>
      <c r="E72" s="83">
        <v>9</v>
      </c>
      <c r="F72" s="83">
        <v>11</v>
      </c>
      <c r="G72" s="83">
        <v>4</v>
      </c>
      <c r="H72" s="83">
        <v>7</v>
      </c>
      <c r="I72" s="83">
        <v>23</v>
      </c>
      <c r="J72" s="83">
        <v>7</v>
      </c>
      <c r="K72" s="83">
        <v>16</v>
      </c>
    </row>
    <row r="73" spans="1:11" ht="13.8" x14ac:dyDescent="0.3">
      <c r="A73" s="79">
        <v>242121</v>
      </c>
      <c r="B73" s="87" t="s">
        <v>70</v>
      </c>
      <c r="C73" s="83">
        <v>10</v>
      </c>
      <c r="D73" s="83">
        <v>4</v>
      </c>
      <c r="E73" s="83">
        <v>6</v>
      </c>
      <c r="F73" s="83">
        <v>21</v>
      </c>
      <c r="G73" s="83">
        <v>7</v>
      </c>
      <c r="H73" s="83">
        <v>14</v>
      </c>
      <c r="I73" s="83">
        <v>31</v>
      </c>
      <c r="J73" s="83">
        <v>11</v>
      </c>
      <c r="K73" s="83">
        <v>20</v>
      </c>
    </row>
    <row r="74" spans="1:11" ht="13.8" x14ac:dyDescent="0.3">
      <c r="A74" s="79">
        <v>376224</v>
      </c>
      <c r="B74" s="87" t="s">
        <v>120</v>
      </c>
      <c r="C74" s="83">
        <v>6</v>
      </c>
      <c r="D74" s="83"/>
      <c r="E74" s="83">
        <v>6</v>
      </c>
      <c r="F74" s="83">
        <v>52</v>
      </c>
      <c r="G74" s="83">
        <v>19</v>
      </c>
      <c r="H74" s="83">
        <v>33</v>
      </c>
      <c r="I74" s="83">
        <v>58</v>
      </c>
      <c r="J74" s="83">
        <v>19</v>
      </c>
      <c r="K74" s="83">
        <v>39</v>
      </c>
    </row>
    <row r="75" spans="1:11" ht="13.8" x14ac:dyDescent="0.3">
      <c r="A75" s="79">
        <v>243498</v>
      </c>
      <c r="B75" s="87" t="s">
        <v>75</v>
      </c>
      <c r="C75" s="83">
        <v>5</v>
      </c>
      <c r="D75" s="83">
        <v>4</v>
      </c>
      <c r="E75" s="83">
        <v>1</v>
      </c>
      <c r="F75" s="83">
        <v>14</v>
      </c>
      <c r="G75" s="83">
        <v>10</v>
      </c>
      <c r="H75" s="83">
        <v>4</v>
      </c>
      <c r="I75" s="83">
        <v>19</v>
      </c>
      <c r="J75" s="83">
        <v>14</v>
      </c>
      <c r="K75" s="83">
        <v>5</v>
      </c>
    </row>
    <row r="76" spans="1:11" ht="13.8" x14ac:dyDescent="0.3">
      <c r="A76" s="79">
        <v>475811</v>
      </c>
      <c r="B76" s="87" t="s">
        <v>220</v>
      </c>
      <c r="C76" s="83">
        <v>5</v>
      </c>
      <c r="D76" s="83">
        <v>5</v>
      </c>
      <c r="E76" s="83"/>
      <c r="F76" s="83">
        <v>69</v>
      </c>
      <c r="G76" s="83">
        <v>38</v>
      </c>
      <c r="H76" s="83">
        <v>31</v>
      </c>
      <c r="I76" s="83">
        <v>74</v>
      </c>
      <c r="J76" s="83">
        <v>43</v>
      </c>
      <c r="K76" s="83">
        <v>31</v>
      </c>
    </row>
    <row r="77" spans="1:11" ht="13.8" x14ac:dyDescent="0.3">
      <c r="A77" s="79">
        <v>241517</v>
      </c>
      <c r="B77" s="87" t="s">
        <v>66</v>
      </c>
      <c r="C77" s="83">
        <v>4</v>
      </c>
      <c r="D77" s="83">
        <v>1</v>
      </c>
      <c r="E77" s="83">
        <v>3</v>
      </c>
      <c r="F77" s="83">
        <v>78</v>
      </c>
      <c r="G77" s="83">
        <v>30</v>
      </c>
      <c r="H77" s="83">
        <v>48</v>
      </c>
      <c r="I77" s="83">
        <v>82</v>
      </c>
      <c r="J77" s="83">
        <v>31</v>
      </c>
      <c r="K77" s="83">
        <v>51</v>
      </c>
    </row>
    <row r="78" spans="1:11" ht="13.8" x14ac:dyDescent="0.3">
      <c r="A78" s="79">
        <v>451741</v>
      </c>
      <c r="B78" s="87" t="s">
        <v>65</v>
      </c>
      <c r="C78" s="83">
        <v>4</v>
      </c>
      <c r="D78" s="83">
        <v>1</v>
      </c>
      <c r="E78" s="83">
        <v>3</v>
      </c>
      <c r="F78" s="83">
        <v>57</v>
      </c>
      <c r="G78" s="83">
        <v>15</v>
      </c>
      <c r="H78" s="83">
        <v>42</v>
      </c>
      <c r="I78" s="83">
        <v>61</v>
      </c>
      <c r="J78" s="83">
        <v>16</v>
      </c>
      <c r="K78" s="83">
        <v>45</v>
      </c>
    </row>
    <row r="79" spans="1:11" ht="13.8" x14ac:dyDescent="0.3">
      <c r="A79" s="79">
        <v>241793</v>
      </c>
      <c r="B79" s="87" t="s">
        <v>64</v>
      </c>
      <c r="C79" s="83"/>
      <c r="D79" s="83"/>
      <c r="E79" s="83"/>
      <c r="F79" s="83">
        <v>38</v>
      </c>
      <c r="G79" s="83">
        <v>24</v>
      </c>
      <c r="H79" s="83">
        <v>14</v>
      </c>
      <c r="I79" s="83">
        <v>38</v>
      </c>
      <c r="J79" s="83">
        <v>24</v>
      </c>
      <c r="K79" s="83">
        <v>14</v>
      </c>
    </row>
    <row r="80" spans="1:11" ht="13.8" x14ac:dyDescent="0.3">
      <c r="A80" s="79">
        <v>428338</v>
      </c>
      <c r="B80" s="87" t="s">
        <v>69</v>
      </c>
      <c r="C80" s="83"/>
      <c r="D80" s="83"/>
      <c r="E80" s="83"/>
      <c r="F80" s="83">
        <v>4</v>
      </c>
      <c r="G80" s="83">
        <v>3</v>
      </c>
      <c r="H80" s="83">
        <v>1</v>
      </c>
      <c r="I80" s="83">
        <v>4</v>
      </c>
      <c r="J80" s="83">
        <v>3</v>
      </c>
      <c r="K80" s="83">
        <v>1</v>
      </c>
    </row>
    <row r="81" spans="1:11" ht="13.8" x14ac:dyDescent="0.3">
      <c r="A81" s="79"/>
      <c r="B81" s="70" t="s">
        <v>221</v>
      </c>
      <c r="C81" s="81">
        <f t="shared" ref="C81:K81" si="1">SUM(C30:C80)</f>
        <v>2910</v>
      </c>
      <c r="D81" s="81">
        <f t="shared" si="1"/>
        <v>1325</v>
      </c>
      <c r="E81" s="81">
        <f t="shared" si="1"/>
        <v>1585</v>
      </c>
      <c r="F81" s="81">
        <f t="shared" si="1"/>
        <v>5325</v>
      </c>
      <c r="G81" s="81">
        <f t="shared" si="1"/>
        <v>2427</v>
      </c>
      <c r="H81" s="81">
        <f t="shared" si="1"/>
        <v>2898</v>
      </c>
      <c r="I81" s="81">
        <f t="shared" si="1"/>
        <v>8235</v>
      </c>
      <c r="J81" s="81">
        <f t="shared" si="1"/>
        <v>3752</v>
      </c>
      <c r="K81" s="81">
        <f t="shared" si="1"/>
        <v>4483</v>
      </c>
    </row>
    <row r="82" spans="1:11" ht="13.8" x14ac:dyDescent="0.3">
      <c r="A82" s="79"/>
      <c r="B82" s="70" t="s">
        <v>97</v>
      </c>
      <c r="C82" s="83"/>
      <c r="D82" s="83"/>
      <c r="E82" s="83"/>
      <c r="F82" s="83"/>
      <c r="G82" s="83"/>
      <c r="H82" s="83"/>
      <c r="I82" s="83"/>
      <c r="J82" s="83"/>
      <c r="K82" s="83"/>
    </row>
    <row r="83" spans="1:11" ht="13.8" x14ac:dyDescent="0.3">
      <c r="A83" s="79">
        <v>242422</v>
      </c>
      <c r="B83" s="87" t="s">
        <v>104</v>
      </c>
      <c r="C83" s="83">
        <v>245</v>
      </c>
      <c r="D83" s="83">
        <v>119</v>
      </c>
      <c r="E83" s="83">
        <v>126</v>
      </c>
      <c r="F83" s="83">
        <v>495</v>
      </c>
      <c r="G83" s="83">
        <v>211</v>
      </c>
      <c r="H83" s="83">
        <v>284</v>
      </c>
      <c r="I83" s="83">
        <v>740</v>
      </c>
      <c r="J83" s="83">
        <v>330</v>
      </c>
      <c r="K83" s="83">
        <v>410</v>
      </c>
    </row>
    <row r="84" spans="1:11" ht="13.8" x14ac:dyDescent="0.3">
      <c r="A84" s="79">
        <v>414461</v>
      </c>
      <c r="B84" s="87" t="s">
        <v>105</v>
      </c>
      <c r="C84" s="83">
        <v>83</v>
      </c>
      <c r="D84" s="83">
        <v>70</v>
      </c>
      <c r="E84" s="83">
        <v>13</v>
      </c>
      <c r="F84" s="83">
        <v>173</v>
      </c>
      <c r="G84" s="83">
        <v>130</v>
      </c>
      <c r="H84" s="83">
        <v>43</v>
      </c>
      <c r="I84" s="83">
        <v>256</v>
      </c>
      <c r="J84" s="83">
        <v>200</v>
      </c>
      <c r="K84" s="83">
        <v>56</v>
      </c>
    </row>
    <row r="85" spans="1:11" ht="13.8" x14ac:dyDescent="0.3">
      <c r="A85" s="79">
        <v>243072</v>
      </c>
      <c r="B85" s="87" t="s">
        <v>109</v>
      </c>
      <c r="C85" s="83">
        <v>67</v>
      </c>
      <c r="D85" s="83">
        <v>18</v>
      </c>
      <c r="E85" s="83">
        <v>49</v>
      </c>
      <c r="F85" s="83">
        <v>139</v>
      </c>
      <c r="G85" s="83">
        <v>51</v>
      </c>
      <c r="H85" s="83">
        <v>88</v>
      </c>
      <c r="I85" s="83">
        <v>206</v>
      </c>
      <c r="J85" s="83">
        <v>69</v>
      </c>
      <c r="K85" s="83">
        <v>137</v>
      </c>
    </row>
    <row r="86" spans="1:11" ht="13.8" x14ac:dyDescent="0.3">
      <c r="A86" s="79">
        <v>242972</v>
      </c>
      <c r="B86" s="87" t="s">
        <v>107</v>
      </c>
      <c r="C86" s="83">
        <v>56</v>
      </c>
      <c r="D86" s="83">
        <v>24</v>
      </c>
      <c r="E86" s="83">
        <v>32</v>
      </c>
      <c r="F86" s="83">
        <v>184</v>
      </c>
      <c r="G86" s="83">
        <v>56</v>
      </c>
      <c r="H86" s="83">
        <v>128</v>
      </c>
      <c r="I86" s="83">
        <v>240</v>
      </c>
      <c r="J86" s="83">
        <v>80</v>
      </c>
      <c r="K86" s="83">
        <v>160</v>
      </c>
    </row>
    <row r="87" spans="1:11" ht="13.8" x14ac:dyDescent="0.3">
      <c r="A87" s="79">
        <v>242981</v>
      </c>
      <c r="B87" s="87" t="s">
        <v>106</v>
      </c>
      <c r="C87" s="83">
        <v>28</v>
      </c>
      <c r="D87" s="83">
        <v>8</v>
      </c>
      <c r="E87" s="83">
        <v>20</v>
      </c>
      <c r="F87" s="83">
        <v>49</v>
      </c>
      <c r="G87" s="83">
        <v>14</v>
      </c>
      <c r="H87" s="83">
        <v>35</v>
      </c>
      <c r="I87" s="83">
        <v>77</v>
      </c>
      <c r="J87" s="83">
        <v>22</v>
      </c>
      <c r="K87" s="83">
        <v>55</v>
      </c>
    </row>
    <row r="88" spans="1:11" ht="13.8" x14ac:dyDescent="0.3">
      <c r="A88" s="79">
        <v>242112</v>
      </c>
      <c r="B88" s="87" t="s">
        <v>257</v>
      </c>
      <c r="C88" s="83">
        <v>22</v>
      </c>
      <c r="D88" s="83">
        <v>8</v>
      </c>
      <c r="E88" s="83">
        <v>14</v>
      </c>
      <c r="F88" s="83">
        <v>88</v>
      </c>
      <c r="G88" s="83">
        <v>32</v>
      </c>
      <c r="H88" s="83">
        <v>56</v>
      </c>
      <c r="I88" s="83">
        <v>110</v>
      </c>
      <c r="J88" s="83">
        <v>40</v>
      </c>
      <c r="K88" s="83">
        <v>70</v>
      </c>
    </row>
    <row r="89" spans="1:11" ht="13.8" x14ac:dyDescent="0.3">
      <c r="A89" s="79">
        <v>241304</v>
      </c>
      <c r="B89" s="87" t="s">
        <v>121</v>
      </c>
      <c r="C89" s="83">
        <v>21</v>
      </c>
      <c r="D89" s="83">
        <v>5</v>
      </c>
      <c r="E89" s="83">
        <v>16</v>
      </c>
      <c r="F89" s="83">
        <v>118</v>
      </c>
      <c r="G89" s="83">
        <v>39</v>
      </c>
      <c r="H89" s="83">
        <v>79</v>
      </c>
      <c r="I89" s="83">
        <v>139</v>
      </c>
      <c r="J89" s="83">
        <v>44</v>
      </c>
      <c r="K89" s="83">
        <v>95</v>
      </c>
    </row>
    <row r="90" spans="1:11" ht="13.8" x14ac:dyDescent="0.3">
      <c r="A90" s="79">
        <v>460677</v>
      </c>
      <c r="B90" s="87" t="s">
        <v>201</v>
      </c>
      <c r="C90" s="83">
        <v>20</v>
      </c>
      <c r="D90" s="83">
        <v>2</v>
      </c>
      <c r="E90" s="83">
        <v>18</v>
      </c>
      <c r="F90" s="83">
        <v>17</v>
      </c>
      <c r="G90" s="83">
        <v>3</v>
      </c>
      <c r="H90" s="83">
        <v>14</v>
      </c>
      <c r="I90" s="83">
        <v>37</v>
      </c>
      <c r="J90" s="83">
        <v>5</v>
      </c>
      <c r="K90" s="83">
        <v>32</v>
      </c>
    </row>
    <row r="91" spans="1:11" ht="13.8" x14ac:dyDescent="0.3">
      <c r="A91" s="79">
        <v>242149</v>
      </c>
      <c r="B91" s="87" t="s">
        <v>103</v>
      </c>
      <c r="C91" s="83">
        <v>18</v>
      </c>
      <c r="D91" s="83">
        <v>4</v>
      </c>
      <c r="E91" s="83">
        <v>14</v>
      </c>
      <c r="F91" s="83">
        <v>24</v>
      </c>
      <c r="G91" s="83">
        <v>10</v>
      </c>
      <c r="H91" s="83">
        <v>14</v>
      </c>
      <c r="I91" s="83">
        <v>42</v>
      </c>
      <c r="J91" s="83">
        <v>14</v>
      </c>
      <c r="K91" s="83">
        <v>28</v>
      </c>
    </row>
    <row r="92" spans="1:11" ht="13.8" x14ac:dyDescent="0.3">
      <c r="A92" s="79">
        <v>243841</v>
      </c>
      <c r="B92" s="87" t="s">
        <v>102</v>
      </c>
      <c r="C92" s="83">
        <v>18</v>
      </c>
      <c r="D92" s="83">
        <v>6</v>
      </c>
      <c r="E92" s="83">
        <v>12</v>
      </c>
      <c r="F92" s="83">
        <v>45</v>
      </c>
      <c r="G92" s="83">
        <v>14</v>
      </c>
      <c r="H92" s="83">
        <v>31</v>
      </c>
      <c r="I92" s="83">
        <v>63</v>
      </c>
      <c r="J92" s="83">
        <v>20</v>
      </c>
      <c r="K92" s="83">
        <v>43</v>
      </c>
    </row>
    <row r="93" spans="1:11" ht="13.8" x14ac:dyDescent="0.3">
      <c r="A93" s="79">
        <v>444042</v>
      </c>
      <c r="B93" s="87" t="s">
        <v>108</v>
      </c>
      <c r="C93" s="83">
        <v>16</v>
      </c>
      <c r="D93" s="83">
        <v>4</v>
      </c>
      <c r="E93" s="83">
        <v>12</v>
      </c>
      <c r="F93" s="83">
        <v>84</v>
      </c>
      <c r="G93" s="83">
        <v>26</v>
      </c>
      <c r="H93" s="83">
        <v>58</v>
      </c>
      <c r="I93" s="83">
        <v>100</v>
      </c>
      <c r="J93" s="83">
        <v>30</v>
      </c>
      <c r="K93" s="83">
        <v>70</v>
      </c>
    </row>
    <row r="94" spans="1:11" ht="13.8" x14ac:dyDescent="0.3">
      <c r="A94" s="79">
        <v>242130</v>
      </c>
      <c r="B94" s="87" t="s">
        <v>101</v>
      </c>
      <c r="C94" s="83">
        <v>14</v>
      </c>
      <c r="D94" s="83">
        <v>4</v>
      </c>
      <c r="E94" s="83">
        <v>10</v>
      </c>
      <c r="F94" s="83">
        <v>20</v>
      </c>
      <c r="G94" s="83">
        <v>9</v>
      </c>
      <c r="H94" s="83">
        <v>11</v>
      </c>
      <c r="I94" s="83">
        <v>34</v>
      </c>
      <c r="J94" s="83">
        <v>13</v>
      </c>
      <c r="K94" s="83">
        <v>21</v>
      </c>
    </row>
    <row r="95" spans="1:11" ht="13.8" x14ac:dyDescent="0.3">
      <c r="A95" s="79">
        <v>458469</v>
      </c>
      <c r="B95" s="87" t="s">
        <v>183</v>
      </c>
      <c r="C95" s="83">
        <v>12</v>
      </c>
      <c r="D95" s="83">
        <v>3</v>
      </c>
      <c r="E95" s="83">
        <v>9</v>
      </c>
      <c r="F95" s="83">
        <v>67</v>
      </c>
      <c r="G95" s="83">
        <v>19</v>
      </c>
      <c r="H95" s="83">
        <v>48</v>
      </c>
      <c r="I95" s="83">
        <v>79</v>
      </c>
      <c r="J95" s="83">
        <v>22</v>
      </c>
      <c r="K95" s="83">
        <v>57</v>
      </c>
    </row>
    <row r="96" spans="1:11" ht="13.8" x14ac:dyDescent="0.3">
      <c r="A96" s="79">
        <v>376321</v>
      </c>
      <c r="B96" s="87" t="s">
        <v>100</v>
      </c>
      <c r="C96" s="83">
        <v>11</v>
      </c>
      <c r="D96" s="83">
        <v>2</v>
      </c>
      <c r="E96" s="83">
        <v>9</v>
      </c>
      <c r="F96" s="83"/>
      <c r="G96" s="83"/>
      <c r="H96" s="83"/>
      <c r="I96" s="83">
        <v>11</v>
      </c>
      <c r="J96" s="83">
        <v>2</v>
      </c>
      <c r="K96" s="83">
        <v>9</v>
      </c>
    </row>
    <row r="97" spans="1:11" ht="13.8" x14ac:dyDescent="0.3">
      <c r="A97" s="79">
        <v>382063</v>
      </c>
      <c r="B97" s="87" t="s">
        <v>110</v>
      </c>
      <c r="C97" s="83">
        <v>9</v>
      </c>
      <c r="D97" s="83">
        <v>3</v>
      </c>
      <c r="E97" s="83">
        <v>6</v>
      </c>
      <c r="F97" s="83">
        <v>146</v>
      </c>
      <c r="G97" s="83">
        <v>76</v>
      </c>
      <c r="H97" s="83">
        <v>70</v>
      </c>
      <c r="I97" s="83">
        <v>155</v>
      </c>
      <c r="J97" s="83">
        <v>79</v>
      </c>
      <c r="K97" s="83">
        <v>76</v>
      </c>
    </row>
    <row r="98" spans="1:11" ht="13.8" x14ac:dyDescent="0.3">
      <c r="A98" s="79">
        <v>404806</v>
      </c>
      <c r="B98" s="87" t="s">
        <v>99</v>
      </c>
      <c r="C98" s="83">
        <v>9</v>
      </c>
      <c r="D98" s="83"/>
      <c r="E98" s="83">
        <v>9</v>
      </c>
      <c r="F98" s="83">
        <v>31</v>
      </c>
      <c r="G98" s="83">
        <v>10</v>
      </c>
      <c r="H98" s="83">
        <v>21</v>
      </c>
      <c r="I98" s="83">
        <v>40</v>
      </c>
      <c r="J98" s="83">
        <v>10</v>
      </c>
      <c r="K98" s="83">
        <v>30</v>
      </c>
    </row>
    <row r="99" spans="1:11" ht="13.8" x14ac:dyDescent="0.3">
      <c r="A99" s="79">
        <v>430935</v>
      </c>
      <c r="B99" s="87" t="s">
        <v>98</v>
      </c>
      <c r="C99" s="83">
        <v>6</v>
      </c>
      <c r="D99" s="83">
        <v>5</v>
      </c>
      <c r="E99" s="83">
        <v>1</v>
      </c>
      <c r="F99" s="83">
        <v>36</v>
      </c>
      <c r="G99" s="83">
        <v>22</v>
      </c>
      <c r="H99" s="83">
        <v>14</v>
      </c>
      <c r="I99" s="83">
        <v>42</v>
      </c>
      <c r="J99" s="83">
        <v>27</v>
      </c>
      <c r="K99" s="83">
        <v>15</v>
      </c>
    </row>
    <row r="100" spans="1:11" ht="13.8" x14ac:dyDescent="0.3">
      <c r="A100" s="79">
        <v>468723</v>
      </c>
      <c r="B100" s="87" t="s">
        <v>202</v>
      </c>
      <c r="C100" s="83">
        <v>2</v>
      </c>
      <c r="D100" s="83"/>
      <c r="E100" s="83">
        <v>2</v>
      </c>
      <c r="F100" s="83">
        <v>65</v>
      </c>
      <c r="G100" s="83">
        <v>21</v>
      </c>
      <c r="H100" s="83">
        <v>44</v>
      </c>
      <c r="I100" s="83">
        <v>67</v>
      </c>
      <c r="J100" s="83">
        <v>21</v>
      </c>
      <c r="K100" s="83">
        <v>46</v>
      </c>
    </row>
    <row r="101" spans="1:11" ht="13.8" x14ac:dyDescent="0.3">
      <c r="A101" s="79">
        <v>240985</v>
      </c>
      <c r="B101" s="87" t="s">
        <v>277</v>
      </c>
      <c r="C101" s="83">
        <v>1</v>
      </c>
      <c r="D101" s="83"/>
      <c r="E101" s="83">
        <v>1</v>
      </c>
      <c r="F101" s="83">
        <v>37</v>
      </c>
      <c r="G101" s="83">
        <v>13</v>
      </c>
      <c r="H101" s="83">
        <v>24</v>
      </c>
      <c r="I101" s="83">
        <v>38</v>
      </c>
      <c r="J101" s="83">
        <v>13</v>
      </c>
      <c r="K101" s="83">
        <v>25</v>
      </c>
    </row>
    <row r="102" spans="1:11" ht="13.8" x14ac:dyDescent="0.3">
      <c r="A102" s="79"/>
      <c r="B102" s="70" t="s">
        <v>205</v>
      </c>
      <c r="C102" s="81">
        <f t="shared" ref="C102:K102" si="2">SUM(C83:C101)</f>
        <v>658</v>
      </c>
      <c r="D102" s="81">
        <f t="shared" si="2"/>
        <v>285</v>
      </c>
      <c r="E102" s="81">
        <f t="shared" si="2"/>
        <v>373</v>
      </c>
      <c r="F102" s="81">
        <f t="shared" si="2"/>
        <v>1818</v>
      </c>
      <c r="G102" s="81">
        <f t="shared" si="2"/>
        <v>756</v>
      </c>
      <c r="H102" s="81">
        <f t="shared" si="2"/>
        <v>1062</v>
      </c>
      <c r="I102" s="81">
        <f t="shared" si="2"/>
        <v>2476</v>
      </c>
      <c r="J102" s="81">
        <f t="shared" si="2"/>
        <v>1041</v>
      </c>
      <c r="K102" s="81">
        <f t="shared" si="2"/>
        <v>1435</v>
      </c>
    </row>
    <row r="103" spans="1:11" ht="13.8" x14ac:dyDescent="0.3">
      <c r="A103" s="79"/>
      <c r="B103" s="79" t="s">
        <v>126</v>
      </c>
      <c r="C103" s="81">
        <f>SUM(C28,C81,C102)</f>
        <v>7446</v>
      </c>
      <c r="D103" s="81">
        <f t="shared" ref="D103:K103" si="3">SUM(D28,D81,D102)</f>
        <v>3501</v>
      </c>
      <c r="E103" s="81">
        <f t="shared" si="3"/>
        <v>3945</v>
      </c>
      <c r="F103" s="81">
        <f t="shared" si="3"/>
        <v>8439</v>
      </c>
      <c r="G103" s="81">
        <f t="shared" si="3"/>
        <v>3834</v>
      </c>
      <c r="H103" s="81">
        <f t="shared" si="3"/>
        <v>4605</v>
      </c>
      <c r="I103" s="81">
        <f t="shared" si="3"/>
        <v>15885</v>
      </c>
      <c r="J103" s="81">
        <f t="shared" si="3"/>
        <v>7335</v>
      </c>
      <c r="K103" s="81">
        <f t="shared" si="3"/>
        <v>8550</v>
      </c>
    </row>
    <row r="104" spans="1:11" ht="14.4" thickBot="1" x14ac:dyDescent="0.35">
      <c r="A104" s="48"/>
      <c r="B104" s="48"/>
      <c r="C104" s="82"/>
      <c r="D104" s="82"/>
      <c r="E104" s="82"/>
      <c r="F104" s="82"/>
      <c r="G104" s="82"/>
      <c r="H104" s="82"/>
      <c r="I104" s="82"/>
      <c r="J104" s="82"/>
      <c r="K104" s="82"/>
    </row>
    <row r="105" spans="1:11" ht="13.8" x14ac:dyDescent="0.3">
      <c r="A105" s="48"/>
      <c r="B105" s="187" t="s">
        <v>336</v>
      </c>
      <c r="C105" s="195">
        <f>MIN(C10:C27,C30:C80,C83:C101)</f>
        <v>1</v>
      </c>
      <c r="D105" s="195">
        <f t="shared" ref="D105:K105" si="4">MIN(D10:D27,D30:D80,D83:D101)</f>
        <v>1</v>
      </c>
      <c r="E105" s="195">
        <f t="shared" si="4"/>
        <v>1</v>
      </c>
      <c r="F105" s="195">
        <f t="shared" si="4"/>
        <v>1</v>
      </c>
      <c r="G105" s="195">
        <f t="shared" si="4"/>
        <v>1</v>
      </c>
      <c r="H105" s="195">
        <f t="shared" si="4"/>
        <v>1</v>
      </c>
      <c r="I105" s="195">
        <f t="shared" si="4"/>
        <v>4</v>
      </c>
      <c r="J105" s="195">
        <f t="shared" si="4"/>
        <v>2</v>
      </c>
      <c r="K105" s="196">
        <f t="shared" si="4"/>
        <v>1</v>
      </c>
    </row>
    <row r="106" spans="1:11" ht="13.8" x14ac:dyDescent="0.3">
      <c r="A106" s="48"/>
      <c r="B106" s="190" t="s">
        <v>337</v>
      </c>
      <c r="C106" s="197">
        <f>MAX(C10:C27,C30:C80,C83:C101)</f>
        <v>984</v>
      </c>
      <c r="D106" s="197">
        <f t="shared" ref="D106:K106" si="5">MAX(D10:D27,D30:D80,D83:D101)</f>
        <v>494</v>
      </c>
      <c r="E106" s="197">
        <f t="shared" si="5"/>
        <v>502</v>
      </c>
      <c r="F106" s="197">
        <f t="shared" si="5"/>
        <v>548</v>
      </c>
      <c r="G106" s="197">
        <f t="shared" si="5"/>
        <v>233</v>
      </c>
      <c r="H106" s="197">
        <f t="shared" si="5"/>
        <v>346</v>
      </c>
      <c r="I106" s="197">
        <f t="shared" si="5"/>
        <v>1289</v>
      </c>
      <c r="J106" s="197">
        <f t="shared" si="5"/>
        <v>639</v>
      </c>
      <c r="K106" s="198">
        <f t="shared" si="5"/>
        <v>689</v>
      </c>
    </row>
    <row r="107" spans="1:11" ht="13.8" x14ac:dyDescent="0.3">
      <c r="A107" s="48"/>
      <c r="B107" s="190" t="s">
        <v>338</v>
      </c>
      <c r="C107" s="197">
        <f>AVERAGE(C10:C27,C30:C80,C83:C101)</f>
        <v>86.581395348837205</v>
      </c>
      <c r="D107" s="197">
        <f t="shared" ref="D107:K107" si="6">AVERAGE(D10:D27,D30:D80,D83:D101)</f>
        <v>42.695121951219512</v>
      </c>
      <c r="E107" s="197">
        <f t="shared" si="6"/>
        <v>46.411764705882355</v>
      </c>
      <c r="F107" s="197">
        <f t="shared" si="6"/>
        <v>108.19230769230769</v>
      </c>
      <c r="G107" s="197">
        <f t="shared" si="6"/>
        <v>49.153846153846153</v>
      </c>
      <c r="H107" s="197">
        <f t="shared" si="6"/>
        <v>59.805194805194802</v>
      </c>
      <c r="I107" s="197">
        <f t="shared" si="6"/>
        <v>180.51136363636363</v>
      </c>
      <c r="J107" s="197">
        <f t="shared" si="6"/>
        <v>83.352272727272734</v>
      </c>
      <c r="K107" s="198">
        <f t="shared" si="6"/>
        <v>97.159090909090907</v>
      </c>
    </row>
    <row r="108" spans="1:11" ht="14.4" thickBot="1" x14ac:dyDescent="0.35">
      <c r="A108" s="48"/>
      <c r="B108" s="192" t="s">
        <v>339</v>
      </c>
      <c r="C108" s="199">
        <f>_xlfn.STDEV.P(C10:C27,C30:C80,C83:C101)</f>
        <v>154.56010083506683</v>
      </c>
      <c r="D108" s="199">
        <f t="shared" ref="D108:K108" si="7">_xlfn.STDEV.P(D10:D27,D30:D80,D83:D101)</f>
        <v>78.132734001480486</v>
      </c>
      <c r="E108" s="199">
        <f t="shared" si="7"/>
        <v>81.335802711771194</v>
      </c>
      <c r="F108" s="199">
        <f t="shared" si="7"/>
        <v>125.58377096811512</v>
      </c>
      <c r="G108" s="199">
        <f t="shared" si="7"/>
        <v>56.602092224417461</v>
      </c>
      <c r="H108" s="199">
        <f t="shared" si="7"/>
        <v>71.586119049341306</v>
      </c>
      <c r="I108" s="199">
        <f t="shared" si="7"/>
        <v>232.57403485567684</v>
      </c>
      <c r="J108" s="199">
        <f t="shared" si="7"/>
        <v>110.2831108569633</v>
      </c>
      <c r="K108" s="200">
        <f t="shared" si="7"/>
        <v>126.21337329765635</v>
      </c>
    </row>
    <row r="109" spans="1:11" ht="13.8" x14ac:dyDescent="0.3">
      <c r="A109" s="48"/>
      <c r="B109" s="48"/>
      <c r="C109" s="82"/>
      <c r="D109" s="82"/>
      <c r="E109" s="82"/>
      <c r="F109" s="82"/>
      <c r="G109" s="82"/>
      <c r="H109" s="82"/>
      <c r="I109" s="82"/>
      <c r="J109" s="82"/>
      <c r="K109" s="82"/>
    </row>
    <row r="110" spans="1:11" ht="13.8" x14ac:dyDescent="0.3">
      <c r="A110" s="232" t="s">
        <v>278</v>
      </c>
      <c r="B110" s="232"/>
      <c r="C110" s="232"/>
      <c r="D110" s="232"/>
      <c r="E110" s="232"/>
      <c r="F110" s="232"/>
      <c r="G110" s="232"/>
      <c r="H110" s="232"/>
      <c r="I110" s="232"/>
      <c r="J110" s="232"/>
      <c r="K110" s="232"/>
    </row>
  </sheetData>
  <sortState ref="A83:K101">
    <sortCondition descending="1" ref="C83:C101"/>
  </sortState>
  <mergeCells count="11">
    <mergeCell ref="I7:K7"/>
    <mergeCell ref="A110:K110"/>
    <mergeCell ref="A6:H6"/>
    <mergeCell ref="B1:H1"/>
    <mergeCell ref="B2:H2"/>
    <mergeCell ref="B3:H3"/>
    <mergeCell ref="B4:H4"/>
    <mergeCell ref="A7:A8"/>
    <mergeCell ref="B7:B8"/>
    <mergeCell ref="C7:E7"/>
    <mergeCell ref="F7:H7"/>
  </mergeCells>
  <pageMargins left="0.7" right="0.7" top="0.75"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8"/>
  <sheetViews>
    <sheetView zoomScale="58" zoomScaleNormal="58" workbookViewId="0">
      <pane xSplit="2" ySplit="10" topLeftCell="AE11" activePane="bottomRight" state="frozen"/>
      <selection pane="topRight" activeCell="C1" sqref="C1"/>
      <selection pane="bottomLeft" activeCell="A11" sqref="A11"/>
      <selection pane="bottomRight" activeCell="AE71" sqref="AE71"/>
    </sheetView>
  </sheetViews>
  <sheetFormatPr defaultColWidth="9.109375" defaultRowHeight="14.4" x14ac:dyDescent="0.3"/>
  <cols>
    <col min="1" max="1" width="11" style="5" customWidth="1"/>
    <col min="2" max="2" width="62.109375" style="34" bestFit="1" customWidth="1"/>
    <col min="3" max="3" width="10.6640625" style="34" bestFit="1" customWidth="1"/>
    <col min="4" max="6" width="10.33203125" style="34" bestFit="1" customWidth="1"/>
    <col min="7" max="7" width="10" style="34" bestFit="1" customWidth="1"/>
    <col min="8" max="8" width="8.5546875" style="34" bestFit="1" customWidth="1"/>
    <col min="9" max="10" width="10" style="30" bestFit="1" customWidth="1"/>
    <col min="11" max="11" width="8.5546875" style="30" bestFit="1" customWidth="1"/>
    <col min="12" max="13" width="10" style="5" bestFit="1" customWidth="1"/>
    <col min="14" max="14" width="8.5546875" style="5" bestFit="1" customWidth="1"/>
    <col min="15" max="16" width="10" style="5" bestFit="1" customWidth="1"/>
    <col min="17" max="17" width="8.5546875" style="5" bestFit="1" customWidth="1"/>
    <col min="18" max="19" width="10" style="5" bestFit="1" customWidth="1"/>
    <col min="20" max="20" width="8.5546875" style="5" bestFit="1" customWidth="1"/>
    <col min="21" max="23" width="10.6640625" style="5" bestFit="1" customWidth="1"/>
    <col min="24" max="24" width="11.44140625" style="5" bestFit="1" customWidth="1"/>
    <col min="25" max="25" width="10.6640625" style="5" bestFit="1" customWidth="1"/>
    <col min="26" max="26" width="10.33203125" style="5" bestFit="1" customWidth="1"/>
    <col min="27" max="30" width="10.6640625" style="5" bestFit="1" customWidth="1"/>
    <col min="31" max="31" width="11.6640625" style="5" bestFit="1" customWidth="1"/>
    <col min="32" max="33" width="10.6640625" style="5" bestFit="1" customWidth="1"/>
    <col min="34" max="16384" width="9.109375" style="5"/>
  </cols>
  <sheetData>
    <row r="1" spans="1:33" ht="18" x14ac:dyDescent="0.35">
      <c r="B1" s="237" t="s">
        <v>195</v>
      </c>
      <c r="C1" s="237"/>
      <c r="D1" s="237"/>
      <c r="E1" s="237"/>
      <c r="F1" s="237"/>
      <c r="G1" s="237"/>
      <c r="H1" s="237"/>
      <c r="I1" s="237"/>
      <c r="J1" s="237"/>
      <c r="K1" s="237"/>
      <c r="L1" s="237"/>
      <c r="M1" s="237"/>
      <c r="N1" s="237"/>
      <c r="O1" s="237"/>
      <c r="P1" s="237"/>
      <c r="Q1" s="237"/>
      <c r="R1" s="237"/>
      <c r="S1" s="237"/>
      <c r="T1" s="237"/>
      <c r="U1" s="237"/>
      <c r="V1" s="237"/>
      <c r="W1" s="237"/>
      <c r="X1" s="237"/>
      <c r="Y1" s="237"/>
      <c r="Z1" s="237"/>
    </row>
    <row r="2" spans="1:33" ht="18" x14ac:dyDescent="0.35">
      <c r="B2" s="237" t="s">
        <v>196</v>
      </c>
      <c r="C2" s="237"/>
      <c r="D2" s="237"/>
      <c r="E2" s="237"/>
      <c r="F2" s="237"/>
      <c r="G2" s="237"/>
      <c r="H2" s="237"/>
      <c r="I2" s="237"/>
      <c r="J2" s="237"/>
      <c r="K2" s="237"/>
      <c r="L2" s="237"/>
      <c r="M2" s="237"/>
      <c r="N2" s="237"/>
      <c r="O2" s="237"/>
      <c r="P2" s="237"/>
      <c r="Q2" s="237"/>
      <c r="R2" s="237"/>
      <c r="S2" s="237"/>
      <c r="T2" s="237"/>
      <c r="U2" s="237"/>
      <c r="V2" s="237"/>
      <c r="W2" s="237"/>
      <c r="X2" s="237"/>
      <c r="Y2" s="237"/>
      <c r="Z2" s="237"/>
    </row>
    <row r="3" spans="1:33" x14ac:dyDescent="0.3">
      <c r="B3" s="217" t="s">
        <v>177</v>
      </c>
      <c r="C3" s="217"/>
      <c r="D3" s="217"/>
      <c r="E3" s="217"/>
      <c r="F3" s="217"/>
      <c r="G3" s="217"/>
      <c r="H3" s="217"/>
      <c r="I3" s="217"/>
      <c r="J3" s="217"/>
      <c r="K3" s="217"/>
      <c r="L3" s="217"/>
      <c r="M3" s="217"/>
      <c r="N3" s="217"/>
      <c r="O3" s="217"/>
      <c r="P3" s="217"/>
      <c r="Q3" s="217"/>
      <c r="R3" s="217"/>
      <c r="S3" s="217"/>
      <c r="T3" s="217"/>
      <c r="U3" s="217"/>
      <c r="V3" s="217"/>
      <c r="W3" s="217"/>
      <c r="X3" s="217"/>
      <c r="Y3" s="217"/>
      <c r="Z3" s="217"/>
    </row>
    <row r="4" spans="1:33" x14ac:dyDescent="0.3">
      <c r="B4" s="238" t="s">
        <v>246</v>
      </c>
      <c r="C4" s="238"/>
      <c r="D4" s="238"/>
      <c r="E4" s="238"/>
      <c r="F4" s="238"/>
      <c r="G4" s="238"/>
      <c r="H4" s="238"/>
      <c r="I4" s="238"/>
      <c r="J4" s="238"/>
      <c r="K4" s="238"/>
      <c r="L4" s="238"/>
      <c r="M4" s="238"/>
      <c r="N4" s="238"/>
      <c r="O4" s="238"/>
      <c r="P4" s="238"/>
      <c r="Q4" s="238"/>
      <c r="R4" s="238"/>
      <c r="S4" s="238"/>
      <c r="T4" s="238"/>
      <c r="U4" s="238"/>
      <c r="V4" s="238"/>
      <c r="W4" s="238"/>
      <c r="X4" s="238"/>
      <c r="Y4" s="238"/>
      <c r="Z4" s="238"/>
    </row>
    <row r="5" spans="1:33" s="32" customFormat="1" ht="13.8" x14ac:dyDescent="0.3">
      <c r="B5" s="35"/>
      <c r="C5" s="35"/>
      <c r="D5" s="35"/>
      <c r="E5" s="35"/>
      <c r="F5" s="35"/>
      <c r="G5" s="35"/>
      <c r="H5" s="35"/>
      <c r="I5" s="35"/>
      <c r="J5" s="35"/>
      <c r="K5" s="35"/>
    </row>
    <row r="6" spans="1:33" ht="21" customHeight="1" x14ac:dyDescent="0.3">
      <c r="A6" s="255" t="s">
        <v>241</v>
      </c>
      <c r="B6" s="255"/>
      <c r="C6" s="255"/>
      <c r="D6" s="255"/>
      <c r="E6" s="255"/>
      <c r="F6" s="255"/>
      <c r="G6" s="255"/>
      <c r="H6" s="255"/>
      <c r="I6" s="255"/>
      <c r="J6" s="255"/>
      <c r="K6" s="255"/>
      <c r="L6" s="255"/>
      <c r="M6" s="255"/>
      <c r="N6" s="255"/>
      <c r="O6" s="255"/>
      <c r="P6" s="255"/>
      <c r="Q6" s="255"/>
      <c r="R6" s="255"/>
      <c r="S6" s="255"/>
      <c r="T6" s="255"/>
      <c r="U6" s="255"/>
      <c r="V6" s="255"/>
      <c r="W6" s="255"/>
      <c r="X6" s="255"/>
      <c r="Y6" s="255"/>
      <c r="Z6" s="255"/>
    </row>
    <row r="7" spans="1:33" s="122" customFormat="1" ht="15" customHeight="1" x14ac:dyDescent="0.3">
      <c r="A7" s="256" t="s">
        <v>273</v>
      </c>
      <c r="B7" s="256" t="s">
        <v>209</v>
      </c>
      <c r="C7" s="254" t="s">
        <v>182</v>
      </c>
      <c r="D7" s="254"/>
      <c r="E7" s="254"/>
      <c r="F7" s="254"/>
      <c r="G7" s="254"/>
      <c r="H7" s="254"/>
      <c r="I7" s="254"/>
      <c r="J7" s="254"/>
      <c r="K7" s="254"/>
      <c r="L7" s="254"/>
      <c r="M7" s="254"/>
      <c r="N7" s="254"/>
      <c r="O7" s="254"/>
      <c r="P7" s="254"/>
      <c r="Q7" s="254"/>
      <c r="R7" s="254"/>
      <c r="S7" s="254"/>
      <c r="T7" s="254"/>
      <c r="U7" s="254"/>
      <c r="V7" s="254"/>
      <c r="W7" s="254"/>
      <c r="X7" s="254"/>
      <c r="Y7" s="254"/>
      <c r="Z7" s="254"/>
      <c r="AA7" s="254"/>
      <c r="AB7" s="258" t="s">
        <v>280</v>
      </c>
      <c r="AC7" s="258"/>
      <c r="AD7" s="258"/>
      <c r="AE7" s="259" t="s">
        <v>184</v>
      </c>
      <c r="AF7" s="259"/>
      <c r="AG7" s="259"/>
    </row>
    <row r="8" spans="1:33" s="122" customFormat="1" ht="27" customHeight="1" x14ac:dyDescent="0.3">
      <c r="A8" s="256"/>
      <c r="B8" s="256"/>
      <c r="C8" s="254" t="s">
        <v>187</v>
      </c>
      <c r="D8" s="254"/>
      <c r="E8" s="254"/>
      <c r="F8" s="257" t="s">
        <v>188</v>
      </c>
      <c r="G8" s="257"/>
      <c r="H8" s="257"/>
      <c r="I8" s="257" t="s">
        <v>189</v>
      </c>
      <c r="J8" s="257"/>
      <c r="K8" s="257"/>
      <c r="L8" s="254" t="s">
        <v>190</v>
      </c>
      <c r="M8" s="254"/>
      <c r="N8" s="254"/>
      <c r="O8" s="254" t="s">
        <v>204</v>
      </c>
      <c r="P8" s="254"/>
      <c r="Q8" s="254"/>
      <c r="R8" s="257" t="s">
        <v>281</v>
      </c>
      <c r="S8" s="257"/>
      <c r="T8" s="257"/>
      <c r="U8" s="257" t="s">
        <v>282</v>
      </c>
      <c r="V8" s="257"/>
      <c r="W8" s="257"/>
      <c r="X8" s="254" t="s">
        <v>283</v>
      </c>
      <c r="Y8" s="257" t="s">
        <v>284</v>
      </c>
      <c r="Z8" s="257"/>
      <c r="AA8" s="257"/>
      <c r="AB8" s="258"/>
      <c r="AC8" s="258"/>
      <c r="AD8" s="258"/>
      <c r="AE8" s="259"/>
      <c r="AF8" s="259"/>
      <c r="AG8" s="259"/>
    </row>
    <row r="9" spans="1:33" s="122" customFormat="1" ht="13.8" x14ac:dyDescent="0.3">
      <c r="A9" s="256"/>
      <c r="B9" s="256"/>
      <c r="C9" s="98" t="s">
        <v>114</v>
      </c>
      <c r="D9" s="98" t="s">
        <v>191</v>
      </c>
      <c r="E9" s="98" t="s">
        <v>192</v>
      </c>
      <c r="F9" s="98" t="s">
        <v>114</v>
      </c>
      <c r="G9" s="98" t="s">
        <v>191</v>
      </c>
      <c r="H9" s="98" t="s">
        <v>192</v>
      </c>
      <c r="I9" s="98" t="s">
        <v>114</v>
      </c>
      <c r="J9" s="98" t="s">
        <v>191</v>
      </c>
      <c r="K9" s="98" t="s">
        <v>192</v>
      </c>
      <c r="L9" s="98" t="s">
        <v>114</v>
      </c>
      <c r="M9" s="98" t="s">
        <v>191</v>
      </c>
      <c r="N9" s="98" t="s">
        <v>192</v>
      </c>
      <c r="O9" s="98" t="s">
        <v>114</v>
      </c>
      <c r="P9" s="98" t="s">
        <v>191</v>
      </c>
      <c r="Q9" s="98" t="s">
        <v>192</v>
      </c>
      <c r="R9" s="98" t="s">
        <v>114</v>
      </c>
      <c r="S9" s="98" t="s">
        <v>191</v>
      </c>
      <c r="T9" s="98" t="s">
        <v>192</v>
      </c>
      <c r="U9" s="98" t="s">
        <v>114</v>
      </c>
      <c r="V9" s="98" t="s">
        <v>191</v>
      </c>
      <c r="W9" s="98" t="s">
        <v>192</v>
      </c>
      <c r="X9" s="254"/>
      <c r="Y9" s="98" t="s">
        <v>114</v>
      </c>
      <c r="Z9" s="98" t="s">
        <v>191</v>
      </c>
      <c r="AA9" s="98" t="s">
        <v>192</v>
      </c>
      <c r="AB9" s="98" t="s">
        <v>114</v>
      </c>
      <c r="AC9" s="98" t="s">
        <v>191</v>
      </c>
      <c r="AD9" s="98" t="s">
        <v>192</v>
      </c>
      <c r="AE9" s="98" t="s">
        <v>114</v>
      </c>
      <c r="AF9" s="98" t="s">
        <v>191</v>
      </c>
      <c r="AG9" s="98" t="s">
        <v>192</v>
      </c>
    </row>
    <row r="10" spans="1:33" s="48" customFormat="1" ht="13.8" x14ac:dyDescent="0.3">
      <c r="A10" s="47"/>
      <c r="B10" s="73" t="s">
        <v>36</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row>
    <row r="11" spans="1:33" s="48" customFormat="1" x14ac:dyDescent="0.3">
      <c r="A11" s="31">
        <v>243221</v>
      </c>
      <c r="B11" s="123" t="s">
        <v>54</v>
      </c>
      <c r="C11" s="124">
        <v>456</v>
      </c>
      <c r="D11" s="124">
        <v>245</v>
      </c>
      <c r="E11" s="124">
        <v>211</v>
      </c>
      <c r="F11" s="124">
        <v>166</v>
      </c>
      <c r="G11" s="124">
        <v>86</v>
      </c>
      <c r="H11" s="124">
        <v>80</v>
      </c>
      <c r="I11" s="124">
        <v>155</v>
      </c>
      <c r="J11" s="124">
        <v>76</v>
      </c>
      <c r="K11" s="124">
        <v>79</v>
      </c>
      <c r="L11" s="124">
        <v>54</v>
      </c>
      <c r="M11" s="124">
        <v>32</v>
      </c>
      <c r="N11" s="124">
        <v>22</v>
      </c>
      <c r="O11" s="124"/>
      <c r="P11" s="124"/>
      <c r="Q11" s="124"/>
      <c r="R11" s="124">
        <v>4</v>
      </c>
      <c r="S11" s="124">
        <v>2</v>
      </c>
      <c r="T11" s="124">
        <v>2</v>
      </c>
      <c r="U11" s="124">
        <v>835</v>
      </c>
      <c r="V11" s="124">
        <v>441</v>
      </c>
      <c r="W11" s="124">
        <v>394</v>
      </c>
      <c r="X11" s="124">
        <v>149</v>
      </c>
      <c r="Y11" s="124">
        <v>984</v>
      </c>
      <c r="Z11" s="124">
        <v>494</v>
      </c>
      <c r="AA11" s="124">
        <v>490</v>
      </c>
      <c r="AB11" s="124">
        <v>305</v>
      </c>
      <c r="AC11" s="124">
        <v>145</v>
      </c>
      <c r="AD11" s="124">
        <v>160</v>
      </c>
      <c r="AE11" s="124">
        <v>1289</v>
      </c>
      <c r="AF11" s="124">
        <v>639</v>
      </c>
      <c r="AG11" s="124">
        <v>650</v>
      </c>
    </row>
    <row r="12" spans="1:33" s="48" customFormat="1" x14ac:dyDescent="0.3">
      <c r="A12" s="31">
        <v>243203</v>
      </c>
      <c r="B12" s="123" t="s">
        <v>50</v>
      </c>
      <c r="C12" s="124">
        <v>147</v>
      </c>
      <c r="D12" s="124">
        <v>69</v>
      </c>
      <c r="E12" s="124">
        <v>78</v>
      </c>
      <c r="F12" s="124">
        <v>93</v>
      </c>
      <c r="G12" s="124">
        <v>35</v>
      </c>
      <c r="H12" s="124">
        <v>58</v>
      </c>
      <c r="I12" s="124">
        <v>77</v>
      </c>
      <c r="J12" s="124">
        <v>24</v>
      </c>
      <c r="K12" s="124">
        <v>53</v>
      </c>
      <c r="L12" s="124">
        <v>21</v>
      </c>
      <c r="M12" s="124">
        <v>2</v>
      </c>
      <c r="N12" s="124">
        <v>19</v>
      </c>
      <c r="O12" s="124"/>
      <c r="P12" s="124"/>
      <c r="Q12" s="124"/>
      <c r="R12" s="124">
        <v>85</v>
      </c>
      <c r="S12" s="124">
        <v>19</v>
      </c>
      <c r="T12" s="124">
        <v>66</v>
      </c>
      <c r="U12" s="124">
        <v>423</v>
      </c>
      <c r="V12" s="124">
        <v>149</v>
      </c>
      <c r="W12" s="124">
        <v>274</v>
      </c>
      <c r="X12" s="124">
        <v>369</v>
      </c>
      <c r="Y12" s="124">
        <v>792</v>
      </c>
      <c r="Z12" s="124">
        <v>290</v>
      </c>
      <c r="AA12" s="124">
        <v>502</v>
      </c>
      <c r="AB12" s="124">
        <v>402</v>
      </c>
      <c r="AC12" s="124">
        <v>215</v>
      </c>
      <c r="AD12" s="124">
        <v>187</v>
      </c>
      <c r="AE12" s="124">
        <v>1194</v>
      </c>
      <c r="AF12" s="124">
        <v>505</v>
      </c>
      <c r="AG12" s="124">
        <v>689</v>
      </c>
    </row>
    <row r="13" spans="1:33" s="48" customFormat="1" x14ac:dyDescent="0.3">
      <c r="A13" s="31">
        <v>243197</v>
      </c>
      <c r="B13" s="123" t="s">
        <v>52</v>
      </c>
      <c r="C13" s="124">
        <v>369</v>
      </c>
      <c r="D13" s="124">
        <v>253</v>
      </c>
      <c r="E13" s="124">
        <v>116</v>
      </c>
      <c r="F13" s="124">
        <v>157</v>
      </c>
      <c r="G13" s="124">
        <v>91</v>
      </c>
      <c r="H13" s="124">
        <v>66</v>
      </c>
      <c r="I13" s="124">
        <v>91</v>
      </c>
      <c r="J13" s="124">
        <v>45</v>
      </c>
      <c r="K13" s="124">
        <v>46</v>
      </c>
      <c r="L13" s="124">
        <v>4</v>
      </c>
      <c r="M13" s="124">
        <v>2</v>
      </c>
      <c r="N13" s="124">
        <v>2</v>
      </c>
      <c r="O13" s="124"/>
      <c r="P13" s="124"/>
      <c r="Q13" s="124"/>
      <c r="R13" s="124"/>
      <c r="S13" s="124"/>
      <c r="T13" s="124"/>
      <c r="U13" s="124">
        <v>621</v>
      </c>
      <c r="V13" s="124">
        <v>391</v>
      </c>
      <c r="W13" s="124">
        <v>230</v>
      </c>
      <c r="X13" s="124">
        <v>65</v>
      </c>
      <c r="Y13" s="124">
        <v>686</v>
      </c>
      <c r="Z13" s="124">
        <v>423</v>
      </c>
      <c r="AA13" s="124">
        <v>263</v>
      </c>
      <c r="AB13" s="124">
        <v>14</v>
      </c>
      <c r="AC13" s="124">
        <v>6</v>
      </c>
      <c r="AD13" s="124">
        <v>8</v>
      </c>
      <c r="AE13" s="124">
        <v>700</v>
      </c>
      <c r="AF13" s="124">
        <v>429</v>
      </c>
      <c r="AG13" s="124">
        <v>271</v>
      </c>
    </row>
    <row r="14" spans="1:33" s="48" customFormat="1" x14ac:dyDescent="0.3">
      <c r="A14" s="31">
        <v>243133</v>
      </c>
      <c r="B14" s="123" t="s">
        <v>47</v>
      </c>
      <c r="C14" s="124">
        <v>59</v>
      </c>
      <c r="D14" s="124">
        <v>30</v>
      </c>
      <c r="E14" s="124">
        <v>29</v>
      </c>
      <c r="F14" s="124">
        <v>49</v>
      </c>
      <c r="G14" s="124">
        <v>20</v>
      </c>
      <c r="H14" s="124">
        <v>29</v>
      </c>
      <c r="I14" s="124">
        <v>56</v>
      </c>
      <c r="J14" s="124">
        <v>27</v>
      </c>
      <c r="K14" s="124">
        <v>29</v>
      </c>
      <c r="L14" s="124">
        <v>39</v>
      </c>
      <c r="M14" s="124">
        <v>16</v>
      </c>
      <c r="N14" s="124">
        <v>23</v>
      </c>
      <c r="O14" s="124"/>
      <c r="P14" s="124"/>
      <c r="Q14" s="124"/>
      <c r="R14" s="124"/>
      <c r="S14" s="124"/>
      <c r="T14" s="124"/>
      <c r="U14" s="124">
        <v>203</v>
      </c>
      <c r="V14" s="124">
        <v>93</v>
      </c>
      <c r="W14" s="124">
        <v>110</v>
      </c>
      <c r="X14" s="124">
        <v>0</v>
      </c>
      <c r="Y14" s="124">
        <v>203</v>
      </c>
      <c r="Z14" s="124">
        <v>93</v>
      </c>
      <c r="AA14" s="124">
        <v>110</v>
      </c>
      <c r="AB14" s="124">
        <v>62</v>
      </c>
      <c r="AC14" s="124">
        <v>27</v>
      </c>
      <c r="AD14" s="124">
        <v>35</v>
      </c>
      <c r="AE14" s="124">
        <v>265</v>
      </c>
      <c r="AF14" s="124">
        <v>120</v>
      </c>
      <c r="AG14" s="124">
        <v>145</v>
      </c>
    </row>
    <row r="15" spans="1:33" s="48" customFormat="1" x14ac:dyDescent="0.3">
      <c r="A15" s="31">
        <v>243179</v>
      </c>
      <c r="B15" s="123" t="s">
        <v>51</v>
      </c>
      <c r="C15" s="124">
        <v>96</v>
      </c>
      <c r="D15" s="124">
        <v>50</v>
      </c>
      <c r="E15" s="124">
        <v>46</v>
      </c>
      <c r="F15" s="124">
        <v>56</v>
      </c>
      <c r="G15" s="124">
        <v>21</v>
      </c>
      <c r="H15" s="124">
        <v>35</v>
      </c>
      <c r="I15" s="124">
        <v>34</v>
      </c>
      <c r="J15" s="124">
        <v>19</v>
      </c>
      <c r="K15" s="124">
        <v>15</v>
      </c>
      <c r="L15" s="124">
        <v>5</v>
      </c>
      <c r="M15" s="124">
        <v>2</v>
      </c>
      <c r="N15" s="124">
        <v>3</v>
      </c>
      <c r="O15" s="124"/>
      <c r="P15" s="124"/>
      <c r="Q15" s="124"/>
      <c r="R15" s="124"/>
      <c r="S15" s="124"/>
      <c r="T15" s="124"/>
      <c r="U15" s="124">
        <v>191</v>
      </c>
      <c r="V15" s="124">
        <v>92</v>
      </c>
      <c r="W15" s="124">
        <v>99</v>
      </c>
      <c r="X15" s="124">
        <v>14</v>
      </c>
      <c r="Y15" s="124">
        <v>205</v>
      </c>
      <c r="Z15" s="124">
        <v>98</v>
      </c>
      <c r="AA15" s="124">
        <v>107</v>
      </c>
      <c r="AB15" s="124">
        <v>43</v>
      </c>
      <c r="AC15" s="124">
        <v>20</v>
      </c>
      <c r="AD15" s="124">
        <v>23</v>
      </c>
      <c r="AE15" s="124">
        <v>248</v>
      </c>
      <c r="AF15" s="124">
        <v>118</v>
      </c>
      <c r="AG15" s="124">
        <v>130</v>
      </c>
    </row>
    <row r="16" spans="1:33" s="48" customFormat="1" ht="12.75" customHeight="1" x14ac:dyDescent="0.3">
      <c r="A16" s="31">
        <v>243142</v>
      </c>
      <c r="B16" s="123" t="s">
        <v>48</v>
      </c>
      <c r="C16" s="124">
        <v>21</v>
      </c>
      <c r="D16" s="124">
        <v>9</v>
      </c>
      <c r="E16" s="124">
        <v>12</v>
      </c>
      <c r="F16" s="124">
        <v>40</v>
      </c>
      <c r="G16" s="124">
        <v>21</v>
      </c>
      <c r="H16" s="124">
        <v>19</v>
      </c>
      <c r="I16" s="124">
        <v>37</v>
      </c>
      <c r="J16" s="124">
        <v>24</v>
      </c>
      <c r="K16" s="124">
        <v>13</v>
      </c>
      <c r="L16" s="124">
        <v>35</v>
      </c>
      <c r="M16" s="124">
        <v>16</v>
      </c>
      <c r="N16" s="124">
        <v>19</v>
      </c>
      <c r="O16" s="124"/>
      <c r="P16" s="124"/>
      <c r="Q16" s="124"/>
      <c r="R16" s="124"/>
      <c r="S16" s="124"/>
      <c r="T16" s="124"/>
      <c r="U16" s="124">
        <v>133</v>
      </c>
      <c r="V16" s="124">
        <v>70</v>
      </c>
      <c r="W16" s="124">
        <v>63</v>
      </c>
      <c r="X16" s="124">
        <v>0</v>
      </c>
      <c r="Y16" s="124">
        <v>133</v>
      </c>
      <c r="Z16" s="124">
        <v>70</v>
      </c>
      <c r="AA16" s="124">
        <v>63</v>
      </c>
      <c r="AB16" s="124">
        <v>113</v>
      </c>
      <c r="AC16" s="124">
        <v>57</v>
      </c>
      <c r="AD16" s="124">
        <v>56</v>
      </c>
      <c r="AE16" s="124">
        <v>246</v>
      </c>
      <c r="AF16" s="124">
        <v>127</v>
      </c>
      <c r="AG16" s="124">
        <v>119</v>
      </c>
    </row>
    <row r="17" spans="1:33" s="48" customFormat="1" x14ac:dyDescent="0.3">
      <c r="A17" s="31">
        <v>243115</v>
      </c>
      <c r="B17" s="123" t="s">
        <v>46</v>
      </c>
      <c r="C17" s="124">
        <v>65</v>
      </c>
      <c r="D17" s="124">
        <v>31</v>
      </c>
      <c r="E17" s="124">
        <v>34</v>
      </c>
      <c r="F17" s="124">
        <v>56</v>
      </c>
      <c r="G17" s="124">
        <v>23</v>
      </c>
      <c r="H17" s="124">
        <v>33</v>
      </c>
      <c r="I17" s="124">
        <v>47</v>
      </c>
      <c r="J17" s="124">
        <v>22</v>
      </c>
      <c r="K17" s="124">
        <v>25</v>
      </c>
      <c r="L17" s="124">
        <v>16</v>
      </c>
      <c r="M17" s="124">
        <v>9</v>
      </c>
      <c r="N17" s="124">
        <v>7</v>
      </c>
      <c r="O17" s="124"/>
      <c r="P17" s="124"/>
      <c r="Q17" s="124"/>
      <c r="R17" s="124"/>
      <c r="S17" s="124"/>
      <c r="T17" s="124"/>
      <c r="U17" s="124">
        <v>184</v>
      </c>
      <c r="V17" s="124">
        <v>85</v>
      </c>
      <c r="W17" s="124">
        <v>99</v>
      </c>
      <c r="X17" s="124">
        <v>1</v>
      </c>
      <c r="Y17" s="124">
        <v>185</v>
      </c>
      <c r="Z17" s="124">
        <v>85</v>
      </c>
      <c r="AA17" s="124">
        <v>100</v>
      </c>
      <c r="AB17" s="124">
        <v>16</v>
      </c>
      <c r="AC17" s="124">
        <v>8</v>
      </c>
      <c r="AD17" s="124">
        <v>8</v>
      </c>
      <c r="AE17" s="124">
        <v>201</v>
      </c>
      <c r="AF17" s="124">
        <v>93</v>
      </c>
      <c r="AG17" s="124">
        <v>108</v>
      </c>
    </row>
    <row r="18" spans="1:33" s="48" customFormat="1" ht="12.75" customHeight="1" x14ac:dyDescent="0.3">
      <c r="A18" s="31">
        <v>243212</v>
      </c>
      <c r="B18" s="123" t="s">
        <v>53</v>
      </c>
      <c r="C18" s="124">
        <v>28</v>
      </c>
      <c r="D18" s="124">
        <v>10</v>
      </c>
      <c r="E18" s="124">
        <v>18</v>
      </c>
      <c r="F18" s="124">
        <v>23</v>
      </c>
      <c r="G18" s="124">
        <v>10</v>
      </c>
      <c r="H18" s="124">
        <v>13</v>
      </c>
      <c r="I18" s="124">
        <v>32</v>
      </c>
      <c r="J18" s="124">
        <v>13</v>
      </c>
      <c r="K18" s="124">
        <v>19</v>
      </c>
      <c r="L18" s="124">
        <v>15</v>
      </c>
      <c r="M18" s="124">
        <v>8</v>
      </c>
      <c r="N18" s="124">
        <v>7</v>
      </c>
      <c r="O18" s="124"/>
      <c r="P18" s="124"/>
      <c r="Q18" s="124"/>
      <c r="R18" s="124"/>
      <c r="S18" s="124"/>
      <c r="T18" s="124"/>
      <c r="U18" s="124">
        <v>98</v>
      </c>
      <c r="V18" s="124">
        <v>41</v>
      </c>
      <c r="W18" s="124">
        <v>57</v>
      </c>
      <c r="X18" s="124">
        <v>16</v>
      </c>
      <c r="Y18" s="124">
        <v>114</v>
      </c>
      <c r="Z18" s="124">
        <v>48</v>
      </c>
      <c r="AA18" s="124">
        <v>66</v>
      </c>
      <c r="AB18" s="124">
        <v>47</v>
      </c>
      <c r="AC18" s="124">
        <v>20</v>
      </c>
      <c r="AD18" s="124">
        <v>27</v>
      </c>
      <c r="AE18" s="124">
        <v>161</v>
      </c>
      <c r="AF18" s="124">
        <v>68</v>
      </c>
      <c r="AG18" s="124">
        <v>93</v>
      </c>
    </row>
    <row r="19" spans="1:33" s="48" customFormat="1" x14ac:dyDescent="0.3">
      <c r="A19" s="31">
        <v>243106</v>
      </c>
      <c r="B19" s="123" t="s">
        <v>45</v>
      </c>
      <c r="C19" s="124">
        <v>32</v>
      </c>
      <c r="D19" s="124">
        <v>17</v>
      </c>
      <c r="E19" s="124">
        <v>15</v>
      </c>
      <c r="F19" s="124">
        <v>31</v>
      </c>
      <c r="G19" s="124">
        <v>16</v>
      </c>
      <c r="H19" s="124">
        <v>15</v>
      </c>
      <c r="I19" s="124">
        <v>34</v>
      </c>
      <c r="J19" s="124">
        <v>21</v>
      </c>
      <c r="K19" s="124">
        <v>13</v>
      </c>
      <c r="L19" s="124">
        <v>16</v>
      </c>
      <c r="M19" s="124">
        <v>4</v>
      </c>
      <c r="N19" s="124">
        <v>12</v>
      </c>
      <c r="O19" s="124"/>
      <c r="P19" s="124"/>
      <c r="Q19" s="124"/>
      <c r="R19" s="124"/>
      <c r="S19" s="124"/>
      <c r="T19" s="124"/>
      <c r="U19" s="124">
        <v>113</v>
      </c>
      <c r="V19" s="124">
        <v>58</v>
      </c>
      <c r="W19" s="124">
        <v>55</v>
      </c>
      <c r="X19" s="124">
        <v>0</v>
      </c>
      <c r="Y19" s="124">
        <v>113</v>
      </c>
      <c r="Z19" s="124">
        <v>58</v>
      </c>
      <c r="AA19" s="124">
        <v>55</v>
      </c>
      <c r="AB19" s="124">
        <v>37</v>
      </c>
      <c r="AC19" s="124">
        <v>15</v>
      </c>
      <c r="AD19" s="124">
        <v>22</v>
      </c>
      <c r="AE19" s="124">
        <v>150</v>
      </c>
      <c r="AF19" s="124">
        <v>73</v>
      </c>
      <c r="AG19" s="124">
        <v>77</v>
      </c>
    </row>
    <row r="20" spans="1:33" s="48" customFormat="1" x14ac:dyDescent="0.3">
      <c r="A20" s="31">
        <v>241720</v>
      </c>
      <c r="B20" s="123" t="s">
        <v>37</v>
      </c>
      <c r="C20" s="124">
        <v>1</v>
      </c>
      <c r="D20" s="124">
        <v>1</v>
      </c>
      <c r="E20" s="124">
        <v>0</v>
      </c>
      <c r="F20" s="124">
        <v>4</v>
      </c>
      <c r="G20" s="124">
        <v>1</v>
      </c>
      <c r="H20" s="124">
        <v>3</v>
      </c>
      <c r="I20" s="124">
        <v>5</v>
      </c>
      <c r="J20" s="124">
        <v>2</v>
      </c>
      <c r="K20" s="124">
        <v>3</v>
      </c>
      <c r="L20" s="124">
        <v>18</v>
      </c>
      <c r="M20" s="124">
        <v>6</v>
      </c>
      <c r="N20" s="124">
        <v>12</v>
      </c>
      <c r="O20" s="124"/>
      <c r="P20" s="124"/>
      <c r="Q20" s="124"/>
      <c r="R20" s="124"/>
      <c r="S20" s="124"/>
      <c r="T20" s="124"/>
      <c r="U20" s="124">
        <v>28</v>
      </c>
      <c r="V20" s="124">
        <v>10</v>
      </c>
      <c r="W20" s="124">
        <v>18</v>
      </c>
      <c r="X20" s="124">
        <v>0</v>
      </c>
      <c r="Y20" s="124">
        <v>28</v>
      </c>
      <c r="Z20" s="124">
        <v>10</v>
      </c>
      <c r="AA20" s="124">
        <v>18</v>
      </c>
      <c r="AB20" s="124">
        <v>99</v>
      </c>
      <c r="AC20" s="124">
        <v>55</v>
      </c>
      <c r="AD20" s="124">
        <v>44</v>
      </c>
      <c r="AE20" s="124">
        <v>127</v>
      </c>
      <c r="AF20" s="124">
        <v>65</v>
      </c>
      <c r="AG20" s="124">
        <v>62</v>
      </c>
    </row>
    <row r="21" spans="1:33" s="48" customFormat="1" x14ac:dyDescent="0.3">
      <c r="A21" s="31">
        <v>243151</v>
      </c>
      <c r="B21" s="123" t="s">
        <v>49</v>
      </c>
      <c r="C21" s="124">
        <v>49</v>
      </c>
      <c r="D21" s="124">
        <v>27</v>
      </c>
      <c r="E21" s="124">
        <v>22</v>
      </c>
      <c r="F21" s="124">
        <v>21</v>
      </c>
      <c r="G21" s="124">
        <v>9</v>
      </c>
      <c r="H21" s="124">
        <v>12</v>
      </c>
      <c r="I21" s="124">
        <v>18</v>
      </c>
      <c r="J21" s="124">
        <v>10</v>
      </c>
      <c r="K21" s="124">
        <v>8</v>
      </c>
      <c r="L21" s="124">
        <v>2</v>
      </c>
      <c r="M21" s="124">
        <v>1</v>
      </c>
      <c r="N21" s="124">
        <v>1</v>
      </c>
      <c r="O21" s="124"/>
      <c r="P21" s="124"/>
      <c r="Q21" s="124"/>
      <c r="R21" s="124"/>
      <c r="S21" s="124"/>
      <c r="T21" s="124"/>
      <c r="U21" s="124">
        <v>90</v>
      </c>
      <c r="V21" s="124">
        <v>47</v>
      </c>
      <c r="W21" s="124">
        <v>43</v>
      </c>
      <c r="X21" s="124">
        <v>0</v>
      </c>
      <c r="Y21" s="124">
        <v>90</v>
      </c>
      <c r="Z21" s="124">
        <v>47</v>
      </c>
      <c r="AA21" s="124">
        <v>43</v>
      </c>
      <c r="AB21" s="124">
        <v>20</v>
      </c>
      <c r="AC21" s="124">
        <v>10</v>
      </c>
      <c r="AD21" s="124">
        <v>10</v>
      </c>
      <c r="AE21" s="124">
        <v>110</v>
      </c>
      <c r="AF21" s="124">
        <v>57</v>
      </c>
      <c r="AG21" s="124">
        <v>53</v>
      </c>
    </row>
    <row r="22" spans="1:33" s="48" customFormat="1" x14ac:dyDescent="0.3">
      <c r="A22" s="31">
        <v>243188</v>
      </c>
      <c r="B22" s="123" t="s">
        <v>55</v>
      </c>
      <c r="C22" s="124">
        <v>15</v>
      </c>
      <c r="D22" s="124">
        <v>10</v>
      </c>
      <c r="E22" s="124">
        <v>5</v>
      </c>
      <c r="F22" s="124">
        <v>19</v>
      </c>
      <c r="G22" s="124">
        <v>7</v>
      </c>
      <c r="H22" s="124">
        <v>12</v>
      </c>
      <c r="I22" s="124">
        <v>21</v>
      </c>
      <c r="J22" s="124">
        <v>12</v>
      </c>
      <c r="K22" s="124">
        <v>9</v>
      </c>
      <c r="L22" s="124">
        <v>5</v>
      </c>
      <c r="M22" s="124">
        <v>2</v>
      </c>
      <c r="N22" s="124">
        <v>3</v>
      </c>
      <c r="O22" s="124"/>
      <c r="P22" s="124"/>
      <c r="Q22" s="124"/>
      <c r="R22" s="124"/>
      <c r="S22" s="124"/>
      <c r="T22" s="124"/>
      <c r="U22" s="124">
        <v>60</v>
      </c>
      <c r="V22" s="124">
        <v>31</v>
      </c>
      <c r="W22" s="124">
        <v>29</v>
      </c>
      <c r="X22" s="124">
        <v>14</v>
      </c>
      <c r="Y22" s="124">
        <v>74</v>
      </c>
      <c r="Z22" s="124">
        <v>40</v>
      </c>
      <c r="AA22" s="124">
        <v>34</v>
      </c>
      <c r="AB22" s="124">
        <v>17</v>
      </c>
      <c r="AC22" s="124">
        <v>11</v>
      </c>
      <c r="AD22" s="124">
        <v>6</v>
      </c>
      <c r="AE22" s="124">
        <v>91</v>
      </c>
      <c r="AF22" s="124">
        <v>51</v>
      </c>
      <c r="AG22" s="124">
        <v>40</v>
      </c>
    </row>
    <row r="23" spans="1:33" s="48" customFormat="1" x14ac:dyDescent="0.3">
      <c r="A23" s="31">
        <v>241766</v>
      </c>
      <c r="B23" s="123" t="s">
        <v>39</v>
      </c>
      <c r="C23" s="124">
        <v>7</v>
      </c>
      <c r="D23" s="124">
        <v>3</v>
      </c>
      <c r="E23" s="124">
        <v>4</v>
      </c>
      <c r="F23" s="124">
        <v>10</v>
      </c>
      <c r="G23" s="124">
        <v>8</v>
      </c>
      <c r="H23" s="124">
        <v>2</v>
      </c>
      <c r="I23" s="124">
        <v>15</v>
      </c>
      <c r="J23" s="124">
        <v>11</v>
      </c>
      <c r="K23" s="124">
        <v>4</v>
      </c>
      <c r="L23" s="124">
        <v>9</v>
      </c>
      <c r="M23" s="124">
        <v>8</v>
      </c>
      <c r="N23" s="124">
        <v>1</v>
      </c>
      <c r="O23" s="124"/>
      <c r="P23" s="124"/>
      <c r="Q23" s="124"/>
      <c r="R23" s="124">
        <v>9</v>
      </c>
      <c r="S23" s="124">
        <v>5</v>
      </c>
      <c r="T23" s="124">
        <v>4</v>
      </c>
      <c r="U23" s="124">
        <v>50</v>
      </c>
      <c r="V23" s="124">
        <v>35</v>
      </c>
      <c r="W23" s="124">
        <v>15</v>
      </c>
      <c r="X23" s="124">
        <v>0</v>
      </c>
      <c r="Y23" s="124">
        <v>50</v>
      </c>
      <c r="Z23" s="124">
        <v>35</v>
      </c>
      <c r="AA23" s="124">
        <v>15</v>
      </c>
      <c r="AB23" s="124">
        <v>36</v>
      </c>
      <c r="AC23" s="124">
        <v>24</v>
      </c>
      <c r="AD23" s="124">
        <v>12</v>
      </c>
      <c r="AE23" s="124">
        <v>86</v>
      </c>
      <c r="AF23" s="124">
        <v>59</v>
      </c>
      <c r="AG23" s="124">
        <v>27</v>
      </c>
    </row>
    <row r="24" spans="1:33" s="48" customFormat="1" x14ac:dyDescent="0.3">
      <c r="A24" s="31">
        <v>242556</v>
      </c>
      <c r="B24" s="123" t="s">
        <v>41</v>
      </c>
      <c r="C24" s="124">
        <v>41</v>
      </c>
      <c r="D24" s="124">
        <v>20</v>
      </c>
      <c r="E24" s="124">
        <v>21</v>
      </c>
      <c r="F24" s="124"/>
      <c r="G24" s="124"/>
      <c r="H24" s="124"/>
      <c r="I24" s="124"/>
      <c r="J24" s="124"/>
      <c r="K24" s="124"/>
      <c r="L24" s="124"/>
      <c r="M24" s="124"/>
      <c r="N24" s="124"/>
      <c r="O24" s="124"/>
      <c r="P24" s="124"/>
      <c r="Q24" s="124"/>
      <c r="R24" s="124"/>
      <c r="S24" s="124"/>
      <c r="T24" s="124"/>
      <c r="U24" s="124">
        <v>41</v>
      </c>
      <c r="V24" s="124">
        <v>20</v>
      </c>
      <c r="W24" s="124">
        <v>21</v>
      </c>
      <c r="X24" s="124">
        <v>15</v>
      </c>
      <c r="Y24" s="124">
        <v>56</v>
      </c>
      <c r="Z24" s="124">
        <v>22</v>
      </c>
      <c r="AA24" s="124">
        <v>34</v>
      </c>
      <c r="AB24" s="124">
        <v>24</v>
      </c>
      <c r="AC24" s="124">
        <v>8</v>
      </c>
      <c r="AD24" s="124">
        <v>16</v>
      </c>
      <c r="AE24" s="124">
        <v>80</v>
      </c>
      <c r="AF24" s="124">
        <v>30</v>
      </c>
      <c r="AG24" s="124">
        <v>50</v>
      </c>
    </row>
    <row r="25" spans="1:33" s="48" customFormat="1" x14ac:dyDescent="0.3">
      <c r="A25" s="31">
        <v>241951</v>
      </c>
      <c r="B25" s="123" t="s">
        <v>40</v>
      </c>
      <c r="C25" s="124">
        <v>3</v>
      </c>
      <c r="D25" s="124">
        <v>2</v>
      </c>
      <c r="E25" s="124">
        <v>1</v>
      </c>
      <c r="F25" s="124">
        <v>1</v>
      </c>
      <c r="G25" s="124">
        <v>0</v>
      </c>
      <c r="H25" s="124">
        <v>1</v>
      </c>
      <c r="I25" s="124">
        <v>1</v>
      </c>
      <c r="J25" s="124">
        <v>1</v>
      </c>
      <c r="K25" s="124">
        <v>0</v>
      </c>
      <c r="L25" s="124">
        <v>8</v>
      </c>
      <c r="M25" s="124">
        <v>4</v>
      </c>
      <c r="N25" s="124">
        <v>4</v>
      </c>
      <c r="O25" s="124"/>
      <c r="P25" s="124"/>
      <c r="Q25" s="124"/>
      <c r="R25" s="124"/>
      <c r="S25" s="124"/>
      <c r="T25" s="124"/>
      <c r="U25" s="124">
        <v>13</v>
      </c>
      <c r="V25" s="124">
        <v>7</v>
      </c>
      <c r="W25" s="124">
        <v>6</v>
      </c>
      <c r="X25" s="124">
        <v>0</v>
      </c>
      <c r="Y25" s="124">
        <v>13</v>
      </c>
      <c r="Z25" s="124">
        <v>7</v>
      </c>
      <c r="AA25" s="124">
        <v>6</v>
      </c>
      <c r="AB25" s="124">
        <v>49</v>
      </c>
      <c r="AC25" s="124">
        <v>22</v>
      </c>
      <c r="AD25" s="124">
        <v>27</v>
      </c>
      <c r="AE25" s="124">
        <v>62</v>
      </c>
      <c r="AF25" s="124">
        <v>29</v>
      </c>
      <c r="AG25" s="124">
        <v>33</v>
      </c>
    </row>
    <row r="26" spans="1:33" s="48" customFormat="1" x14ac:dyDescent="0.3">
      <c r="A26" s="31">
        <v>242565</v>
      </c>
      <c r="B26" s="123" t="s">
        <v>43</v>
      </c>
      <c r="C26" s="124">
        <v>51</v>
      </c>
      <c r="D26" s="124">
        <v>27</v>
      </c>
      <c r="E26" s="124">
        <v>24</v>
      </c>
      <c r="F26" s="124"/>
      <c r="G26" s="124"/>
      <c r="H26" s="124"/>
      <c r="I26" s="124"/>
      <c r="J26" s="124"/>
      <c r="K26" s="124"/>
      <c r="L26" s="124"/>
      <c r="M26" s="124"/>
      <c r="N26" s="124"/>
      <c r="O26" s="124"/>
      <c r="P26" s="124"/>
      <c r="Q26" s="124"/>
      <c r="R26" s="124"/>
      <c r="S26" s="124"/>
      <c r="T26" s="124"/>
      <c r="U26" s="124">
        <v>51</v>
      </c>
      <c r="V26" s="124">
        <v>27</v>
      </c>
      <c r="W26" s="124">
        <v>24</v>
      </c>
      <c r="X26" s="124">
        <v>0</v>
      </c>
      <c r="Y26" s="124">
        <v>51</v>
      </c>
      <c r="Z26" s="124">
        <v>27</v>
      </c>
      <c r="AA26" s="124">
        <v>24</v>
      </c>
      <c r="AB26" s="124">
        <v>9</v>
      </c>
      <c r="AC26" s="124">
        <v>6</v>
      </c>
      <c r="AD26" s="124">
        <v>3</v>
      </c>
      <c r="AE26" s="124">
        <v>60</v>
      </c>
      <c r="AF26" s="124">
        <v>33</v>
      </c>
      <c r="AG26" s="124">
        <v>27</v>
      </c>
    </row>
    <row r="27" spans="1:33" s="48" customFormat="1" x14ac:dyDescent="0.3">
      <c r="A27" s="31">
        <v>242042</v>
      </c>
      <c r="B27" s="123" t="s">
        <v>42</v>
      </c>
      <c r="C27" s="124">
        <v>53</v>
      </c>
      <c r="D27" s="124">
        <v>21</v>
      </c>
      <c r="E27" s="124">
        <v>32</v>
      </c>
      <c r="F27" s="124"/>
      <c r="G27" s="124"/>
      <c r="H27" s="124"/>
      <c r="I27" s="124"/>
      <c r="J27" s="124"/>
      <c r="K27" s="124"/>
      <c r="L27" s="124"/>
      <c r="M27" s="124"/>
      <c r="N27" s="124"/>
      <c r="O27" s="124"/>
      <c r="P27" s="124"/>
      <c r="Q27" s="124"/>
      <c r="R27" s="124"/>
      <c r="S27" s="124"/>
      <c r="T27" s="124"/>
      <c r="U27" s="124">
        <v>53</v>
      </c>
      <c r="V27" s="124">
        <v>21</v>
      </c>
      <c r="W27" s="124">
        <v>32</v>
      </c>
      <c r="X27" s="124">
        <v>0</v>
      </c>
      <c r="Y27" s="124">
        <v>53</v>
      </c>
      <c r="Z27" s="124">
        <v>21</v>
      </c>
      <c r="AA27" s="124">
        <v>32</v>
      </c>
      <c r="AB27" s="124"/>
      <c r="AC27" s="124"/>
      <c r="AD27" s="124"/>
      <c r="AE27" s="124">
        <v>53</v>
      </c>
      <c r="AF27" s="124">
        <v>21</v>
      </c>
      <c r="AG27" s="124">
        <v>32</v>
      </c>
    </row>
    <row r="28" spans="1:33" s="48" customFormat="1" x14ac:dyDescent="0.3">
      <c r="A28" s="31">
        <v>242583</v>
      </c>
      <c r="B28" s="123" t="s">
        <v>44</v>
      </c>
      <c r="C28" s="124">
        <v>48</v>
      </c>
      <c r="D28" s="124">
        <v>23</v>
      </c>
      <c r="E28" s="124">
        <v>25</v>
      </c>
      <c r="F28" s="124"/>
      <c r="G28" s="124"/>
      <c r="H28" s="124"/>
      <c r="I28" s="124"/>
      <c r="J28" s="124"/>
      <c r="K28" s="124"/>
      <c r="L28" s="124"/>
      <c r="M28" s="124"/>
      <c r="N28" s="124"/>
      <c r="O28" s="124"/>
      <c r="P28" s="124"/>
      <c r="Q28" s="124"/>
      <c r="R28" s="124"/>
      <c r="S28" s="124"/>
      <c r="T28" s="124"/>
      <c r="U28" s="124">
        <v>48</v>
      </c>
      <c r="V28" s="124">
        <v>23</v>
      </c>
      <c r="W28" s="124">
        <v>25</v>
      </c>
      <c r="X28" s="124">
        <v>0</v>
      </c>
      <c r="Y28" s="124">
        <v>48</v>
      </c>
      <c r="Z28" s="124">
        <v>23</v>
      </c>
      <c r="AA28" s="124">
        <v>25</v>
      </c>
      <c r="AB28" s="124">
        <v>3</v>
      </c>
      <c r="AC28" s="124">
        <v>2</v>
      </c>
      <c r="AD28" s="124">
        <v>1</v>
      </c>
      <c r="AE28" s="124">
        <v>51</v>
      </c>
      <c r="AF28" s="124">
        <v>25</v>
      </c>
      <c r="AG28" s="124">
        <v>26</v>
      </c>
    </row>
    <row r="29" spans="1:33" s="48" customFormat="1" x14ac:dyDescent="0.3">
      <c r="A29" s="31"/>
      <c r="B29" s="70" t="s">
        <v>210</v>
      </c>
      <c r="C29" s="125">
        <f t="shared" ref="C29:N29" si="0">SUM(C11:C28)</f>
        <v>1541</v>
      </c>
      <c r="D29" s="125">
        <f t="shared" si="0"/>
        <v>848</v>
      </c>
      <c r="E29" s="125">
        <f t="shared" si="0"/>
        <v>693</v>
      </c>
      <c r="F29" s="125">
        <f t="shared" si="0"/>
        <v>726</v>
      </c>
      <c r="G29" s="126">
        <f t="shared" si="0"/>
        <v>348</v>
      </c>
      <c r="H29" s="126">
        <f t="shared" si="0"/>
        <v>378</v>
      </c>
      <c r="I29" s="126">
        <f t="shared" si="0"/>
        <v>623</v>
      </c>
      <c r="J29" s="126">
        <f t="shared" si="0"/>
        <v>307</v>
      </c>
      <c r="K29" s="126">
        <f t="shared" si="0"/>
        <v>316</v>
      </c>
      <c r="L29" s="126">
        <f t="shared" si="0"/>
        <v>247</v>
      </c>
      <c r="M29" s="126">
        <f t="shared" si="0"/>
        <v>112</v>
      </c>
      <c r="N29" s="126">
        <f t="shared" si="0"/>
        <v>135</v>
      </c>
      <c r="O29" s="125"/>
      <c r="P29" s="125"/>
      <c r="Q29" s="125"/>
      <c r="R29" s="125">
        <f t="shared" ref="R29:AG29" si="1">SUM(R11:R28)</f>
        <v>98</v>
      </c>
      <c r="S29" s="125">
        <f t="shared" si="1"/>
        <v>26</v>
      </c>
      <c r="T29" s="125">
        <f t="shared" si="1"/>
        <v>72</v>
      </c>
      <c r="U29" s="125">
        <f t="shared" si="1"/>
        <v>3235</v>
      </c>
      <c r="V29" s="125">
        <f t="shared" si="1"/>
        <v>1641</v>
      </c>
      <c r="W29" s="125">
        <f t="shared" si="1"/>
        <v>1594</v>
      </c>
      <c r="X29" s="125">
        <f t="shared" si="1"/>
        <v>643</v>
      </c>
      <c r="Y29" s="125">
        <f t="shared" si="1"/>
        <v>3878</v>
      </c>
      <c r="Z29" s="125">
        <f t="shared" si="1"/>
        <v>1891</v>
      </c>
      <c r="AA29" s="125">
        <f t="shared" si="1"/>
        <v>1987</v>
      </c>
      <c r="AB29" s="125">
        <f t="shared" si="1"/>
        <v>1296</v>
      </c>
      <c r="AC29" s="125">
        <f t="shared" si="1"/>
        <v>651</v>
      </c>
      <c r="AD29" s="125">
        <f t="shared" si="1"/>
        <v>645</v>
      </c>
      <c r="AE29" s="125">
        <f t="shared" si="1"/>
        <v>5174</v>
      </c>
      <c r="AF29" s="125">
        <f t="shared" si="1"/>
        <v>2542</v>
      </c>
      <c r="AG29" s="125">
        <f t="shared" si="1"/>
        <v>2632</v>
      </c>
    </row>
    <row r="30" spans="1:33" s="48" customFormat="1" x14ac:dyDescent="0.3">
      <c r="A30" s="31"/>
      <c r="B30" s="70" t="s">
        <v>56</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row>
    <row r="31" spans="1:33" s="48" customFormat="1" x14ac:dyDescent="0.3">
      <c r="A31" s="31">
        <v>241739</v>
      </c>
      <c r="B31" s="123" t="s">
        <v>95</v>
      </c>
      <c r="C31" s="124">
        <v>30</v>
      </c>
      <c r="D31" s="124">
        <v>10</v>
      </c>
      <c r="E31" s="124">
        <v>20</v>
      </c>
      <c r="F31" s="124">
        <v>24</v>
      </c>
      <c r="G31" s="124">
        <v>9</v>
      </c>
      <c r="H31" s="124">
        <v>15</v>
      </c>
      <c r="I31" s="124">
        <v>47</v>
      </c>
      <c r="J31" s="124">
        <v>17</v>
      </c>
      <c r="K31" s="124">
        <v>30</v>
      </c>
      <c r="L31" s="124">
        <v>46</v>
      </c>
      <c r="M31" s="124">
        <v>12</v>
      </c>
      <c r="N31" s="124">
        <v>34</v>
      </c>
      <c r="O31" s="124"/>
      <c r="P31" s="124"/>
      <c r="Q31" s="124"/>
      <c r="R31" s="124"/>
      <c r="S31" s="124"/>
      <c r="T31" s="124"/>
      <c r="U31" s="124">
        <v>147</v>
      </c>
      <c r="V31" s="124">
        <v>48</v>
      </c>
      <c r="W31" s="124">
        <v>99</v>
      </c>
      <c r="X31" s="124">
        <v>0</v>
      </c>
      <c r="Y31" s="124">
        <v>147</v>
      </c>
      <c r="Z31" s="124">
        <v>48</v>
      </c>
      <c r="AA31" s="124">
        <v>99</v>
      </c>
      <c r="AB31" s="124">
        <v>548</v>
      </c>
      <c r="AC31" s="124">
        <v>202</v>
      </c>
      <c r="AD31" s="124">
        <v>346</v>
      </c>
      <c r="AE31" s="124">
        <v>695</v>
      </c>
      <c r="AF31" s="124">
        <v>250</v>
      </c>
      <c r="AG31" s="124">
        <v>445</v>
      </c>
    </row>
    <row r="32" spans="1:33" s="48" customFormat="1" x14ac:dyDescent="0.3">
      <c r="A32" s="31">
        <v>243601</v>
      </c>
      <c r="B32" s="123" t="s">
        <v>83</v>
      </c>
      <c r="C32" s="124">
        <v>31</v>
      </c>
      <c r="D32" s="124">
        <v>19</v>
      </c>
      <c r="E32" s="124">
        <v>12</v>
      </c>
      <c r="F32" s="124">
        <v>40</v>
      </c>
      <c r="G32" s="124">
        <v>19</v>
      </c>
      <c r="H32" s="124">
        <v>21</v>
      </c>
      <c r="I32" s="124">
        <v>51</v>
      </c>
      <c r="J32" s="124">
        <v>24</v>
      </c>
      <c r="K32" s="124">
        <v>27</v>
      </c>
      <c r="L32" s="124">
        <v>44</v>
      </c>
      <c r="M32" s="124">
        <v>18</v>
      </c>
      <c r="N32" s="124">
        <v>26</v>
      </c>
      <c r="O32" s="124"/>
      <c r="P32" s="124"/>
      <c r="Q32" s="124"/>
      <c r="R32" s="124"/>
      <c r="S32" s="124"/>
      <c r="T32" s="124"/>
      <c r="U32" s="124">
        <v>166</v>
      </c>
      <c r="V32" s="124">
        <v>80</v>
      </c>
      <c r="W32" s="124">
        <v>86</v>
      </c>
      <c r="X32" s="124">
        <v>0</v>
      </c>
      <c r="Y32" s="124">
        <v>166</v>
      </c>
      <c r="Z32" s="124">
        <v>80</v>
      </c>
      <c r="AA32" s="124">
        <v>86</v>
      </c>
      <c r="AB32" s="124">
        <v>528</v>
      </c>
      <c r="AC32" s="124">
        <v>226</v>
      </c>
      <c r="AD32" s="124">
        <v>302</v>
      </c>
      <c r="AE32" s="124">
        <v>694</v>
      </c>
      <c r="AF32" s="124">
        <v>306</v>
      </c>
      <c r="AG32" s="124">
        <v>388</v>
      </c>
    </row>
    <row r="33" spans="1:33" s="48" customFormat="1" x14ac:dyDescent="0.3">
      <c r="A33" s="31">
        <v>243346</v>
      </c>
      <c r="B33" s="123" t="s">
        <v>81</v>
      </c>
      <c r="C33" s="124">
        <v>12</v>
      </c>
      <c r="D33" s="124">
        <v>4</v>
      </c>
      <c r="E33" s="124">
        <v>8</v>
      </c>
      <c r="F33" s="124">
        <v>29</v>
      </c>
      <c r="G33" s="124">
        <v>9</v>
      </c>
      <c r="H33" s="124">
        <v>20</v>
      </c>
      <c r="I33" s="124">
        <v>40</v>
      </c>
      <c r="J33" s="124">
        <v>13</v>
      </c>
      <c r="K33" s="124">
        <v>27</v>
      </c>
      <c r="L33" s="124">
        <v>37</v>
      </c>
      <c r="M33" s="124">
        <v>16</v>
      </c>
      <c r="N33" s="124">
        <v>21</v>
      </c>
      <c r="O33" s="124"/>
      <c r="P33" s="124"/>
      <c r="Q33" s="124"/>
      <c r="R33" s="124"/>
      <c r="S33" s="124"/>
      <c r="T33" s="124"/>
      <c r="U33" s="124">
        <v>118</v>
      </c>
      <c r="V33" s="124">
        <v>42</v>
      </c>
      <c r="W33" s="124">
        <v>76</v>
      </c>
      <c r="X33" s="124">
        <v>0</v>
      </c>
      <c r="Y33" s="124">
        <v>118</v>
      </c>
      <c r="Z33" s="124">
        <v>42</v>
      </c>
      <c r="AA33" s="124">
        <v>76</v>
      </c>
      <c r="AB33" s="124">
        <v>541</v>
      </c>
      <c r="AC33" s="124">
        <v>233</v>
      </c>
      <c r="AD33" s="124">
        <v>308</v>
      </c>
      <c r="AE33" s="124">
        <v>659</v>
      </c>
      <c r="AF33" s="124">
        <v>275</v>
      </c>
      <c r="AG33" s="124">
        <v>384</v>
      </c>
    </row>
    <row r="34" spans="1:33" s="48" customFormat="1" x14ac:dyDescent="0.3">
      <c r="A34" s="31">
        <v>241410</v>
      </c>
      <c r="B34" s="123" t="s">
        <v>74</v>
      </c>
      <c r="C34" s="124">
        <v>32</v>
      </c>
      <c r="D34" s="124">
        <v>16</v>
      </c>
      <c r="E34" s="124">
        <v>16</v>
      </c>
      <c r="F34" s="124">
        <v>54</v>
      </c>
      <c r="G34" s="124">
        <v>26</v>
      </c>
      <c r="H34" s="124">
        <v>28</v>
      </c>
      <c r="I34" s="124">
        <v>97</v>
      </c>
      <c r="J34" s="124">
        <v>42</v>
      </c>
      <c r="K34" s="124">
        <v>55</v>
      </c>
      <c r="L34" s="124">
        <v>14</v>
      </c>
      <c r="M34" s="124">
        <v>4</v>
      </c>
      <c r="N34" s="124">
        <v>10</v>
      </c>
      <c r="O34" s="124"/>
      <c r="P34" s="124"/>
      <c r="Q34" s="124"/>
      <c r="R34" s="124">
        <v>52</v>
      </c>
      <c r="S34" s="124">
        <v>12</v>
      </c>
      <c r="T34" s="124">
        <v>40</v>
      </c>
      <c r="U34" s="124">
        <v>249</v>
      </c>
      <c r="V34" s="124">
        <v>100</v>
      </c>
      <c r="W34" s="124">
        <v>149</v>
      </c>
      <c r="X34" s="124">
        <v>0</v>
      </c>
      <c r="Y34" s="124">
        <v>249</v>
      </c>
      <c r="Z34" s="124">
        <v>100</v>
      </c>
      <c r="AA34" s="124">
        <v>149</v>
      </c>
      <c r="AB34" s="124">
        <v>207</v>
      </c>
      <c r="AC34" s="124">
        <v>101</v>
      </c>
      <c r="AD34" s="124">
        <v>106</v>
      </c>
      <c r="AE34" s="124">
        <v>456</v>
      </c>
      <c r="AF34" s="124">
        <v>201</v>
      </c>
      <c r="AG34" s="124">
        <v>255</v>
      </c>
    </row>
    <row r="35" spans="1:33" s="122" customFormat="1" x14ac:dyDescent="0.3">
      <c r="A35" s="31">
        <v>243443</v>
      </c>
      <c r="B35" s="123" t="s">
        <v>82</v>
      </c>
      <c r="C35" s="124">
        <v>64</v>
      </c>
      <c r="D35" s="124">
        <v>23</v>
      </c>
      <c r="E35" s="124">
        <v>41</v>
      </c>
      <c r="F35" s="124">
        <v>13</v>
      </c>
      <c r="G35" s="124">
        <v>7</v>
      </c>
      <c r="H35" s="124">
        <v>6</v>
      </c>
      <c r="I35" s="124">
        <v>16</v>
      </c>
      <c r="J35" s="124">
        <v>4</v>
      </c>
      <c r="K35" s="124">
        <v>12</v>
      </c>
      <c r="L35" s="124">
        <v>8</v>
      </c>
      <c r="M35" s="124">
        <v>2</v>
      </c>
      <c r="N35" s="124">
        <v>6</v>
      </c>
      <c r="O35" s="124"/>
      <c r="P35" s="124"/>
      <c r="Q35" s="124"/>
      <c r="R35" s="124"/>
      <c r="S35" s="124"/>
      <c r="T35" s="124"/>
      <c r="U35" s="124">
        <v>101</v>
      </c>
      <c r="V35" s="124">
        <v>36</v>
      </c>
      <c r="W35" s="124">
        <v>65</v>
      </c>
      <c r="X35" s="124">
        <v>0</v>
      </c>
      <c r="Y35" s="124">
        <v>101</v>
      </c>
      <c r="Z35" s="124">
        <v>36</v>
      </c>
      <c r="AA35" s="124">
        <v>65</v>
      </c>
      <c r="AB35" s="124">
        <v>344</v>
      </c>
      <c r="AC35" s="124">
        <v>171</v>
      </c>
      <c r="AD35" s="124">
        <v>173</v>
      </c>
      <c r="AE35" s="124">
        <v>445</v>
      </c>
      <c r="AF35" s="124">
        <v>207</v>
      </c>
      <c r="AG35" s="124">
        <v>238</v>
      </c>
    </row>
    <row r="36" spans="1:33" s="48" customFormat="1" x14ac:dyDescent="0.3">
      <c r="A36" s="31">
        <v>242653</v>
      </c>
      <c r="B36" s="123" t="s">
        <v>91</v>
      </c>
      <c r="C36" s="124">
        <v>77</v>
      </c>
      <c r="D36" s="124">
        <v>32</v>
      </c>
      <c r="E36" s="124">
        <v>45</v>
      </c>
      <c r="F36" s="124">
        <v>86</v>
      </c>
      <c r="G36" s="124">
        <v>41</v>
      </c>
      <c r="H36" s="124">
        <v>45</v>
      </c>
      <c r="I36" s="124">
        <v>32</v>
      </c>
      <c r="J36" s="124">
        <v>16</v>
      </c>
      <c r="K36" s="124">
        <v>16</v>
      </c>
      <c r="L36" s="124">
        <v>8</v>
      </c>
      <c r="M36" s="124">
        <v>2</v>
      </c>
      <c r="N36" s="124">
        <v>6</v>
      </c>
      <c r="O36" s="124"/>
      <c r="P36" s="124"/>
      <c r="Q36" s="124"/>
      <c r="R36" s="124"/>
      <c r="S36" s="124"/>
      <c r="T36" s="124"/>
      <c r="U36" s="124">
        <v>203</v>
      </c>
      <c r="V36" s="124">
        <v>91</v>
      </c>
      <c r="W36" s="124">
        <v>112</v>
      </c>
      <c r="X36" s="124">
        <v>0</v>
      </c>
      <c r="Y36" s="124">
        <v>203</v>
      </c>
      <c r="Z36" s="124">
        <v>91</v>
      </c>
      <c r="AA36" s="124">
        <v>112</v>
      </c>
      <c r="AB36" s="124">
        <v>217</v>
      </c>
      <c r="AC36" s="124">
        <v>126</v>
      </c>
      <c r="AD36" s="124">
        <v>91</v>
      </c>
      <c r="AE36" s="124">
        <v>420</v>
      </c>
      <c r="AF36" s="124">
        <v>217</v>
      </c>
      <c r="AG36" s="124">
        <v>203</v>
      </c>
    </row>
    <row r="37" spans="1:33" s="48" customFormat="1" x14ac:dyDescent="0.3">
      <c r="A37" s="31">
        <v>242617</v>
      </c>
      <c r="B37" s="123" t="s">
        <v>94</v>
      </c>
      <c r="C37" s="124">
        <v>22</v>
      </c>
      <c r="D37" s="124">
        <v>13</v>
      </c>
      <c r="E37" s="124">
        <v>9</v>
      </c>
      <c r="F37" s="124">
        <v>47</v>
      </c>
      <c r="G37" s="124">
        <v>22</v>
      </c>
      <c r="H37" s="124">
        <v>25</v>
      </c>
      <c r="I37" s="124">
        <v>41</v>
      </c>
      <c r="J37" s="124">
        <v>12</v>
      </c>
      <c r="K37" s="124">
        <v>29</v>
      </c>
      <c r="L37" s="124">
        <v>9</v>
      </c>
      <c r="M37" s="124">
        <v>4</v>
      </c>
      <c r="N37" s="124">
        <v>5</v>
      </c>
      <c r="O37" s="124"/>
      <c r="P37" s="124"/>
      <c r="Q37" s="124"/>
      <c r="R37" s="124"/>
      <c r="S37" s="124"/>
      <c r="T37" s="124"/>
      <c r="U37" s="124">
        <v>119</v>
      </c>
      <c r="V37" s="124">
        <v>51</v>
      </c>
      <c r="W37" s="124">
        <v>68</v>
      </c>
      <c r="X37" s="124">
        <v>0</v>
      </c>
      <c r="Y37" s="124">
        <v>119</v>
      </c>
      <c r="Z37" s="124">
        <v>51</v>
      </c>
      <c r="AA37" s="124">
        <v>68</v>
      </c>
      <c r="AB37" s="124">
        <v>218</v>
      </c>
      <c r="AC37" s="124">
        <v>95</v>
      </c>
      <c r="AD37" s="124">
        <v>123</v>
      </c>
      <c r="AE37" s="124">
        <v>337</v>
      </c>
      <c r="AF37" s="124">
        <v>146</v>
      </c>
      <c r="AG37" s="124">
        <v>191</v>
      </c>
    </row>
    <row r="38" spans="1:33" s="48" customFormat="1" x14ac:dyDescent="0.3">
      <c r="A38" s="31">
        <v>242705</v>
      </c>
      <c r="B38" s="123" t="s">
        <v>87</v>
      </c>
      <c r="C38" s="124">
        <v>10</v>
      </c>
      <c r="D38" s="124">
        <v>9</v>
      </c>
      <c r="E38" s="124">
        <v>1</v>
      </c>
      <c r="F38" s="124">
        <v>28</v>
      </c>
      <c r="G38" s="124">
        <v>15</v>
      </c>
      <c r="H38" s="124">
        <v>13</v>
      </c>
      <c r="I38" s="124">
        <v>46</v>
      </c>
      <c r="J38" s="124">
        <v>26</v>
      </c>
      <c r="K38" s="124">
        <v>20</v>
      </c>
      <c r="L38" s="124">
        <v>16</v>
      </c>
      <c r="M38" s="124">
        <v>7</v>
      </c>
      <c r="N38" s="124">
        <v>9</v>
      </c>
      <c r="O38" s="124"/>
      <c r="P38" s="124"/>
      <c r="Q38" s="124"/>
      <c r="R38" s="124"/>
      <c r="S38" s="124"/>
      <c r="T38" s="124"/>
      <c r="U38" s="124">
        <v>100</v>
      </c>
      <c r="V38" s="124">
        <v>57</v>
      </c>
      <c r="W38" s="124">
        <v>43</v>
      </c>
      <c r="X38" s="124">
        <v>0</v>
      </c>
      <c r="Y38" s="124">
        <v>100</v>
      </c>
      <c r="Z38" s="124">
        <v>57</v>
      </c>
      <c r="AA38" s="124">
        <v>43</v>
      </c>
      <c r="AB38" s="124">
        <v>220</v>
      </c>
      <c r="AC38" s="124">
        <v>115</v>
      </c>
      <c r="AD38" s="124">
        <v>105</v>
      </c>
      <c r="AE38" s="124">
        <v>320</v>
      </c>
      <c r="AF38" s="124">
        <v>172</v>
      </c>
      <c r="AG38" s="124">
        <v>148</v>
      </c>
    </row>
    <row r="39" spans="1:33" s="48" customFormat="1" x14ac:dyDescent="0.3">
      <c r="A39" s="31">
        <v>242662</v>
      </c>
      <c r="B39" s="123" t="s">
        <v>93</v>
      </c>
      <c r="C39" s="124">
        <v>14</v>
      </c>
      <c r="D39" s="124">
        <v>5</v>
      </c>
      <c r="E39" s="124">
        <v>9</v>
      </c>
      <c r="F39" s="124">
        <v>33</v>
      </c>
      <c r="G39" s="124">
        <v>19</v>
      </c>
      <c r="H39" s="124">
        <v>14</v>
      </c>
      <c r="I39" s="124">
        <v>35</v>
      </c>
      <c r="J39" s="124">
        <v>14</v>
      </c>
      <c r="K39" s="124">
        <v>21</v>
      </c>
      <c r="L39" s="124">
        <v>13</v>
      </c>
      <c r="M39" s="124">
        <v>5</v>
      </c>
      <c r="N39" s="124">
        <v>8</v>
      </c>
      <c r="O39" s="124"/>
      <c r="P39" s="124"/>
      <c r="Q39" s="124"/>
      <c r="R39" s="124"/>
      <c r="S39" s="124"/>
      <c r="T39" s="124"/>
      <c r="U39" s="124">
        <v>95</v>
      </c>
      <c r="V39" s="124">
        <v>43</v>
      </c>
      <c r="W39" s="124">
        <v>52</v>
      </c>
      <c r="X39" s="124">
        <v>0</v>
      </c>
      <c r="Y39" s="124">
        <v>95</v>
      </c>
      <c r="Z39" s="124">
        <v>43</v>
      </c>
      <c r="AA39" s="124">
        <v>52</v>
      </c>
      <c r="AB39" s="124">
        <v>215</v>
      </c>
      <c r="AC39" s="124">
        <v>87</v>
      </c>
      <c r="AD39" s="124">
        <v>128</v>
      </c>
      <c r="AE39" s="124">
        <v>310</v>
      </c>
      <c r="AF39" s="124">
        <v>130</v>
      </c>
      <c r="AG39" s="124">
        <v>180</v>
      </c>
    </row>
    <row r="40" spans="1:33" s="48" customFormat="1" x14ac:dyDescent="0.3">
      <c r="A40" s="31">
        <v>242635</v>
      </c>
      <c r="B40" s="123" t="s">
        <v>85</v>
      </c>
      <c r="C40" s="124">
        <v>20</v>
      </c>
      <c r="D40" s="124">
        <v>10</v>
      </c>
      <c r="E40" s="124">
        <v>10</v>
      </c>
      <c r="F40" s="124">
        <v>23</v>
      </c>
      <c r="G40" s="124">
        <v>12</v>
      </c>
      <c r="H40" s="124">
        <v>11</v>
      </c>
      <c r="I40" s="124">
        <v>35</v>
      </c>
      <c r="J40" s="124">
        <v>17</v>
      </c>
      <c r="K40" s="124">
        <v>18</v>
      </c>
      <c r="L40" s="124">
        <v>13</v>
      </c>
      <c r="M40" s="124">
        <v>3</v>
      </c>
      <c r="N40" s="124">
        <v>10</v>
      </c>
      <c r="O40" s="124"/>
      <c r="P40" s="124"/>
      <c r="Q40" s="124"/>
      <c r="R40" s="124"/>
      <c r="S40" s="124"/>
      <c r="T40" s="124"/>
      <c r="U40" s="124">
        <v>91</v>
      </c>
      <c r="V40" s="124">
        <v>42</v>
      </c>
      <c r="W40" s="124">
        <v>49</v>
      </c>
      <c r="X40" s="124">
        <v>0</v>
      </c>
      <c r="Y40" s="124">
        <v>91</v>
      </c>
      <c r="Z40" s="124">
        <v>42</v>
      </c>
      <c r="AA40" s="124">
        <v>49</v>
      </c>
      <c r="AB40" s="124">
        <v>212</v>
      </c>
      <c r="AC40" s="124">
        <v>94</v>
      </c>
      <c r="AD40" s="124">
        <v>118</v>
      </c>
      <c r="AE40" s="124">
        <v>303</v>
      </c>
      <c r="AF40" s="124">
        <v>136</v>
      </c>
      <c r="AG40" s="124">
        <v>167</v>
      </c>
    </row>
    <row r="41" spans="1:33" s="48" customFormat="1" x14ac:dyDescent="0.3">
      <c r="A41" s="31">
        <v>243081</v>
      </c>
      <c r="B41" s="123" t="s">
        <v>71</v>
      </c>
      <c r="C41" s="124">
        <v>25</v>
      </c>
      <c r="D41" s="124">
        <v>18</v>
      </c>
      <c r="E41" s="124">
        <v>7</v>
      </c>
      <c r="F41" s="124">
        <v>35</v>
      </c>
      <c r="G41" s="124">
        <v>21</v>
      </c>
      <c r="H41" s="124">
        <v>14</v>
      </c>
      <c r="I41" s="124">
        <v>20</v>
      </c>
      <c r="J41" s="124">
        <v>10</v>
      </c>
      <c r="K41" s="124">
        <v>10</v>
      </c>
      <c r="L41" s="124">
        <v>10</v>
      </c>
      <c r="M41" s="124">
        <v>5</v>
      </c>
      <c r="N41" s="124">
        <v>5</v>
      </c>
      <c r="O41" s="124"/>
      <c r="P41" s="124"/>
      <c r="Q41" s="124"/>
      <c r="R41" s="124"/>
      <c r="S41" s="124"/>
      <c r="T41" s="124"/>
      <c r="U41" s="124">
        <v>90</v>
      </c>
      <c r="V41" s="124">
        <v>54</v>
      </c>
      <c r="W41" s="124">
        <v>36</v>
      </c>
      <c r="X41" s="124">
        <v>90</v>
      </c>
      <c r="Y41" s="124">
        <v>180</v>
      </c>
      <c r="Z41" s="124">
        <v>108</v>
      </c>
      <c r="AA41" s="124">
        <v>72</v>
      </c>
      <c r="AB41" s="124">
        <v>88</v>
      </c>
      <c r="AC41" s="124">
        <v>52</v>
      </c>
      <c r="AD41" s="124">
        <v>36</v>
      </c>
      <c r="AE41" s="124">
        <v>268</v>
      </c>
      <c r="AF41" s="124">
        <v>160</v>
      </c>
      <c r="AG41" s="124">
        <v>108</v>
      </c>
    </row>
    <row r="42" spans="1:33" s="48" customFormat="1" x14ac:dyDescent="0.3">
      <c r="A42" s="31">
        <v>242626</v>
      </c>
      <c r="B42" s="123" t="s">
        <v>84</v>
      </c>
      <c r="C42" s="124">
        <v>9</v>
      </c>
      <c r="D42" s="124">
        <v>3</v>
      </c>
      <c r="E42" s="124">
        <v>6</v>
      </c>
      <c r="F42" s="124">
        <v>31</v>
      </c>
      <c r="G42" s="124">
        <v>7</v>
      </c>
      <c r="H42" s="124">
        <v>24</v>
      </c>
      <c r="I42" s="124">
        <v>29</v>
      </c>
      <c r="J42" s="124">
        <v>17</v>
      </c>
      <c r="K42" s="124">
        <v>12</v>
      </c>
      <c r="L42" s="124">
        <v>7</v>
      </c>
      <c r="M42" s="124">
        <v>2</v>
      </c>
      <c r="N42" s="124">
        <v>5</v>
      </c>
      <c r="O42" s="124"/>
      <c r="P42" s="124"/>
      <c r="Q42" s="124"/>
      <c r="R42" s="124"/>
      <c r="S42" s="124"/>
      <c r="T42" s="124"/>
      <c r="U42" s="124">
        <v>76</v>
      </c>
      <c r="V42" s="124">
        <v>29</v>
      </c>
      <c r="W42" s="124">
        <v>47</v>
      </c>
      <c r="X42" s="124">
        <v>0</v>
      </c>
      <c r="Y42" s="124">
        <v>76</v>
      </c>
      <c r="Z42" s="124">
        <v>29</v>
      </c>
      <c r="AA42" s="124">
        <v>47</v>
      </c>
      <c r="AB42" s="124">
        <v>183</v>
      </c>
      <c r="AC42" s="124">
        <v>96</v>
      </c>
      <c r="AD42" s="124">
        <v>87</v>
      </c>
      <c r="AE42" s="124">
        <v>259</v>
      </c>
      <c r="AF42" s="124">
        <v>125</v>
      </c>
      <c r="AG42" s="124">
        <v>134</v>
      </c>
    </row>
    <row r="43" spans="1:33" s="48" customFormat="1" x14ac:dyDescent="0.3">
      <c r="A43" s="31">
        <v>243577</v>
      </c>
      <c r="B43" s="123" t="s">
        <v>96</v>
      </c>
      <c r="C43" s="124">
        <v>42</v>
      </c>
      <c r="D43" s="124">
        <v>34</v>
      </c>
      <c r="E43" s="124">
        <v>8</v>
      </c>
      <c r="F43" s="124">
        <v>75</v>
      </c>
      <c r="G43" s="124">
        <v>46</v>
      </c>
      <c r="H43" s="124">
        <v>29</v>
      </c>
      <c r="I43" s="124">
        <v>22</v>
      </c>
      <c r="J43" s="124">
        <v>13</v>
      </c>
      <c r="K43" s="124">
        <v>9</v>
      </c>
      <c r="L43" s="124">
        <v>5</v>
      </c>
      <c r="M43" s="124">
        <v>1</v>
      </c>
      <c r="N43" s="124">
        <v>4</v>
      </c>
      <c r="O43" s="124"/>
      <c r="P43" s="124"/>
      <c r="Q43" s="124"/>
      <c r="R43" s="124"/>
      <c r="S43" s="124"/>
      <c r="T43" s="124"/>
      <c r="U43" s="124">
        <v>144</v>
      </c>
      <c r="V43" s="124">
        <v>94</v>
      </c>
      <c r="W43" s="124">
        <v>50</v>
      </c>
      <c r="X43" s="124">
        <v>0</v>
      </c>
      <c r="Y43" s="124">
        <v>144</v>
      </c>
      <c r="Z43" s="124">
        <v>94</v>
      </c>
      <c r="AA43" s="124">
        <v>50</v>
      </c>
      <c r="AB43" s="124">
        <v>108</v>
      </c>
      <c r="AC43" s="124">
        <v>76</v>
      </c>
      <c r="AD43" s="124">
        <v>32</v>
      </c>
      <c r="AE43" s="124">
        <v>252</v>
      </c>
      <c r="AF43" s="124">
        <v>170</v>
      </c>
      <c r="AG43" s="124">
        <v>82</v>
      </c>
    </row>
    <row r="44" spans="1:33" s="48" customFormat="1" x14ac:dyDescent="0.3">
      <c r="A44" s="31">
        <v>443562</v>
      </c>
      <c r="B44" s="123" t="s">
        <v>215</v>
      </c>
      <c r="C44" s="124">
        <v>245</v>
      </c>
      <c r="D44" s="124">
        <v>111</v>
      </c>
      <c r="E44" s="124">
        <v>134</v>
      </c>
      <c r="F44" s="124"/>
      <c r="G44" s="124"/>
      <c r="H44" s="124"/>
      <c r="I44" s="124"/>
      <c r="J44" s="124"/>
      <c r="K44" s="124"/>
      <c r="L44" s="124"/>
      <c r="M44" s="124"/>
      <c r="N44" s="124"/>
      <c r="O44" s="124"/>
      <c r="P44" s="124"/>
      <c r="Q44" s="124"/>
      <c r="R44" s="124"/>
      <c r="S44" s="124"/>
      <c r="T44" s="124"/>
      <c r="U44" s="124">
        <v>245</v>
      </c>
      <c r="V44" s="124">
        <v>111</v>
      </c>
      <c r="W44" s="124">
        <v>134</v>
      </c>
      <c r="X44" s="124">
        <v>0</v>
      </c>
      <c r="Y44" s="124">
        <v>245</v>
      </c>
      <c r="Z44" s="124">
        <v>111</v>
      </c>
      <c r="AA44" s="124">
        <v>134</v>
      </c>
      <c r="AB44" s="124"/>
      <c r="AC44" s="124"/>
      <c r="AD44" s="124"/>
      <c r="AE44" s="124">
        <v>245</v>
      </c>
      <c r="AF44" s="124">
        <v>111</v>
      </c>
      <c r="AG44" s="124">
        <v>134</v>
      </c>
    </row>
    <row r="45" spans="1:33" s="48" customFormat="1" x14ac:dyDescent="0.3">
      <c r="A45" s="31">
        <v>242699</v>
      </c>
      <c r="B45" s="123" t="s">
        <v>90</v>
      </c>
      <c r="C45" s="124">
        <v>6</v>
      </c>
      <c r="D45" s="124">
        <v>4</v>
      </c>
      <c r="E45" s="124">
        <v>2</v>
      </c>
      <c r="F45" s="124">
        <v>10</v>
      </c>
      <c r="G45" s="124">
        <v>4</v>
      </c>
      <c r="H45" s="124">
        <v>6</v>
      </c>
      <c r="I45" s="124">
        <v>22</v>
      </c>
      <c r="J45" s="124">
        <v>10</v>
      </c>
      <c r="K45" s="124">
        <v>12</v>
      </c>
      <c r="L45" s="124">
        <v>5</v>
      </c>
      <c r="M45" s="124">
        <v>3</v>
      </c>
      <c r="N45" s="124">
        <v>2</v>
      </c>
      <c r="O45" s="124"/>
      <c r="P45" s="124"/>
      <c r="Q45" s="124"/>
      <c r="R45" s="124"/>
      <c r="S45" s="124"/>
      <c r="T45" s="124"/>
      <c r="U45" s="124">
        <v>43</v>
      </c>
      <c r="V45" s="124">
        <v>21</v>
      </c>
      <c r="W45" s="124">
        <v>22</v>
      </c>
      <c r="X45" s="124">
        <v>0</v>
      </c>
      <c r="Y45" s="124">
        <v>43</v>
      </c>
      <c r="Z45" s="124">
        <v>21</v>
      </c>
      <c r="AA45" s="124">
        <v>22</v>
      </c>
      <c r="AB45" s="124">
        <v>131</v>
      </c>
      <c r="AC45" s="124">
        <v>48</v>
      </c>
      <c r="AD45" s="124">
        <v>83</v>
      </c>
      <c r="AE45" s="124">
        <v>174</v>
      </c>
      <c r="AF45" s="124">
        <v>69</v>
      </c>
      <c r="AG45" s="124">
        <v>105</v>
      </c>
    </row>
    <row r="46" spans="1:33" s="48" customFormat="1" x14ac:dyDescent="0.3">
      <c r="A46" s="31">
        <v>241377</v>
      </c>
      <c r="B46" s="123" t="s">
        <v>60</v>
      </c>
      <c r="C46" s="124">
        <v>2</v>
      </c>
      <c r="D46" s="124">
        <v>1</v>
      </c>
      <c r="E46" s="124">
        <v>1</v>
      </c>
      <c r="F46" s="124">
        <v>1</v>
      </c>
      <c r="G46" s="124">
        <v>0</v>
      </c>
      <c r="H46" s="124">
        <v>1</v>
      </c>
      <c r="I46" s="124">
        <v>9</v>
      </c>
      <c r="J46" s="124">
        <v>5</v>
      </c>
      <c r="K46" s="124">
        <v>4</v>
      </c>
      <c r="L46" s="124">
        <v>26</v>
      </c>
      <c r="M46" s="124">
        <v>16</v>
      </c>
      <c r="N46" s="124">
        <v>10</v>
      </c>
      <c r="O46" s="124"/>
      <c r="P46" s="124"/>
      <c r="Q46" s="124"/>
      <c r="R46" s="124"/>
      <c r="S46" s="124"/>
      <c r="T46" s="124"/>
      <c r="U46" s="124">
        <v>38</v>
      </c>
      <c r="V46" s="124">
        <v>22</v>
      </c>
      <c r="W46" s="124">
        <v>16</v>
      </c>
      <c r="X46" s="124">
        <v>0</v>
      </c>
      <c r="Y46" s="124">
        <v>38</v>
      </c>
      <c r="Z46" s="124">
        <v>22</v>
      </c>
      <c r="AA46" s="124">
        <v>16</v>
      </c>
      <c r="AB46" s="124">
        <v>133</v>
      </c>
      <c r="AC46" s="124">
        <v>50</v>
      </c>
      <c r="AD46" s="124">
        <v>83</v>
      </c>
      <c r="AE46" s="124">
        <v>171</v>
      </c>
      <c r="AF46" s="124">
        <v>72</v>
      </c>
      <c r="AG46" s="124">
        <v>99</v>
      </c>
    </row>
    <row r="47" spans="1:33" s="48" customFormat="1" x14ac:dyDescent="0.3">
      <c r="A47" s="31">
        <v>241225</v>
      </c>
      <c r="B47" s="123" t="s">
        <v>79</v>
      </c>
      <c r="C47" s="124">
        <v>2</v>
      </c>
      <c r="D47" s="124">
        <v>1</v>
      </c>
      <c r="E47" s="124">
        <v>1</v>
      </c>
      <c r="F47" s="124">
        <v>7</v>
      </c>
      <c r="G47" s="124">
        <v>4</v>
      </c>
      <c r="H47" s="124">
        <v>3</v>
      </c>
      <c r="I47" s="124">
        <v>17</v>
      </c>
      <c r="J47" s="124">
        <v>4</v>
      </c>
      <c r="K47" s="124">
        <v>13</v>
      </c>
      <c r="L47" s="124">
        <v>9</v>
      </c>
      <c r="M47" s="124">
        <v>2</v>
      </c>
      <c r="N47" s="124">
        <v>7</v>
      </c>
      <c r="O47" s="124">
        <v>1</v>
      </c>
      <c r="P47" s="124">
        <v>1</v>
      </c>
      <c r="Q47" s="124">
        <v>0</v>
      </c>
      <c r="R47" s="124"/>
      <c r="S47" s="124"/>
      <c r="T47" s="124"/>
      <c r="U47" s="124">
        <v>36</v>
      </c>
      <c r="V47" s="124">
        <v>12</v>
      </c>
      <c r="W47" s="124">
        <v>24</v>
      </c>
      <c r="X47" s="124">
        <v>0</v>
      </c>
      <c r="Y47" s="124">
        <v>36</v>
      </c>
      <c r="Z47" s="124">
        <v>12</v>
      </c>
      <c r="AA47" s="124">
        <v>24</v>
      </c>
      <c r="AB47" s="124">
        <v>122</v>
      </c>
      <c r="AC47" s="124">
        <v>51</v>
      </c>
      <c r="AD47" s="124">
        <v>71</v>
      </c>
      <c r="AE47" s="124">
        <v>158</v>
      </c>
      <c r="AF47" s="124">
        <v>63</v>
      </c>
      <c r="AG47" s="124">
        <v>95</v>
      </c>
    </row>
    <row r="48" spans="1:33" s="48" customFormat="1" x14ac:dyDescent="0.3">
      <c r="A48" s="31">
        <v>242644</v>
      </c>
      <c r="B48" s="123" t="s">
        <v>86</v>
      </c>
      <c r="C48" s="124">
        <v>1</v>
      </c>
      <c r="D48" s="124">
        <v>1</v>
      </c>
      <c r="E48" s="124">
        <v>0</v>
      </c>
      <c r="F48" s="124">
        <v>5</v>
      </c>
      <c r="G48" s="124">
        <v>1</v>
      </c>
      <c r="H48" s="124">
        <v>4</v>
      </c>
      <c r="I48" s="124">
        <v>20</v>
      </c>
      <c r="J48" s="124">
        <v>9</v>
      </c>
      <c r="K48" s="124">
        <v>11</v>
      </c>
      <c r="L48" s="124">
        <v>8</v>
      </c>
      <c r="M48" s="124">
        <v>2</v>
      </c>
      <c r="N48" s="124">
        <v>6</v>
      </c>
      <c r="O48" s="124"/>
      <c r="P48" s="124"/>
      <c r="Q48" s="124"/>
      <c r="R48" s="124"/>
      <c r="S48" s="124"/>
      <c r="T48" s="124"/>
      <c r="U48" s="124">
        <v>34</v>
      </c>
      <c r="V48" s="124">
        <v>13</v>
      </c>
      <c r="W48" s="124">
        <v>21</v>
      </c>
      <c r="X48" s="124">
        <v>0</v>
      </c>
      <c r="Y48" s="124">
        <v>34</v>
      </c>
      <c r="Z48" s="124">
        <v>13</v>
      </c>
      <c r="AA48" s="124">
        <v>21</v>
      </c>
      <c r="AB48" s="124">
        <v>106</v>
      </c>
      <c r="AC48" s="124">
        <v>39</v>
      </c>
      <c r="AD48" s="124">
        <v>67</v>
      </c>
      <c r="AE48" s="124">
        <v>140</v>
      </c>
      <c r="AF48" s="124">
        <v>52</v>
      </c>
      <c r="AG48" s="124">
        <v>88</v>
      </c>
    </row>
    <row r="49" spans="1:33" s="48" customFormat="1" x14ac:dyDescent="0.3">
      <c r="A49" s="31">
        <v>363907</v>
      </c>
      <c r="B49" s="123" t="s">
        <v>62</v>
      </c>
      <c r="C49" s="124"/>
      <c r="D49" s="124"/>
      <c r="E49" s="124"/>
      <c r="F49" s="124"/>
      <c r="G49" s="124"/>
      <c r="H49" s="124"/>
      <c r="I49" s="124">
        <v>8</v>
      </c>
      <c r="J49" s="124">
        <v>4</v>
      </c>
      <c r="K49" s="124">
        <v>4</v>
      </c>
      <c r="L49" s="124">
        <v>19</v>
      </c>
      <c r="M49" s="124">
        <v>7</v>
      </c>
      <c r="N49" s="124">
        <v>12</v>
      </c>
      <c r="O49" s="124"/>
      <c r="P49" s="124"/>
      <c r="Q49" s="124"/>
      <c r="R49" s="124"/>
      <c r="S49" s="124"/>
      <c r="T49" s="124"/>
      <c r="U49" s="124">
        <v>27</v>
      </c>
      <c r="V49" s="124">
        <v>11</v>
      </c>
      <c r="W49" s="124">
        <v>16</v>
      </c>
      <c r="X49" s="124">
        <v>0</v>
      </c>
      <c r="Y49" s="124">
        <v>27</v>
      </c>
      <c r="Z49" s="124">
        <v>11</v>
      </c>
      <c r="AA49" s="124">
        <v>16</v>
      </c>
      <c r="AB49" s="124">
        <v>100</v>
      </c>
      <c r="AC49" s="124">
        <v>49</v>
      </c>
      <c r="AD49" s="124">
        <v>51</v>
      </c>
      <c r="AE49" s="124">
        <v>127</v>
      </c>
      <c r="AF49" s="124">
        <v>60</v>
      </c>
      <c r="AG49" s="124">
        <v>67</v>
      </c>
    </row>
    <row r="50" spans="1:33" s="48" customFormat="1" x14ac:dyDescent="0.3">
      <c r="A50" s="31">
        <v>242680</v>
      </c>
      <c r="B50" s="123" t="s">
        <v>89</v>
      </c>
      <c r="C50" s="124">
        <v>4</v>
      </c>
      <c r="D50" s="124">
        <v>2</v>
      </c>
      <c r="E50" s="124">
        <v>2</v>
      </c>
      <c r="F50" s="124">
        <v>10</v>
      </c>
      <c r="G50" s="124">
        <v>4</v>
      </c>
      <c r="H50" s="124">
        <v>6</v>
      </c>
      <c r="I50" s="124">
        <v>21</v>
      </c>
      <c r="J50" s="124">
        <v>7</v>
      </c>
      <c r="K50" s="124">
        <v>14</v>
      </c>
      <c r="L50" s="124">
        <v>4</v>
      </c>
      <c r="M50" s="124">
        <v>1</v>
      </c>
      <c r="N50" s="124">
        <v>3</v>
      </c>
      <c r="O50" s="124"/>
      <c r="P50" s="124"/>
      <c r="Q50" s="124"/>
      <c r="R50" s="124"/>
      <c r="S50" s="124"/>
      <c r="T50" s="124"/>
      <c r="U50" s="124">
        <v>39</v>
      </c>
      <c r="V50" s="124">
        <v>14</v>
      </c>
      <c r="W50" s="124">
        <v>25</v>
      </c>
      <c r="X50" s="124">
        <v>0</v>
      </c>
      <c r="Y50" s="124">
        <v>39</v>
      </c>
      <c r="Z50" s="124">
        <v>14</v>
      </c>
      <c r="AA50" s="124">
        <v>25</v>
      </c>
      <c r="AB50" s="124">
        <v>81</v>
      </c>
      <c r="AC50" s="124">
        <v>35</v>
      </c>
      <c r="AD50" s="124">
        <v>46</v>
      </c>
      <c r="AE50" s="124">
        <v>120</v>
      </c>
      <c r="AF50" s="124">
        <v>49</v>
      </c>
      <c r="AG50" s="124">
        <v>71</v>
      </c>
    </row>
    <row r="51" spans="1:33" s="48" customFormat="1" x14ac:dyDescent="0.3">
      <c r="A51" s="31">
        <v>241331</v>
      </c>
      <c r="B51" s="123" t="s">
        <v>78</v>
      </c>
      <c r="C51" s="124">
        <v>3</v>
      </c>
      <c r="D51" s="124">
        <v>2</v>
      </c>
      <c r="E51" s="124">
        <v>1</v>
      </c>
      <c r="F51" s="124">
        <v>8</v>
      </c>
      <c r="G51" s="124">
        <v>4</v>
      </c>
      <c r="H51" s="124">
        <v>4</v>
      </c>
      <c r="I51" s="124">
        <v>2</v>
      </c>
      <c r="J51" s="124">
        <v>0</v>
      </c>
      <c r="K51" s="124">
        <v>2</v>
      </c>
      <c r="L51" s="124">
        <v>1</v>
      </c>
      <c r="M51" s="124">
        <v>0</v>
      </c>
      <c r="N51" s="124">
        <v>1</v>
      </c>
      <c r="O51" s="124"/>
      <c r="P51" s="124"/>
      <c r="Q51" s="124"/>
      <c r="R51" s="124"/>
      <c r="S51" s="124"/>
      <c r="T51" s="124"/>
      <c r="U51" s="124">
        <v>14</v>
      </c>
      <c r="V51" s="124">
        <v>6</v>
      </c>
      <c r="W51" s="124">
        <v>8</v>
      </c>
      <c r="X51" s="124">
        <v>1</v>
      </c>
      <c r="Y51" s="124">
        <v>15</v>
      </c>
      <c r="Z51" s="124">
        <v>6</v>
      </c>
      <c r="AA51" s="124">
        <v>9</v>
      </c>
      <c r="AB51" s="124">
        <v>77</v>
      </c>
      <c r="AC51" s="124">
        <v>23</v>
      </c>
      <c r="AD51" s="124">
        <v>54</v>
      </c>
      <c r="AE51" s="124">
        <v>92</v>
      </c>
      <c r="AF51" s="124">
        <v>29</v>
      </c>
      <c r="AG51" s="124">
        <v>63</v>
      </c>
    </row>
    <row r="52" spans="1:33" s="48" customFormat="1" x14ac:dyDescent="0.3">
      <c r="A52" s="31">
        <v>241386</v>
      </c>
      <c r="B52" s="123" t="s">
        <v>61</v>
      </c>
      <c r="C52" s="124"/>
      <c r="D52" s="124"/>
      <c r="E52" s="124"/>
      <c r="F52" s="124"/>
      <c r="G52" s="124"/>
      <c r="H52" s="124"/>
      <c r="I52" s="124">
        <v>8</v>
      </c>
      <c r="J52" s="124">
        <v>7</v>
      </c>
      <c r="K52" s="124">
        <v>1</v>
      </c>
      <c r="L52" s="124">
        <v>8</v>
      </c>
      <c r="M52" s="124">
        <v>4</v>
      </c>
      <c r="N52" s="124">
        <v>4</v>
      </c>
      <c r="O52" s="124"/>
      <c r="P52" s="124"/>
      <c r="Q52" s="124"/>
      <c r="R52" s="124"/>
      <c r="S52" s="124"/>
      <c r="T52" s="124"/>
      <c r="U52" s="124">
        <v>16</v>
      </c>
      <c r="V52" s="124">
        <v>11</v>
      </c>
      <c r="W52" s="124">
        <v>5</v>
      </c>
      <c r="X52" s="124">
        <v>0</v>
      </c>
      <c r="Y52" s="124">
        <v>16</v>
      </c>
      <c r="Z52" s="124">
        <v>11</v>
      </c>
      <c r="AA52" s="124">
        <v>5</v>
      </c>
      <c r="AB52" s="124">
        <v>75</v>
      </c>
      <c r="AC52" s="124">
        <v>28</v>
      </c>
      <c r="AD52" s="124">
        <v>47</v>
      </c>
      <c r="AE52" s="124">
        <v>91</v>
      </c>
      <c r="AF52" s="124">
        <v>39</v>
      </c>
      <c r="AG52" s="124">
        <v>52</v>
      </c>
    </row>
    <row r="53" spans="1:33" s="48" customFormat="1" x14ac:dyDescent="0.3">
      <c r="A53" s="31">
        <v>241100</v>
      </c>
      <c r="B53" s="123" t="s">
        <v>57</v>
      </c>
      <c r="C53" s="124"/>
      <c r="D53" s="124"/>
      <c r="E53" s="124"/>
      <c r="F53" s="124">
        <v>3</v>
      </c>
      <c r="G53" s="124">
        <v>1</v>
      </c>
      <c r="H53" s="124">
        <v>2</v>
      </c>
      <c r="I53" s="124">
        <v>6</v>
      </c>
      <c r="J53" s="124">
        <v>3</v>
      </c>
      <c r="K53" s="124">
        <v>3</v>
      </c>
      <c r="L53" s="124">
        <v>9</v>
      </c>
      <c r="M53" s="124">
        <v>5</v>
      </c>
      <c r="N53" s="124">
        <v>4</v>
      </c>
      <c r="O53" s="124"/>
      <c r="P53" s="124"/>
      <c r="Q53" s="124"/>
      <c r="R53" s="124"/>
      <c r="S53" s="124"/>
      <c r="T53" s="124"/>
      <c r="U53" s="124">
        <v>18</v>
      </c>
      <c r="V53" s="124">
        <v>9</v>
      </c>
      <c r="W53" s="124">
        <v>9</v>
      </c>
      <c r="X53" s="124">
        <v>0</v>
      </c>
      <c r="Y53" s="124">
        <v>18</v>
      </c>
      <c r="Z53" s="124">
        <v>9</v>
      </c>
      <c r="AA53" s="124">
        <v>9</v>
      </c>
      <c r="AB53" s="124">
        <v>72</v>
      </c>
      <c r="AC53" s="124">
        <v>42</v>
      </c>
      <c r="AD53" s="124">
        <v>30</v>
      </c>
      <c r="AE53" s="124">
        <v>90</v>
      </c>
      <c r="AF53" s="124">
        <v>51</v>
      </c>
      <c r="AG53" s="124">
        <v>39</v>
      </c>
    </row>
    <row r="54" spans="1:33" s="48" customFormat="1" x14ac:dyDescent="0.3">
      <c r="A54" s="31">
        <v>241128</v>
      </c>
      <c r="B54" s="123" t="s">
        <v>58</v>
      </c>
      <c r="C54" s="124"/>
      <c r="D54" s="124"/>
      <c r="E54" s="124"/>
      <c r="F54" s="124"/>
      <c r="G54" s="124"/>
      <c r="H54" s="124"/>
      <c r="I54" s="124">
        <v>6</v>
      </c>
      <c r="J54" s="124">
        <v>2</v>
      </c>
      <c r="K54" s="124">
        <v>4</v>
      </c>
      <c r="L54" s="124">
        <v>15</v>
      </c>
      <c r="M54" s="124">
        <v>8</v>
      </c>
      <c r="N54" s="124">
        <v>7</v>
      </c>
      <c r="O54" s="124"/>
      <c r="P54" s="124"/>
      <c r="Q54" s="124"/>
      <c r="R54" s="124"/>
      <c r="S54" s="124"/>
      <c r="T54" s="124"/>
      <c r="U54" s="124">
        <v>21</v>
      </c>
      <c r="V54" s="124">
        <v>10</v>
      </c>
      <c r="W54" s="124">
        <v>11</v>
      </c>
      <c r="X54" s="124">
        <v>0</v>
      </c>
      <c r="Y54" s="124">
        <v>21</v>
      </c>
      <c r="Z54" s="124">
        <v>10</v>
      </c>
      <c r="AA54" s="124">
        <v>11</v>
      </c>
      <c r="AB54" s="124">
        <v>68</v>
      </c>
      <c r="AC54" s="124">
        <v>33</v>
      </c>
      <c r="AD54" s="124">
        <v>35</v>
      </c>
      <c r="AE54" s="124">
        <v>89</v>
      </c>
      <c r="AF54" s="124">
        <v>43</v>
      </c>
      <c r="AG54" s="124">
        <v>46</v>
      </c>
    </row>
    <row r="55" spans="1:33" s="48" customFormat="1" x14ac:dyDescent="0.3">
      <c r="A55" s="31">
        <v>241191</v>
      </c>
      <c r="B55" s="123" t="s">
        <v>77</v>
      </c>
      <c r="C55" s="124">
        <v>2</v>
      </c>
      <c r="D55" s="124">
        <v>0</v>
      </c>
      <c r="E55" s="124">
        <v>2</v>
      </c>
      <c r="F55" s="124">
        <v>11</v>
      </c>
      <c r="G55" s="124">
        <v>4</v>
      </c>
      <c r="H55" s="124">
        <v>7</v>
      </c>
      <c r="I55" s="124">
        <v>15</v>
      </c>
      <c r="J55" s="124">
        <v>8</v>
      </c>
      <c r="K55" s="124">
        <v>7</v>
      </c>
      <c r="L55" s="124">
        <v>6</v>
      </c>
      <c r="M55" s="124">
        <v>4</v>
      </c>
      <c r="N55" s="124">
        <v>2</v>
      </c>
      <c r="O55" s="124"/>
      <c r="P55" s="124"/>
      <c r="Q55" s="124"/>
      <c r="R55" s="124">
        <v>7</v>
      </c>
      <c r="S55" s="124">
        <v>3</v>
      </c>
      <c r="T55" s="124">
        <v>4</v>
      </c>
      <c r="U55" s="124">
        <v>41</v>
      </c>
      <c r="V55" s="124">
        <v>19</v>
      </c>
      <c r="W55" s="124">
        <v>22</v>
      </c>
      <c r="X55" s="124">
        <v>0</v>
      </c>
      <c r="Y55" s="124">
        <v>41</v>
      </c>
      <c r="Z55" s="124">
        <v>19</v>
      </c>
      <c r="AA55" s="124">
        <v>22</v>
      </c>
      <c r="AB55" s="124">
        <v>46</v>
      </c>
      <c r="AC55" s="124">
        <v>27</v>
      </c>
      <c r="AD55" s="124">
        <v>19</v>
      </c>
      <c r="AE55" s="124">
        <v>87</v>
      </c>
      <c r="AF55" s="124">
        <v>46</v>
      </c>
      <c r="AG55" s="124">
        <v>41</v>
      </c>
    </row>
    <row r="56" spans="1:33" s="48" customFormat="1" x14ac:dyDescent="0.3">
      <c r="A56" s="31">
        <v>430670</v>
      </c>
      <c r="B56" s="123" t="s">
        <v>218</v>
      </c>
      <c r="C56" s="124"/>
      <c r="D56" s="124"/>
      <c r="E56" s="124"/>
      <c r="F56" s="124"/>
      <c r="G56" s="124"/>
      <c r="H56" s="124"/>
      <c r="I56" s="124"/>
      <c r="J56" s="124"/>
      <c r="K56" s="124"/>
      <c r="L56" s="124"/>
      <c r="M56" s="124"/>
      <c r="N56" s="124"/>
      <c r="O56" s="124"/>
      <c r="P56" s="124"/>
      <c r="Q56" s="124"/>
      <c r="R56" s="124"/>
      <c r="S56" s="124"/>
      <c r="T56" s="124"/>
      <c r="U56" s="124"/>
      <c r="V56" s="124"/>
      <c r="W56" s="124"/>
      <c r="X56" s="124">
        <v>40</v>
      </c>
      <c r="Y56" s="124">
        <v>40</v>
      </c>
      <c r="Z56" s="124">
        <v>25</v>
      </c>
      <c r="AA56" s="124">
        <v>15</v>
      </c>
      <c r="AB56" s="124">
        <v>46</v>
      </c>
      <c r="AC56" s="124">
        <v>31</v>
      </c>
      <c r="AD56" s="124">
        <v>15</v>
      </c>
      <c r="AE56" s="124">
        <v>86</v>
      </c>
      <c r="AF56" s="124">
        <v>56</v>
      </c>
      <c r="AG56" s="124">
        <v>30</v>
      </c>
    </row>
    <row r="57" spans="1:33" s="48" customFormat="1" x14ac:dyDescent="0.3">
      <c r="A57" s="31">
        <v>241517</v>
      </c>
      <c r="B57" s="123" t="s">
        <v>66</v>
      </c>
      <c r="C57" s="124">
        <v>4</v>
      </c>
      <c r="D57" s="124">
        <v>1</v>
      </c>
      <c r="E57" s="124">
        <v>3</v>
      </c>
      <c r="F57" s="124"/>
      <c r="G57" s="124"/>
      <c r="H57" s="124"/>
      <c r="I57" s="124"/>
      <c r="J57" s="124"/>
      <c r="K57" s="124"/>
      <c r="L57" s="124"/>
      <c r="M57" s="124"/>
      <c r="N57" s="124"/>
      <c r="O57" s="124"/>
      <c r="P57" s="124"/>
      <c r="Q57" s="124"/>
      <c r="R57" s="124"/>
      <c r="S57" s="124"/>
      <c r="T57" s="124"/>
      <c r="U57" s="124">
        <v>4</v>
      </c>
      <c r="V57" s="124">
        <v>1</v>
      </c>
      <c r="W57" s="124">
        <v>3</v>
      </c>
      <c r="X57" s="124">
        <v>0</v>
      </c>
      <c r="Y57" s="124">
        <v>4</v>
      </c>
      <c r="Z57" s="124">
        <v>1</v>
      </c>
      <c r="AA57" s="124">
        <v>3</v>
      </c>
      <c r="AB57" s="124">
        <v>78</v>
      </c>
      <c r="AC57" s="124">
        <v>30</v>
      </c>
      <c r="AD57" s="124">
        <v>48</v>
      </c>
      <c r="AE57" s="124">
        <v>82</v>
      </c>
      <c r="AF57" s="124">
        <v>31</v>
      </c>
      <c r="AG57" s="124">
        <v>51</v>
      </c>
    </row>
    <row r="58" spans="1:33" s="48" customFormat="1" x14ac:dyDescent="0.3">
      <c r="A58" s="31">
        <v>243586</v>
      </c>
      <c r="B58" s="123" t="s">
        <v>73</v>
      </c>
      <c r="C58" s="124">
        <v>5</v>
      </c>
      <c r="D58" s="124">
        <v>4</v>
      </c>
      <c r="E58" s="124">
        <v>1</v>
      </c>
      <c r="F58" s="124">
        <v>7</v>
      </c>
      <c r="G58" s="124">
        <v>5</v>
      </c>
      <c r="H58" s="124">
        <v>2</v>
      </c>
      <c r="I58" s="124">
        <v>22</v>
      </c>
      <c r="J58" s="124">
        <v>13</v>
      </c>
      <c r="K58" s="124">
        <v>9</v>
      </c>
      <c r="L58" s="124">
        <v>2</v>
      </c>
      <c r="M58" s="124">
        <v>1</v>
      </c>
      <c r="N58" s="124">
        <v>1</v>
      </c>
      <c r="O58" s="124"/>
      <c r="P58" s="124"/>
      <c r="Q58" s="124"/>
      <c r="R58" s="124">
        <v>3</v>
      </c>
      <c r="S58" s="124">
        <v>1</v>
      </c>
      <c r="T58" s="124">
        <v>2</v>
      </c>
      <c r="U58" s="124">
        <v>39</v>
      </c>
      <c r="V58" s="124">
        <v>24</v>
      </c>
      <c r="W58" s="124">
        <v>15</v>
      </c>
      <c r="X58" s="124">
        <v>0</v>
      </c>
      <c r="Y58" s="124">
        <v>39</v>
      </c>
      <c r="Z58" s="124">
        <v>24</v>
      </c>
      <c r="AA58" s="124">
        <v>15</v>
      </c>
      <c r="AB58" s="124">
        <v>43</v>
      </c>
      <c r="AC58" s="124">
        <v>21</v>
      </c>
      <c r="AD58" s="124">
        <v>22</v>
      </c>
      <c r="AE58" s="124">
        <v>82</v>
      </c>
      <c r="AF58" s="124">
        <v>45</v>
      </c>
      <c r="AG58" s="124">
        <v>37</v>
      </c>
    </row>
    <row r="59" spans="1:33" s="48" customFormat="1" x14ac:dyDescent="0.3">
      <c r="A59" s="31">
        <v>440651</v>
      </c>
      <c r="B59" s="123" t="s">
        <v>59</v>
      </c>
      <c r="C59" s="124">
        <v>30</v>
      </c>
      <c r="D59" s="124">
        <v>3</v>
      </c>
      <c r="E59" s="124">
        <v>27</v>
      </c>
      <c r="F59" s="124"/>
      <c r="G59" s="124"/>
      <c r="H59" s="124"/>
      <c r="I59" s="124"/>
      <c r="J59" s="124"/>
      <c r="K59" s="124"/>
      <c r="L59" s="124"/>
      <c r="M59" s="124"/>
      <c r="N59" s="124"/>
      <c r="O59" s="124"/>
      <c r="P59" s="124"/>
      <c r="Q59" s="124"/>
      <c r="R59" s="124"/>
      <c r="S59" s="124"/>
      <c r="T59" s="124"/>
      <c r="U59" s="124">
        <v>30</v>
      </c>
      <c r="V59" s="124">
        <v>3</v>
      </c>
      <c r="W59" s="124">
        <v>27</v>
      </c>
      <c r="X59" s="124">
        <v>0</v>
      </c>
      <c r="Y59" s="124">
        <v>30</v>
      </c>
      <c r="Z59" s="124">
        <v>3</v>
      </c>
      <c r="AA59" s="124">
        <v>27</v>
      </c>
      <c r="AB59" s="124">
        <v>49</v>
      </c>
      <c r="AC59" s="124">
        <v>18</v>
      </c>
      <c r="AD59" s="124">
        <v>31</v>
      </c>
      <c r="AE59" s="124">
        <v>79</v>
      </c>
      <c r="AF59" s="124">
        <v>21</v>
      </c>
      <c r="AG59" s="124">
        <v>58</v>
      </c>
    </row>
    <row r="60" spans="1:33" s="48" customFormat="1" x14ac:dyDescent="0.3">
      <c r="A60" s="31">
        <v>376385</v>
      </c>
      <c r="B60" s="123" t="s">
        <v>76</v>
      </c>
      <c r="C60" s="124">
        <v>35</v>
      </c>
      <c r="D60" s="124">
        <v>14</v>
      </c>
      <c r="E60" s="124">
        <v>21</v>
      </c>
      <c r="F60" s="124"/>
      <c r="G60" s="124"/>
      <c r="H60" s="124"/>
      <c r="I60" s="124"/>
      <c r="J60" s="124"/>
      <c r="K60" s="124"/>
      <c r="L60" s="124"/>
      <c r="M60" s="124"/>
      <c r="N60" s="124"/>
      <c r="O60" s="124"/>
      <c r="P60" s="124"/>
      <c r="Q60" s="124"/>
      <c r="R60" s="124"/>
      <c r="S60" s="124"/>
      <c r="T60" s="124"/>
      <c r="U60" s="124">
        <v>35</v>
      </c>
      <c r="V60" s="124">
        <v>14</v>
      </c>
      <c r="W60" s="124">
        <v>21</v>
      </c>
      <c r="X60" s="124">
        <v>0</v>
      </c>
      <c r="Y60" s="124">
        <v>35</v>
      </c>
      <c r="Z60" s="124">
        <v>14</v>
      </c>
      <c r="AA60" s="124">
        <v>21</v>
      </c>
      <c r="AB60" s="124">
        <v>41</v>
      </c>
      <c r="AC60" s="124">
        <v>14</v>
      </c>
      <c r="AD60" s="124">
        <v>27</v>
      </c>
      <c r="AE60" s="124">
        <v>76</v>
      </c>
      <c r="AF60" s="124">
        <v>28</v>
      </c>
      <c r="AG60" s="124">
        <v>48</v>
      </c>
    </row>
    <row r="61" spans="1:33" s="48" customFormat="1" x14ac:dyDescent="0.3">
      <c r="A61" s="31">
        <v>363916</v>
      </c>
      <c r="B61" s="123" t="s">
        <v>63</v>
      </c>
      <c r="C61" s="124"/>
      <c r="D61" s="124"/>
      <c r="E61" s="124"/>
      <c r="F61" s="124"/>
      <c r="G61" s="124"/>
      <c r="H61" s="124"/>
      <c r="I61" s="124">
        <v>7</v>
      </c>
      <c r="J61" s="124">
        <v>3</v>
      </c>
      <c r="K61" s="124">
        <v>4</v>
      </c>
      <c r="L61" s="124">
        <v>15</v>
      </c>
      <c r="M61" s="124">
        <v>6</v>
      </c>
      <c r="N61" s="124">
        <v>9</v>
      </c>
      <c r="O61" s="124"/>
      <c r="P61" s="124"/>
      <c r="Q61" s="124"/>
      <c r="R61" s="124"/>
      <c r="S61" s="124"/>
      <c r="T61" s="124"/>
      <c r="U61" s="124">
        <v>22</v>
      </c>
      <c r="V61" s="124">
        <v>9</v>
      </c>
      <c r="W61" s="124">
        <v>13</v>
      </c>
      <c r="X61" s="124">
        <v>0</v>
      </c>
      <c r="Y61" s="124">
        <v>22</v>
      </c>
      <c r="Z61" s="124">
        <v>9</v>
      </c>
      <c r="AA61" s="124">
        <v>13</v>
      </c>
      <c r="AB61" s="124">
        <v>53</v>
      </c>
      <c r="AC61" s="124">
        <v>24</v>
      </c>
      <c r="AD61" s="124">
        <v>29</v>
      </c>
      <c r="AE61" s="124">
        <v>75</v>
      </c>
      <c r="AF61" s="124">
        <v>33</v>
      </c>
      <c r="AG61" s="124">
        <v>42</v>
      </c>
    </row>
    <row r="62" spans="1:33" s="48" customFormat="1" x14ac:dyDescent="0.3">
      <c r="A62" s="31">
        <v>475811</v>
      </c>
      <c r="B62" s="123" t="s">
        <v>220</v>
      </c>
      <c r="C62" s="124">
        <v>5</v>
      </c>
      <c r="D62" s="124">
        <v>5</v>
      </c>
      <c r="E62" s="124">
        <v>0</v>
      </c>
      <c r="F62" s="124"/>
      <c r="G62" s="124"/>
      <c r="H62" s="124"/>
      <c r="I62" s="124"/>
      <c r="J62" s="124"/>
      <c r="K62" s="124"/>
      <c r="L62" s="124"/>
      <c r="M62" s="124"/>
      <c r="N62" s="124"/>
      <c r="O62" s="124"/>
      <c r="P62" s="124"/>
      <c r="Q62" s="124"/>
      <c r="R62" s="124"/>
      <c r="S62" s="124"/>
      <c r="T62" s="124"/>
      <c r="U62" s="124">
        <v>5</v>
      </c>
      <c r="V62" s="124">
        <v>5</v>
      </c>
      <c r="W62" s="124">
        <v>0</v>
      </c>
      <c r="X62" s="124">
        <v>0</v>
      </c>
      <c r="Y62" s="124">
        <v>5</v>
      </c>
      <c r="Z62" s="124">
        <v>5</v>
      </c>
      <c r="AA62" s="124">
        <v>0</v>
      </c>
      <c r="AB62" s="124">
        <v>69</v>
      </c>
      <c r="AC62" s="124">
        <v>38</v>
      </c>
      <c r="AD62" s="124">
        <v>31</v>
      </c>
      <c r="AE62" s="124">
        <v>74</v>
      </c>
      <c r="AF62" s="124">
        <v>43</v>
      </c>
      <c r="AG62" s="124">
        <v>31</v>
      </c>
    </row>
    <row r="63" spans="1:33" s="48" customFormat="1" x14ac:dyDescent="0.3">
      <c r="A63" s="31">
        <v>434900</v>
      </c>
      <c r="B63" s="123" t="s">
        <v>213</v>
      </c>
      <c r="C63" s="124"/>
      <c r="D63" s="124"/>
      <c r="E63" s="124"/>
      <c r="F63" s="124"/>
      <c r="G63" s="124"/>
      <c r="H63" s="124"/>
      <c r="I63" s="124"/>
      <c r="J63" s="124"/>
      <c r="K63" s="124"/>
      <c r="L63" s="124"/>
      <c r="M63" s="124"/>
      <c r="N63" s="124"/>
      <c r="O63" s="124"/>
      <c r="P63" s="124"/>
      <c r="Q63" s="124"/>
      <c r="R63" s="124"/>
      <c r="S63" s="124"/>
      <c r="T63" s="124"/>
      <c r="U63" s="124"/>
      <c r="V63" s="124"/>
      <c r="W63" s="124"/>
      <c r="X63" s="124">
        <v>66</v>
      </c>
      <c r="Y63" s="124">
        <v>66</v>
      </c>
      <c r="Z63" s="124">
        <v>27</v>
      </c>
      <c r="AA63" s="124">
        <v>39</v>
      </c>
      <c r="AB63" s="124"/>
      <c r="AC63" s="124"/>
      <c r="AD63" s="124"/>
      <c r="AE63" s="124">
        <v>66</v>
      </c>
      <c r="AF63" s="124">
        <v>27</v>
      </c>
      <c r="AG63" s="124">
        <v>39</v>
      </c>
    </row>
    <row r="64" spans="1:33" s="48" customFormat="1" x14ac:dyDescent="0.3">
      <c r="A64" s="31">
        <v>242723</v>
      </c>
      <c r="B64" s="123" t="s">
        <v>88</v>
      </c>
      <c r="C64" s="124">
        <v>14</v>
      </c>
      <c r="D64" s="124">
        <v>7</v>
      </c>
      <c r="E64" s="124">
        <v>7</v>
      </c>
      <c r="F64" s="124">
        <v>5</v>
      </c>
      <c r="G64" s="124">
        <v>2</v>
      </c>
      <c r="H64" s="124">
        <v>3</v>
      </c>
      <c r="I64" s="124">
        <v>2</v>
      </c>
      <c r="J64" s="124">
        <v>2</v>
      </c>
      <c r="K64" s="124">
        <v>0</v>
      </c>
      <c r="L64" s="124"/>
      <c r="M64" s="124"/>
      <c r="N64" s="124"/>
      <c r="O64" s="124"/>
      <c r="P64" s="124"/>
      <c r="Q64" s="124"/>
      <c r="R64" s="124"/>
      <c r="S64" s="124"/>
      <c r="T64" s="124"/>
      <c r="U64" s="124">
        <v>21</v>
      </c>
      <c r="V64" s="124">
        <v>11</v>
      </c>
      <c r="W64" s="124">
        <v>10</v>
      </c>
      <c r="X64" s="124">
        <v>0</v>
      </c>
      <c r="Y64" s="124">
        <v>21</v>
      </c>
      <c r="Z64" s="124">
        <v>11</v>
      </c>
      <c r="AA64" s="124">
        <v>10</v>
      </c>
      <c r="AB64" s="124">
        <v>44</v>
      </c>
      <c r="AC64" s="124">
        <v>34</v>
      </c>
      <c r="AD64" s="124">
        <v>10</v>
      </c>
      <c r="AE64" s="124">
        <v>65</v>
      </c>
      <c r="AF64" s="124">
        <v>45</v>
      </c>
      <c r="AG64" s="124">
        <v>20</v>
      </c>
    </row>
    <row r="65" spans="1:33" s="48" customFormat="1" x14ac:dyDescent="0.3">
      <c r="A65" s="31">
        <v>241395</v>
      </c>
      <c r="B65" s="123" t="s">
        <v>72</v>
      </c>
      <c r="C65" s="124">
        <v>2</v>
      </c>
      <c r="D65" s="124">
        <v>1</v>
      </c>
      <c r="E65" s="124">
        <v>1</v>
      </c>
      <c r="F65" s="124">
        <v>2</v>
      </c>
      <c r="G65" s="124">
        <v>1</v>
      </c>
      <c r="H65" s="124">
        <v>1</v>
      </c>
      <c r="I65" s="124">
        <v>3</v>
      </c>
      <c r="J65" s="124">
        <v>2</v>
      </c>
      <c r="K65" s="124">
        <v>1</v>
      </c>
      <c r="L65" s="124">
        <v>2</v>
      </c>
      <c r="M65" s="124">
        <v>1</v>
      </c>
      <c r="N65" s="124">
        <v>1</v>
      </c>
      <c r="O65" s="124"/>
      <c r="P65" s="124"/>
      <c r="Q65" s="124"/>
      <c r="R65" s="124">
        <v>10</v>
      </c>
      <c r="S65" s="124">
        <v>3</v>
      </c>
      <c r="T65" s="124">
        <v>7</v>
      </c>
      <c r="U65" s="124">
        <v>19</v>
      </c>
      <c r="V65" s="124">
        <v>8</v>
      </c>
      <c r="W65" s="124">
        <v>11</v>
      </c>
      <c r="X65" s="124">
        <v>0</v>
      </c>
      <c r="Y65" s="124">
        <v>19</v>
      </c>
      <c r="Z65" s="124">
        <v>8</v>
      </c>
      <c r="AA65" s="124">
        <v>11</v>
      </c>
      <c r="AB65" s="124">
        <v>42</v>
      </c>
      <c r="AC65" s="124">
        <v>24</v>
      </c>
      <c r="AD65" s="124">
        <v>18</v>
      </c>
      <c r="AE65" s="124">
        <v>61</v>
      </c>
      <c r="AF65" s="124">
        <v>32</v>
      </c>
      <c r="AG65" s="124">
        <v>29</v>
      </c>
    </row>
    <row r="66" spans="1:33" s="48" customFormat="1" x14ac:dyDescent="0.3">
      <c r="A66" s="31">
        <v>451741</v>
      </c>
      <c r="B66" s="123" t="s">
        <v>65</v>
      </c>
      <c r="C66" s="124">
        <v>4</v>
      </c>
      <c r="D66" s="124">
        <v>1</v>
      </c>
      <c r="E66" s="124">
        <v>3</v>
      </c>
      <c r="F66" s="124"/>
      <c r="G66" s="124"/>
      <c r="H66" s="124"/>
      <c r="I66" s="124"/>
      <c r="J66" s="124"/>
      <c r="K66" s="124"/>
      <c r="L66" s="124"/>
      <c r="M66" s="124"/>
      <c r="N66" s="124"/>
      <c r="O66" s="124"/>
      <c r="P66" s="124"/>
      <c r="Q66" s="124"/>
      <c r="R66" s="124"/>
      <c r="S66" s="124"/>
      <c r="T66" s="124"/>
      <c r="U66" s="124">
        <v>4</v>
      </c>
      <c r="V66" s="124">
        <v>1</v>
      </c>
      <c r="W66" s="124">
        <v>3</v>
      </c>
      <c r="X66" s="124">
        <v>0</v>
      </c>
      <c r="Y66" s="124">
        <v>4</v>
      </c>
      <c r="Z66" s="124">
        <v>1</v>
      </c>
      <c r="AA66" s="124">
        <v>3</v>
      </c>
      <c r="AB66" s="124">
        <v>57</v>
      </c>
      <c r="AC66" s="124">
        <v>15</v>
      </c>
      <c r="AD66" s="124">
        <v>42</v>
      </c>
      <c r="AE66" s="124">
        <v>61</v>
      </c>
      <c r="AF66" s="124">
        <v>16</v>
      </c>
      <c r="AG66" s="124">
        <v>45</v>
      </c>
    </row>
    <row r="67" spans="1:33" s="48" customFormat="1" x14ac:dyDescent="0.3">
      <c r="A67" s="31">
        <v>376224</v>
      </c>
      <c r="B67" s="123" t="s">
        <v>120</v>
      </c>
      <c r="C67" s="124">
        <v>6</v>
      </c>
      <c r="D67" s="124">
        <v>0</v>
      </c>
      <c r="E67" s="124">
        <v>6</v>
      </c>
      <c r="F67" s="124"/>
      <c r="G67" s="124"/>
      <c r="H67" s="124"/>
      <c r="I67" s="124"/>
      <c r="J67" s="124"/>
      <c r="K67" s="124"/>
      <c r="L67" s="124"/>
      <c r="M67" s="124"/>
      <c r="N67" s="124"/>
      <c r="O67" s="124"/>
      <c r="P67" s="124"/>
      <c r="Q67" s="124"/>
      <c r="R67" s="124"/>
      <c r="S67" s="124"/>
      <c r="T67" s="124"/>
      <c r="U67" s="124">
        <v>6</v>
      </c>
      <c r="V67" s="124">
        <v>0</v>
      </c>
      <c r="W67" s="124">
        <v>6</v>
      </c>
      <c r="X67" s="124">
        <v>0</v>
      </c>
      <c r="Y67" s="124">
        <v>6</v>
      </c>
      <c r="Z67" s="124">
        <v>0</v>
      </c>
      <c r="AA67" s="124">
        <v>6</v>
      </c>
      <c r="AB67" s="124">
        <v>52</v>
      </c>
      <c r="AC67" s="124">
        <v>19</v>
      </c>
      <c r="AD67" s="124">
        <v>33</v>
      </c>
      <c r="AE67" s="124">
        <v>58</v>
      </c>
      <c r="AF67" s="124">
        <v>19</v>
      </c>
      <c r="AG67" s="124">
        <v>39</v>
      </c>
    </row>
    <row r="68" spans="1:33" s="48" customFormat="1" x14ac:dyDescent="0.3">
      <c r="A68" s="31">
        <v>243568</v>
      </c>
      <c r="B68" s="123" t="s">
        <v>80</v>
      </c>
      <c r="C68" s="124">
        <v>1</v>
      </c>
      <c r="D68" s="124">
        <v>1</v>
      </c>
      <c r="E68" s="124">
        <v>0</v>
      </c>
      <c r="F68" s="124"/>
      <c r="G68" s="124"/>
      <c r="H68" s="124"/>
      <c r="I68" s="124">
        <v>3</v>
      </c>
      <c r="J68" s="124">
        <v>1</v>
      </c>
      <c r="K68" s="124">
        <v>2</v>
      </c>
      <c r="L68" s="124">
        <v>1</v>
      </c>
      <c r="M68" s="124">
        <v>0</v>
      </c>
      <c r="N68" s="124">
        <v>1</v>
      </c>
      <c r="O68" s="124"/>
      <c r="P68" s="124"/>
      <c r="Q68" s="124"/>
      <c r="R68" s="124"/>
      <c r="S68" s="124"/>
      <c r="T68" s="124"/>
      <c r="U68" s="124">
        <v>5</v>
      </c>
      <c r="V68" s="124">
        <v>2</v>
      </c>
      <c r="W68" s="124">
        <v>3</v>
      </c>
      <c r="X68" s="124">
        <v>38</v>
      </c>
      <c r="Y68" s="124">
        <v>43</v>
      </c>
      <c r="Z68" s="124">
        <v>21</v>
      </c>
      <c r="AA68" s="124">
        <v>22</v>
      </c>
      <c r="AB68" s="124">
        <v>2</v>
      </c>
      <c r="AC68" s="124">
        <v>1</v>
      </c>
      <c r="AD68" s="124">
        <v>1</v>
      </c>
      <c r="AE68" s="124">
        <v>45</v>
      </c>
      <c r="AF68" s="124">
        <v>22</v>
      </c>
      <c r="AG68" s="124">
        <v>23</v>
      </c>
    </row>
    <row r="69" spans="1:33" s="48" customFormat="1" x14ac:dyDescent="0.3">
      <c r="A69" s="31">
        <v>469416</v>
      </c>
      <c r="B69" s="123" t="s">
        <v>256</v>
      </c>
      <c r="C69" s="124"/>
      <c r="D69" s="124"/>
      <c r="E69" s="124"/>
      <c r="F69" s="124"/>
      <c r="G69" s="124"/>
      <c r="H69" s="124"/>
      <c r="I69" s="124"/>
      <c r="J69" s="124"/>
      <c r="K69" s="124"/>
      <c r="L69" s="124"/>
      <c r="M69" s="124"/>
      <c r="N69" s="124"/>
      <c r="O69" s="124"/>
      <c r="P69" s="124"/>
      <c r="Q69" s="124"/>
      <c r="R69" s="124"/>
      <c r="S69" s="124"/>
      <c r="T69" s="124"/>
      <c r="U69" s="124"/>
      <c r="V69" s="124"/>
      <c r="W69" s="124"/>
      <c r="X69" s="124">
        <v>43</v>
      </c>
      <c r="Y69" s="124">
        <v>43</v>
      </c>
      <c r="Z69" s="124">
        <v>12</v>
      </c>
      <c r="AA69" s="124">
        <v>31</v>
      </c>
      <c r="AB69" s="124"/>
      <c r="AC69" s="124"/>
      <c r="AD69" s="124"/>
      <c r="AE69" s="124">
        <v>43</v>
      </c>
      <c r="AF69" s="124">
        <v>12</v>
      </c>
      <c r="AG69" s="124">
        <v>31</v>
      </c>
    </row>
    <row r="70" spans="1:33" s="48" customFormat="1" x14ac:dyDescent="0.3">
      <c r="A70" s="31">
        <v>404222</v>
      </c>
      <c r="B70" s="123" t="s">
        <v>92</v>
      </c>
      <c r="C70" s="124">
        <v>1</v>
      </c>
      <c r="D70" s="124">
        <v>1</v>
      </c>
      <c r="E70" s="124">
        <v>0</v>
      </c>
      <c r="F70" s="124">
        <v>4</v>
      </c>
      <c r="G70" s="124">
        <v>3</v>
      </c>
      <c r="H70" s="124">
        <v>1</v>
      </c>
      <c r="I70" s="124">
        <v>10</v>
      </c>
      <c r="J70" s="124">
        <v>5</v>
      </c>
      <c r="K70" s="124">
        <v>5</v>
      </c>
      <c r="L70" s="124">
        <v>5</v>
      </c>
      <c r="M70" s="124">
        <v>2</v>
      </c>
      <c r="N70" s="124">
        <v>3</v>
      </c>
      <c r="O70" s="124"/>
      <c r="P70" s="124"/>
      <c r="Q70" s="124"/>
      <c r="R70" s="124"/>
      <c r="S70" s="124"/>
      <c r="T70" s="124"/>
      <c r="U70" s="124">
        <v>20</v>
      </c>
      <c r="V70" s="124">
        <v>11</v>
      </c>
      <c r="W70" s="124">
        <v>9</v>
      </c>
      <c r="X70" s="124">
        <v>0</v>
      </c>
      <c r="Y70" s="124">
        <v>20</v>
      </c>
      <c r="Z70" s="124">
        <v>11</v>
      </c>
      <c r="AA70" s="124">
        <v>9</v>
      </c>
      <c r="AB70" s="124">
        <v>20</v>
      </c>
      <c r="AC70" s="124">
        <v>10</v>
      </c>
      <c r="AD70" s="124">
        <v>10</v>
      </c>
      <c r="AE70" s="124">
        <v>40</v>
      </c>
      <c r="AF70" s="124">
        <v>21</v>
      </c>
      <c r="AG70" s="124">
        <v>19</v>
      </c>
    </row>
    <row r="71" spans="1:33" s="48" customFormat="1" x14ac:dyDescent="0.3">
      <c r="A71" s="31">
        <v>241793</v>
      </c>
      <c r="B71" s="123" t="s">
        <v>64</v>
      </c>
      <c r="C71" s="124"/>
      <c r="D71" s="124"/>
      <c r="E71" s="124"/>
      <c r="F71" s="124"/>
      <c r="G71" s="124"/>
      <c r="H71" s="124"/>
      <c r="I71" s="124"/>
      <c r="J71" s="124"/>
      <c r="K71" s="124"/>
      <c r="L71" s="124"/>
      <c r="M71" s="124"/>
      <c r="N71" s="124"/>
      <c r="O71" s="124"/>
      <c r="P71" s="124"/>
      <c r="Q71" s="124"/>
      <c r="R71" s="124"/>
      <c r="S71" s="124"/>
      <c r="T71" s="124"/>
      <c r="U71" s="124"/>
      <c r="V71" s="124"/>
      <c r="W71" s="124"/>
      <c r="X71" s="124">
        <v>0</v>
      </c>
      <c r="Y71" s="124"/>
      <c r="Z71" s="124"/>
      <c r="AA71" s="124"/>
      <c r="AB71" s="124">
        <v>38</v>
      </c>
      <c r="AC71" s="124">
        <v>24</v>
      </c>
      <c r="AD71" s="124">
        <v>14</v>
      </c>
      <c r="AE71" s="124">
        <v>38</v>
      </c>
      <c r="AF71" s="124">
        <v>24</v>
      </c>
      <c r="AG71" s="124">
        <v>14</v>
      </c>
    </row>
    <row r="72" spans="1:33" s="48" customFormat="1" x14ac:dyDescent="0.3">
      <c r="A72" s="31">
        <v>449135</v>
      </c>
      <c r="B72" s="123" t="s">
        <v>216</v>
      </c>
      <c r="C72" s="124"/>
      <c r="D72" s="124"/>
      <c r="E72" s="124"/>
      <c r="F72" s="124"/>
      <c r="G72" s="124"/>
      <c r="H72" s="124"/>
      <c r="I72" s="124"/>
      <c r="J72" s="124"/>
      <c r="K72" s="124"/>
      <c r="L72" s="124"/>
      <c r="M72" s="124"/>
      <c r="N72" s="124"/>
      <c r="O72" s="124"/>
      <c r="P72" s="124"/>
      <c r="Q72" s="124"/>
      <c r="R72" s="124"/>
      <c r="S72" s="124"/>
      <c r="T72" s="124"/>
      <c r="U72" s="124"/>
      <c r="V72" s="124"/>
      <c r="W72" s="124"/>
      <c r="X72" s="124">
        <v>35</v>
      </c>
      <c r="Y72" s="124">
        <v>35</v>
      </c>
      <c r="Z72" s="124">
        <v>17</v>
      </c>
      <c r="AA72" s="124">
        <v>18</v>
      </c>
      <c r="AB72" s="124"/>
      <c r="AC72" s="124"/>
      <c r="AD72" s="124"/>
      <c r="AE72" s="124">
        <v>35</v>
      </c>
      <c r="AF72" s="124">
        <v>17</v>
      </c>
      <c r="AG72" s="124">
        <v>18</v>
      </c>
    </row>
    <row r="73" spans="1:33" s="48" customFormat="1" x14ac:dyDescent="0.3">
      <c r="A73" s="31">
        <v>242121</v>
      </c>
      <c r="B73" s="123" t="s">
        <v>70</v>
      </c>
      <c r="C73" s="124">
        <v>10</v>
      </c>
      <c r="D73" s="124">
        <v>4</v>
      </c>
      <c r="E73" s="124">
        <v>6</v>
      </c>
      <c r="F73" s="124"/>
      <c r="G73" s="124"/>
      <c r="H73" s="124"/>
      <c r="I73" s="124"/>
      <c r="J73" s="124"/>
      <c r="K73" s="124"/>
      <c r="L73" s="124"/>
      <c r="M73" s="124"/>
      <c r="N73" s="124"/>
      <c r="O73" s="124"/>
      <c r="P73" s="124"/>
      <c r="Q73" s="124"/>
      <c r="R73" s="124"/>
      <c r="S73" s="124"/>
      <c r="T73" s="124"/>
      <c r="U73" s="124">
        <v>10</v>
      </c>
      <c r="V73" s="124">
        <v>4</v>
      </c>
      <c r="W73" s="124">
        <v>6</v>
      </c>
      <c r="X73" s="124">
        <v>0</v>
      </c>
      <c r="Y73" s="124">
        <v>10</v>
      </c>
      <c r="Z73" s="124">
        <v>4</v>
      </c>
      <c r="AA73" s="124">
        <v>6</v>
      </c>
      <c r="AB73" s="124">
        <v>21</v>
      </c>
      <c r="AC73" s="124">
        <v>7</v>
      </c>
      <c r="AD73" s="124">
        <v>14</v>
      </c>
      <c r="AE73" s="124">
        <v>31</v>
      </c>
      <c r="AF73" s="124">
        <v>11</v>
      </c>
      <c r="AG73" s="124">
        <v>20</v>
      </c>
    </row>
    <row r="74" spans="1:33" s="48" customFormat="1" x14ac:dyDescent="0.3">
      <c r="A74" s="31">
        <v>431929</v>
      </c>
      <c r="B74" s="123" t="s">
        <v>219</v>
      </c>
      <c r="C74" s="124"/>
      <c r="D74" s="124"/>
      <c r="E74" s="124"/>
      <c r="F74" s="124"/>
      <c r="G74" s="124"/>
      <c r="H74" s="124"/>
      <c r="I74" s="124"/>
      <c r="J74" s="124"/>
      <c r="K74" s="124"/>
      <c r="L74" s="124"/>
      <c r="M74" s="124"/>
      <c r="N74" s="124"/>
      <c r="O74" s="124"/>
      <c r="P74" s="124"/>
      <c r="Q74" s="124"/>
      <c r="R74" s="124"/>
      <c r="S74" s="124"/>
      <c r="T74" s="124"/>
      <c r="U74" s="124"/>
      <c r="V74" s="124"/>
      <c r="W74" s="124"/>
      <c r="X74" s="124">
        <v>12</v>
      </c>
      <c r="Y74" s="124">
        <v>12</v>
      </c>
      <c r="Z74" s="124">
        <v>3</v>
      </c>
      <c r="AA74" s="124">
        <v>9</v>
      </c>
      <c r="AB74" s="124">
        <v>11</v>
      </c>
      <c r="AC74" s="124">
        <v>4</v>
      </c>
      <c r="AD74" s="124">
        <v>7</v>
      </c>
      <c r="AE74" s="124">
        <v>23</v>
      </c>
      <c r="AF74" s="124">
        <v>7</v>
      </c>
      <c r="AG74" s="124">
        <v>16</v>
      </c>
    </row>
    <row r="75" spans="1:33" s="48" customFormat="1" x14ac:dyDescent="0.3">
      <c r="A75" s="31">
        <v>241216</v>
      </c>
      <c r="B75" s="123" t="s">
        <v>211</v>
      </c>
      <c r="C75" s="124">
        <v>20</v>
      </c>
      <c r="D75" s="124">
        <v>14</v>
      </c>
      <c r="E75" s="124">
        <v>6</v>
      </c>
      <c r="F75" s="124"/>
      <c r="G75" s="124"/>
      <c r="H75" s="124"/>
      <c r="I75" s="124"/>
      <c r="J75" s="124"/>
      <c r="K75" s="124"/>
      <c r="L75" s="124"/>
      <c r="M75" s="124"/>
      <c r="N75" s="124"/>
      <c r="O75" s="124"/>
      <c r="P75" s="124"/>
      <c r="Q75" s="124"/>
      <c r="R75" s="124"/>
      <c r="S75" s="124"/>
      <c r="T75" s="124"/>
      <c r="U75" s="124">
        <v>20</v>
      </c>
      <c r="V75" s="124">
        <v>14</v>
      </c>
      <c r="W75" s="124">
        <v>6</v>
      </c>
      <c r="X75" s="124">
        <v>0</v>
      </c>
      <c r="Y75" s="124">
        <v>20</v>
      </c>
      <c r="Z75" s="124">
        <v>14</v>
      </c>
      <c r="AA75" s="124">
        <v>6</v>
      </c>
      <c r="AB75" s="124"/>
      <c r="AC75" s="124"/>
      <c r="AD75" s="124"/>
      <c r="AE75" s="124">
        <v>20</v>
      </c>
      <c r="AF75" s="124">
        <v>14</v>
      </c>
      <c r="AG75" s="124">
        <v>6</v>
      </c>
    </row>
    <row r="76" spans="1:33" s="48" customFormat="1" x14ac:dyDescent="0.3">
      <c r="A76" s="31">
        <v>436465</v>
      </c>
      <c r="B76" s="123" t="s">
        <v>212</v>
      </c>
      <c r="C76" s="124"/>
      <c r="D76" s="124"/>
      <c r="E76" s="124"/>
      <c r="F76" s="124"/>
      <c r="G76" s="124"/>
      <c r="H76" s="124"/>
      <c r="I76" s="124"/>
      <c r="J76" s="124"/>
      <c r="K76" s="124"/>
      <c r="L76" s="124"/>
      <c r="M76" s="124"/>
      <c r="N76" s="124"/>
      <c r="O76" s="124"/>
      <c r="P76" s="124"/>
      <c r="Q76" s="124"/>
      <c r="R76" s="124"/>
      <c r="S76" s="124"/>
      <c r="T76" s="124"/>
      <c r="U76" s="124"/>
      <c r="V76" s="124"/>
      <c r="W76" s="124"/>
      <c r="X76" s="124">
        <v>20</v>
      </c>
      <c r="Y76" s="124">
        <v>20</v>
      </c>
      <c r="Z76" s="124">
        <v>10</v>
      </c>
      <c r="AA76" s="124">
        <v>10</v>
      </c>
      <c r="AB76" s="124"/>
      <c r="AC76" s="124"/>
      <c r="AD76" s="124"/>
      <c r="AE76" s="124">
        <v>20</v>
      </c>
      <c r="AF76" s="124">
        <v>10</v>
      </c>
      <c r="AG76" s="124">
        <v>10</v>
      </c>
    </row>
    <row r="77" spans="1:33" s="48" customFormat="1" x14ac:dyDescent="0.3">
      <c r="A77" s="31">
        <v>243498</v>
      </c>
      <c r="B77" s="123" t="s">
        <v>75</v>
      </c>
      <c r="C77" s="124">
        <v>2</v>
      </c>
      <c r="D77" s="124">
        <v>2</v>
      </c>
      <c r="E77" s="124">
        <v>0</v>
      </c>
      <c r="F77" s="124"/>
      <c r="G77" s="124"/>
      <c r="H77" s="124"/>
      <c r="I77" s="124">
        <v>1</v>
      </c>
      <c r="J77" s="124">
        <v>0</v>
      </c>
      <c r="K77" s="124">
        <v>1</v>
      </c>
      <c r="L77" s="124">
        <v>1</v>
      </c>
      <c r="M77" s="124">
        <v>1</v>
      </c>
      <c r="N77" s="124">
        <v>0</v>
      </c>
      <c r="O77" s="124"/>
      <c r="P77" s="124"/>
      <c r="Q77" s="124"/>
      <c r="R77" s="124">
        <v>1</v>
      </c>
      <c r="S77" s="124">
        <v>1</v>
      </c>
      <c r="T77" s="124">
        <v>0</v>
      </c>
      <c r="U77" s="124">
        <v>5</v>
      </c>
      <c r="V77" s="124">
        <v>4</v>
      </c>
      <c r="W77" s="124">
        <v>1</v>
      </c>
      <c r="X77" s="124">
        <v>0</v>
      </c>
      <c r="Y77" s="124">
        <v>5</v>
      </c>
      <c r="Z77" s="124">
        <v>4</v>
      </c>
      <c r="AA77" s="124">
        <v>1</v>
      </c>
      <c r="AB77" s="124">
        <v>14</v>
      </c>
      <c r="AC77" s="124">
        <v>10</v>
      </c>
      <c r="AD77" s="124">
        <v>4</v>
      </c>
      <c r="AE77" s="124">
        <v>19</v>
      </c>
      <c r="AF77" s="124">
        <v>14</v>
      </c>
      <c r="AG77" s="124">
        <v>5</v>
      </c>
    </row>
    <row r="78" spans="1:33" s="48" customFormat="1" x14ac:dyDescent="0.3">
      <c r="A78" s="31">
        <v>243832</v>
      </c>
      <c r="B78" s="123" t="s">
        <v>276</v>
      </c>
      <c r="C78" s="124"/>
      <c r="D78" s="124"/>
      <c r="E78" s="124"/>
      <c r="F78" s="124"/>
      <c r="G78" s="124"/>
      <c r="H78" s="124"/>
      <c r="I78" s="124"/>
      <c r="J78" s="124"/>
      <c r="K78" s="124"/>
      <c r="L78" s="124">
        <v>17</v>
      </c>
      <c r="M78" s="124">
        <v>8</v>
      </c>
      <c r="N78" s="124">
        <v>9</v>
      </c>
      <c r="O78" s="124"/>
      <c r="P78" s="124"/>
      <c r="Q78" s="124"/>
      <c r="R78" s="124"/>
      <c r="S78" s="124"/>
      <c r="T78" s="124"/>
      <c r="U78" s="124">
        <v>17</v>
      </c>
      <c r="V78" s="124">
        <v>8</v>
      </c>
      <c r="W78" s="124">
        <v>9</v>
      </c>
      <c r="X78" s="124">
        <v>0</v>
      </c>
      <c r="Y78" s="124">
        <v>17</v>
      </c>
      <c r="Z78" s="124">
        <v>8</v>
      </c>
      <c r="AA78" s="124">
        <v>9</v>
      </c>
      <c r="AB78" s="124">
        <v>1</v>
      </c>
      <c r="AC78" s="124">
        <v>1</v>
      </c>
      <c r="AD78" s="124">
        <v>0</v>
      </c>
      <c r="AE78" s="124">
        <v>18</v>
      </c>
      <c r="AF78" s="124">
        <v>9</v>
      </c>
      <c r="AG78" s="124">
        <v>9</v>
      </c>
    </row>
    <row r="79" spans="1:33" s="48" customFormat="1" x14ac:dyDescent="0.3">
      <c r="A79" s="31">
        <v>241836</v>
      </c>
      <c r="B79" s="123" t="s">
        <v>275</v>
      </c>
      <c r="C79" s="124"/>
      <c r="D79" s="124"/>
      <c r="E79" s="124"/>
      <c r="F79" s="124"/>
      <c r="G79" s="124"/>
      <c r="H79" s="124"/>
      <c r="I79" s="124"/>
      <c r="J79" s="124"/>
      <c r="K79" s="124"/>
      <c r="L79" s="124">
        <v>16</v>
      </c>
      <c r="M79" s="124">
        <v>8</v>
      </c>
      <c r="N79" s="124">
        <v>8</v>
      </c>
      <c r="O79" s="124"/>
      <c r="P79" s="124"/>
      <c r="Q79" s="124"/>
      <c r="R79" s="124"/>
      <c r="S79" s="124"/>
      <c r="T79" s="124"/>
      <c r="U79" s="124">
        <v>16</v>
      </c>
      <c r="V79" s="124">
        <v>8</v>
      </c>
      <c r="W79" s="124">
        <v>8</v>
      </c>
      <c r="X79" s="124">
        <v>0</v>
      </c>
      <c r="Y79" s="124">
        <v>16</v>
      </c>
      <c r="Z79" s="124">
        <v>8</v>
      </c>
      <c r="AA79" s="124">
        <v>8</v>
      </c>
      <c r="AB79" s="124"/>
      <c r="AC79" s="124"/>
      <c r="AD79" s="124"/>
      <c r="AE79" s="124">
        <v>16</v>
      </c>
      <c r="AF79" s="124">
        <v>8</v>
      </c>
      <c r="AG79" s="124">
        <v>8</v>
      </c>
    </row>
    <row r="80" spans="1:33" s="48" customFormat="1" x14ac:dyDescent="0.3">
      <c r="A80" s="31">
        <v>449144</v>
      </c>
      <c r="B80" s="123" t="s">
        <v>214</v>
      </c>
      <c r="C80" s="124"/>
      <c r="D80" s="124"/>
      <c r="E80" s="124"/>
      <c r="F80" s="124"/>
      <c r="G80" s="124"/>
      <c r="H80" s="124"/>
      <c r="I80" s="124"/>
      <c r="J80" s="124"/>
      <c r="K80" s="124"/>
      <c r="L80" s="124"/>
      <c r="M80" s="124"/>
      <c r="N80" s="124"/>
      <c r="O80" s="124"/>
      <c r="P80" s="124"/>
      <c r="Q80" s="124"/>
      <c r="R80" s="124"/>
      <c r="S80" s="124"/>
      <c r="T80" s="124"/>
      <c r="U80" s="124"/>
      <c r="V80" s="124"/>
      <c r="W80" s="124"/>
      <c r="X80" s="124">
        <v>16</v>
      </c>
      <c r="Y80" s="124">
        <v>16</v>
      </c>
      <c r="Z80" s="124">
        <v>5</v>
      </c>
      <c r="AA80" s="124">
        <v>11</v>
      </c>
      <c r="AB80" s="124"/>
      <c r="AC80" s="124"/>
      <c r="AD80" s="124"/>
      <c r="AE80" s="124">
        <v>16</v>
      </c>
      <c r="AF80" s="124">
        <v>5</v>
      </c>
      <c r="AG80" s="124">
        <v>11</v>
      </c>
    </row>
    <row r="81" spans="1:33" s="48" customFormat="1" x14ac:dyDescent="0.3">
      <c r="A81" s="31">
        <v>428338</v>
      </c>
      <c r="B81" s="123" t="s">
        <v>69</v>
      </c>
      <c r="C81" s="124"/>
      <c r="D81" s="124"/>
      <c r="E81" s="124"/>
      <c r="F81" s="124"/>
      <c r="G81" s="124"/>
      <c r="H81" s="124"/>
      <c r="I81" s="124"/>
      <c r="J81" s="124"/>
      <c r="K81" s="124"/>
      <c r="L81" s="124"/>
      <c r="M81" s="124"/>
      <c r="N81" s="124"/>
      <c r="O81" s="124"/>
      <c r="P81" s="124"/>
      <c r="Q81" s="124"/>
      <c r="R81" s="124"/>
      <c r="S81" s="124"/>
      <c r="T81" s="124"/>
      <c r="U81" s="124"/>
      <c r="V81" s="124"/>
      <c r="W81" s="124"/>
      <c r="X81" s="124">
        <v>0</v>
      </c>
      <c r="Y81" s="124"/>
      <c r="Z81" s="124"/>
      <c r="AA81" s="124"/>
      <c r="AB81" s="124">
        <v>4</v>
      </c>
      <c r="AC81" s="124">
        <v>3</v>
      </c>
      <c r="AD81" s="124">
        <v>1</v>
      </c>
      <c r="AE81" s="124">
        <v>4</v>
      </c>
      <c r="AF81" s="124">
        <v>3</v>
      </c>
      <c r="AG81" s="124">
        <v>1</v>
      </c>
    </row>
    <row r="82" spans="1:33" s="48" customFormat="1" x14ac:dyDescent="0.3">
      <c r="A82" s="31"/>
      <c r="B82" s="70" t="s">
        <v>221</v>
      </c>
      <c r="C82" s="125">
        <f t="shared" ref="C82:AG82" si="2">SUM(C31:C81)</f>
        <v>792</v>
      </c>
      <c r="D82" s="125">
        <f t="shared" si="2"/>
        <v>376</v>
      </c>
      <c r="E82" s="125">
        <f t="shared" si="2"/>
        <v>416</v>
      </c>
      <c r="F82" s="125">
        <f t="shared" si="2"/>
        <v>591</v>
      </c>
      <c r="G82" s="125">
        <f t="shared" si="2"/>
        <v>286</v>
      </c>
      <c r="H82" s="125">
        <f t="shared" si="2"/>
        <v>305</v>
      </c>
      <c r="I82" s="125">
        <f t="shared" si="2"/>
        <v>693</v>
      </c>
      <c r="J82" s="125">
        <f t="shared" si="2"/>
        <v>310</v>
      </c>
      <c r="K82" s="125">
        <f t="shared" si="2"/>
        <v>383</v>
      </c>
      <c r="L82" s="125">
        <f t="shared" si="2"/>
        <v>399</v>
      </c>
      <c r="M82" s="125">
        <f t="shared" si="2"/>
        <v>160</v>
      </c>
      <c r="N82" s="125">
        <f t="shared" si="2"/>
        <v>239</v>
      </c>
      <c r="O82" s="125">
        <f t="shared" si="2"/>
        <v>1</v>
      </c>
      <c r="P82" s="125">
        <f t="shared" si="2"/>
        <v>1</v>
      </c>
      <c r="Q82" s="125">
        <f t="shared" si="2"/>
        <v>0</v>
      </c>
      <c r="R82" s="125">
        <f t="shared" si="2"/>
        <v>73</v>
      </c>
      <c r="S82" s="125">
        <f t="shared" si="2"/>
        <v>20</v>
      </c>
      <c r="T82" s="125">
        <f t="shared" si="2"/>
        <v>53</v>
      </c>
      <c r="U82" s="125">
        <f t="shared" si="2"/>
        <v>2549</v>
      </c>
      <c r="V82" s="125">
        <f t="shared" si="2"/>
        <v>1153</v>
      </c>
      <c r="W82" s="125">
        <f t="shared" si="2"/>
        <v>1396</v>
      </c>
      <c r="X82" s="125">
        <f t="shared" si="2"/>
        <v>361</v>
      </c>
      <c r="Y82" s="125">
        <f t="shared" si="2"/>
        <v>2910</v>
      </c>
      <c r="Z82" s="125">
        <f t="shared" si="2"/>
        <v>1325</v>
      </c>
      <c r="AA82" s="125">
        <f t="shared" si="2"/>
        <v>1585</v>
      </c>
      <c r="AB82" s="125">
        <f t="shared" si="2"/>
        <v>5325</v>
      </c>
      <c r="AC82" s="125">
        <f t="shared" si="2"/>
        <v>2427</v>
      </c>
      <c r="AD82" s="125">
        <f t="shared" si="2"/>
        <v>2898</v>
      </c>
      <c r="AE82" s="125">
        <f t="shared" si="2"/>
        <v>8235</v>
      </c>
      <c r="AF82" s="125">
        <f t="shared" si="2"/>
        <v>3752</v>
      </c>
      <c r="AG82" s="125">
        <f t="shared" si="2"/>
        <v>4483</v>
      </c>
    </row>
    <row r="83" spans="1:33" s="48" customFormat="1" x14ac:dyDescent="0.3">
      <c r="A83" s="31"/>
      <c r="B83" s="70" t="s">
        <v>97</v>
      </c>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row>
    <row r="84" spans="1:33" s="48" customFormat="1" x14ac:dyDescent="0.3">
      <c r="A84" s="31">
        <v>242422</v>
      </c>
      <c r="B84" s="123" t="s">
        <v>104</v>
      </c>
      <c r="C84" s="124">
        <v>245</v>
      </c>
      <c r="D84" s="124">
        <v>119</v>
      </c>
      <c r="E84" s="124">
        <v>126</v>
      </c>
      <c r="F84" s="124"/>
      <c r="G84" s="124"/>
      <c r="H84" s="124"/>
      <c r="I84" s="124"/>
      <c r="J84" s="124"/>
      <c r="K84" s="124"/>
      <c r="L84" s="124"/>
      <c r="M84" s="124"/>
      <c r="N84" s="124"/>
      <c r="O84" s="124"/>
      <c r="P84" s="124"/>
      <c r="Q84" s="124"/>
      <c r="R84" s="124"/>
      <c r="S84" s="124"/>
      <c r="T84" s="124"/>
      <c r="U84" s="124">
        <v>245</v>
      </c>
      <c r="V84" s="124">
        <v>119</v>
      </c>
      <c r="W84" s="124">
        <v>126</v>
      </c>
      <c r="X84" s="124">
        <v>0</v>
      </c>
      <c r="Y84" s="124">
        <v>245</v>
      </c>
      <c r="Z84" s="124">
        <v>119</v>
      </c>
      <c r="AA84" s="124">
        <v>126</v>
      </c>
      <c r="AB84" s="124">
        <v>495</v>
      </c>
      <c r="AC84" s="124">
        <v>211</v>
      </c>
      <c r="AD84" s="124">
        <v>284</v>
      </c>
      <c r="AE84" s="124">
        <v>740</v>
      </c>
      <c r="AF84" s="124">
        <v>330</v>
      </c>
      <c r="AG84" s="124">
        <v>410</v>
      </c>
    </row>
    <row r="85" spans="1:33" s="48" customFormat="1" x14ac:dyDescent="0.3">
      <c r="A85" s="31">
        <v>414461</v>
      </c>
      <c r="B85" s="123" t="s">
        <v>105</v>
      </c>
      <c r="C85" s="124">
        <v>23</v>
      </c>
      <c r="D85" s="124">
        <v>15</v>
      </c>
      <c r="E85" s="124">
        <v>8</v>
      </c>
      <c r="F85" s="124"/>
      <c r="G85" s="124"/>
      <c r="H85" s="124"/>
      <c r="I85" s="124"/>
      <c r="J85" s="124"/>
      <c r="K85" s="124"/>
      <c r="L85" s="124">
        <v>60</v>
      </c>
      <c r="M85" s="124">
        <v>55</v>
      </c>
      <c r="N85" s="124">
        <v>5</v>
      </c>
      <c r="O85" s="124"/>
      <c r="P85" s="124"/>
      <c r="Q85" s="124"/>
      <c r="R85" s="124"/>
      <c r="S85" s="124"/>
      <c r="T85" s="124"/>
      <c r="U85" s="124">
        <v>83</v>
      </c>
      <c r="V85" s="124">
        <v>70</v>
      </c>
      <c r="W85" s="124">
        <v>13</v>
      </c>
      <c r="X85" s="124">
        <v>0</v>
      </c>
      <c r="Y85" s="124">
        <v>83</v>
      </c>
      <c r="Z85" s="124">
        <v>70</v>
      </c>
      <c r="AA85" s="124">
        <v>13</v>
      </c>
      <c r="AB85" s="124">
        <v>173</v>
      </c>
      <c r="AC85" s="124">
        <v>130</v>
      </c>
      <c r="AD85" s="124">
        <v>43</v>
      </c>
      <c r="AE85" s="124">
        <v>256</v>
      </c>
      <c r="AF85" s="124">
        <v>200</v>
      </c>
      <c r="AG85" s="124">
        <v>56</v>
      </c>
    </row>
    <row r="86" spans="1:33" s="48" customFormat="1" x14ac:dyDescent="0.3">
      <c r="A86" s="31">
        <v>242972</v>
      </c>
      <c r="B86" s="123" t="s">
        <v>107</v>
      </c>
      <c r="C86" s="124">
        <v>7</v>
      </c>
      <c r="D86" s="124">
        <v>4</v>
      </c>
      <c r="E86" s="124">
        <v>3</v>
      </c>
      <c r="F86" s="124">
        <v>49</v>
      </c>
      <c r="G86" s="124">
        <v>20</v>
      </c>
      <c r="H86" s="124">
        <v>29</v>
      </c>
      <c r="I86" s="124"/>
      <c r="J86" s="124"/>
      <c r="K86" s="124"/>
      <c r="L86" s="124"/>
      <c r="M86" s="124"/>
      <c r="N86" s="124"/>
      <c r="O86" s="124"/>
      <c r="P86" s="124"/>
      <c r="Q86" s="124"/>
      <c r="R86" s="124"/>
      <c r="S86" s="124"/>
      <c r="T86" s="124"/>
      <c r="U86" s="124">
        <v>56</v>
      </c>
      <c r="V86" s="124">
        <v>24</v>
      </c>
      <c r="W86" s="124">
        <v>32</v>
      </c>
      <c r="X86" s="124">
        <v>0</v>
      </c>
      <c r="Y86" s="124">
        <v>56</v>
      </c>
      <c r="Z86" s="124">
        <v>24</v>
      </c>
      <c r="AA86" s="124">
        <v>32</v>
      </c>
      <c r="AB86" s="124">
        <v>184</v>
      </c>
      <c r="AC86" s="124">
        <v>56</v>
      </c>
      <c r="AD86" s="124">
        <v>128</v>
      </c>
      <c r="AE86" s="124">
        <v>240</v>
      </c>
      <c r="AF86" s="124">
        <v>80</v>
      </c>
      <c r="AG86" s="124">
        <v>160</v>
      </c>
    </row>
    <row r="87" spans="1:33" s="48" customFormat="1" x14ac:dyDescent="0.3">
      <c r="A87" s="31">
        <v>243072</v>
      </c>
      <c r="B87" s="123" t="s">
        <v>109</v>
      </c>
      <c r="C87" s="124">
        <v>67</v>
      </c>
      <c r="D87" s="124">
        <v>18</v>
      </c>
      <c r="E87" s="124">
        <v>49</v>
      </c>
      <c r="F87" s="124"/>
      <c r="G87" s="124"/>
      <c r="H87" s="124"/>
      <c r="I87" s="124"/>
      <c r="J87" s="124"/>
      <c r="K87" s="124"/>
      <c r="L87" s="124"/>
      <c r="M87" s="124"/>
      <c r="N87" s="124"/>
      <c r="O87" s="124"/>
      <c r="P87" s="124"/>
      <c r="Q87" s="124"/>
      <c r="R87" s="124"/>
      <c r="S87" s="124"/>
      <c r="T87" s="124"/>
      <c r="U87" s="124">
        <v>67</v>
      </c>
      <c r="V87" s="124">
        <v>18</v>
      </c>
      <c r="W87" s="124">
        <v>49</v>
      </c>
      <c r="X87" s="124">
        <v>0</v>
      </c>
      <c r="Y87" s="124">
        <v>67</v>
      </c>
      <c r="Z87" s="124">
        <v>18</v>
      </c>
      <c r="AA87" s="124">
        <v>49</v>
      </c>
      <c r="AB87" s="124">
        <v>139</v>
      </c>
      <c r="AC87" s="124">
        <v>51</v>
      </c>
      <c r="AD87" s="124">
        <v>88</v>
      </c>
      <c r="AE87" s="124">
        <v>206</v>
      </c>
      <c r="AF87" s="124">
        <v>69</v>
      </c>
      <c r="AG87" s="124">
        <v>137</v>
      </c>
    </row>
    <row r="88" spans="1:33" s="48" customFormat="1" x14ac:dyDescent="0.3">
      <c r="A88" s="31">
        <v>382063</v>
      </c>
      <c r="B88" s="123" t="s">
        <v>110</v>
      </c>
      <c r="C88" s="124"/>
      <c r="D88" s="124"/>
      <c r="E88" s="124"/>
      <c r="F88" s="124"/>
      <c r="G88" s="124"/>
      <c r="H88" s="124"/>
      <c r="I88" s="124"/>
      <c r="J88" s="124"/>
      <c r="K88" s="124"/>
      <c r="L88" s="124"/>
      <c r="M88" s="124"/>
      <c r="N88" s="124"/>
      <c r="O88" s="124"/>
      <c r="P88" s="124"/>
      <c r="Q88" s="124"/>
      <c r="R88" s="124">
        <v>5</v>
      </c>
      <c r="S88" s="124">
        <v>2</v>
      </c>
      <c r="T88" s="124">
        <v>3</v>
      </c>
      <c r="U88" s="124">
        <v>5</v>
      </c>
      <c r="V88" s="124">
        <v>2</v>
      </c>
      <c r="W88" s="124">
        <v>3</v>
      </c>
      <c r="X88" s="124">
        <v>4</v>
      </c>
      <c r="Y88" s="124">
        <v>9</v>
      </c>
      <c r="Z88" s="124">
        <v>3</v>
      </c>
      <c r="AA88" s="124">
        <v>6</v>
      </c>
      <c r="AB88" s="124">
        <v>146</v>
      </c>
      <c r="AC88" s="124">
        <v>76</v>
      </c>
      <c r="AD88" s="124">
        <v>70</v>
      </c>
      <c r="AE88" s="124">
        <v>155</v>
      </c>
      <c r="AF88" s="124">
        <v>79</v>
      </c>
      <c r="AG88" s="124">
        <v>76</v>
      </c>
    </row>
    <row r="89" spans="1:33" s="48" customFormat="1" x14ac:dyDescent="0.3">
      <c r="A89" s="31">
        <v>241304</v>
      </c>
      <c r="B89" s="123" t="s">
        <v>121</v>
      </c>
      <c r="C89" s="124"/>
      <c r="D89" s="124"/>
      <c r="E89" s="124"/>
      <c r="F89" s="124"/>
      <c r="G89" s="124"/>
      <c r="H89" s="124"/>
      <c r="I89" s="124"/>
      <c r="J89" s="124"/>
      <c r="K89" s="124"/>
      <c r="L89" s="124">
        <v>21</v>
      </c>
      <c r="M89" s="124">
        <v>5</v>
      </c>
      <c r="N89" s="124">
        <v>16</v>
      </c>
      <c r="O89" s="124"/>
      <c r="P89" s="124"/>
      <c r="Q89" s="124"/>
      <c r="R89" s="124"/>
      <c r="S89" s="124"/>
      <c r="T89" s="124"/>
      <c r="U89" s="124">
        <v>21</v>
      </c>
      <c r="V89" s="124">
        <v>5</v>
      </c>
      <c r="W89" s="124">
        <v>16</v>
      </c>
      <c r="X89" s="124">
        <v>0</v>
      </c>
      <c r="Y89" s="124">
        <v>21</v>
      </c>
      <c r="Z89" s="124">
        <v>5</v>
      </c>
      <c r="AA89" s="124">
        <v>16</v>
      </c>
      <c r="AB89" s="124">
        <v>118</v>
      </c>
      <c r="AC89" s="124">
        <v>39</v>
      </c>
      <c r="AD89" s="124">
        <v>79</v>
      </c>
      <c r="AE89" s="124">
        <v>139</v>
      </c>
      <c r="AF89" s="124">
        <v>44</v>
      </c>
      <c r="AG89" s="124">
        <v>95</v>
      </c>
    </row>
    <row r="90" spans="1:33" s="122" customFormat="1" x14ac:dyDescent="0.3">
      <c r="A90" s="31">
        <v>242112</v>
      </c>
      <c r="B90" s="123" t="s">
        <v>257</v>
      </c>
      <c r="C90" s="124"/>
      <c r="D90" s="124"/>
      <c r="E90" s="124"/>
      <c r="F90" s="124"/>
      <c r="G90" s="124"/>
      <c r="H90" s="124"/>
      <c r="I90" s="124"/>
      <c r="J90" s="124"/>
      <c r="K90" s="124"/>
      <c r="L90" s="124"/>
      <c r="M90" s="124"/>
      <c r="N90" s="124"/>
      <c r="O90" s="124"/>
      <c r="P90" s="124"/>
      <c r="Q90" s="124"/>
      <c r="R90" s="124">
        <v>22</v>
      </c>
      <c r="S90" s="124">
        <v>8</v>
      </c>
      <c r="T90" s="124">
        <v>14</v>
      </c>
      <c r="U90" s="124">
        <v>22</v>
      </c>
      <c r="V90" s="124">
        <v>8</v>
      </c>
      <c r="W90" s="124">
        <v>14</v>
      </c>
      <c r="X90" s="124">
        <v>0</v>
      </c>
      <c r="Y90" s="124">
        <v>22</v>
      </c>
      <c r="Z90" s="124">
        <v>8</v>
      </c>
      <c r="AA90" s="124">
        <v>14</v>
      </c>
      <c r="AB90" s="124">
        <v>88</v>
      </c>
      <c r="AC90" s="124">
        <v>32</v>
      </c>
      <c r="AD90" s="124">
        <v>56</v>
      </c>
      <c r="AE90" s="124">
        <v>110</v>
      </c>
      <c r="AF90" s="124">
        <v>40</v>
      </c>
      <c r="AG90" s="124">
        <v>70</v>
      </c>
    </row>
    <row r="91" spans="1:33" s="48" customFormat="1" x14ac:dyDescent="0.3">
      <c r="A91" s="31">
        <v>444042</v>
      </c>
      <c r="B91" s="123" t="s">
        <v>108</v>
      </c>
      <c r="C91" s="124"/>
      <c r="D91" s="124"/>
      <c r="E91" s="124"/>
      <c r="F91" s="124">
        <v>16</v>
      </c>
      <c r="G91" s="124">
        <v>4</v>
      </c>
      <c r="H91" s="124">
        <v>12</v>
      </c>
      <c r="I91" s="124"/>
      <c r="J91" s="124"/>
      <c r="K91" s="124"/>
      <c r="L91" s="124"/>
      <c r="M91" s="124"/>
      <c r="N91" s="124"/>
      <c r="O91" s="124"/>
      <c r="P91" s="124"/>
      <c r="Q91" s="124"/>
      <c r="R91" s="124"/>
      <c r="S91" s="124"/>
      <c r="T91" s="124"/>
      <c r="U91" s="124">
        <v>16</v>
      </c>
      <c r="V91" s="124">
        <v>4</v>
      </c>
      <c r="W91" s="124">
        <v>12</v>
      </c>
      <c r="X91" s="124">
        <v>0</v>
      </c>
      <c r="Y91" s="124">
        <v>16</v>
      </c>
      <c r="Z91" s="124">
        <v>4</v>
      </c>
      <c r="AA91" s="124">
        <v>12</v>
      </c>
      <c r="AB91" s="124">
        <v>84</v>
      </c>
      <c r="AC91" s="124">
        <v>26</v>
      </c>
      <c r="AD91" s="124">
        <v>58</v>
      </c>
      <c r="AE91" s="124">
        <v>100</v>
      </c>
      <c r="AF91" s="124">
        <v>30</v>
      </c>
      <c r="AG91" s="124">
        <v>70</v>
      </c>
    </row>
    <row r="92" spans="1:33" s="48" customFormat="1" x14ac:dyDescent="0.3">
      <c r="A92" s="31">
        <v>458469</v>
      </c>
      <c r="B92" s="123" t="s">
        <v>183</v>
      </c>
      <c r="C92" s="124"/>
      <c r="D92" s="124"/>
      <c r="E92" s="124"/>
      <c r="F92" s="124">
        <v>12</v>
      </c>
      <c r="G92" s="124">
        <v>3</v>
      </c>
      <c r="H92" s="124">
        <v>9</v>
      </c>
      <c r="I92" s="124"/>
      <c r="J92" s="124"/>
      <c r="K92" s="124"/>
      <c r="L92" s="124"/>
      <c r="M92" s="124"/>
      <c r="N92" s="124"/>
      <c r="O92" s="124"/>
      <c r="P92" s="124"/>
      <c r="Q92" s="124"/>
      <c r="R92" s="124"/>
      <c r="S92" s="124"/>
      <c r="T92" s="124"/>
      <c r="U92" s="124">
        <v>12</v>
      </c>
      <c r="V92" s="124">
        <v>3</v>
      </c>
      <c r="W92" s="124">
        <v>9</v>
      </c>
      <c r="X92" s="124">
        <v>0</v>
      </c>
      <c r="Y92" s="124">
        <v>12</v>
      </c>
      <c r="Z92" s="124">
        <v>3</v>
      </c>
      <c r="AA92" s="124">
        <v>9</v>
      </c>
      <c r="AB92" s="124">
        <v>67</v>
      </c>
      <c r="AC92" s="124">
        <v>19</v>
      </c>
      <c r="AD92" s="124">
        <v>48</v>
      </c>
      <c r="AE92" s="124">
        <v>79</v>
      </c>
      <c r="AF92" s="124">
        <v>22</v>
      </c>
      <c r="AG92" s="124">
        <v>57</v>
      </c>
    </row>
    <row r="93" spans="1:33" s="48" customFormat="1" x14ac:dyDescent="0.3">
      <c r="A93" s="31">
        <v>242981</v>
      </c>
      <c r="B93" s="123" t="s">
        <v>106</v>
      </c>
      <c r="C93" s="124"/>
      <c r="D93" s="124"/>
      <c r="E93" s="124"/>
      <c r="F93" s="124">
        <v>28</v>
      </c>
      <c r="G93" s="124">
        <v>8</v>
      </c>
      <c r="H93" s="124">
        <v>20</v>
      </c>
      <c r="I93" s="124"/>
      <c r="J93" s="124"/>
      <c r="K93" s="124"/>
      <c r="L93" s="124"/>
      <c r="M93" s="124"/>
      <c r="N93" s="124"/>
      <c r="O93" s="124"/>
      <c r="P93" s="124"/>
      <c r="Q93" s="124"/>
      <c r="R93" s="124"/>
      <c r="S93" s="124"/>
      <c r="T93" s="124"/>
      <c r="U93" s="124">
        <v>28</v>
      </c>
      <c r="V93" s="124">
        <v>8</v>
      </c>
      <c r="W93" s="124">
        <v>20</v>
      </c>
      <c r="X93" s="124">
        <v>0</v>
      </c>
      <c r="Y93" s="124">
        <v>28</v>
      </c>
      <c r="Z93" s="124">
        <v>8</v>
      </c>
      <c r="AA93" s="124">
        <v>20</v>
      </c>
      <c r="AB93" s="124">
        <v>49</v>
      </c>
      <c r="AC93" s="124">
        <v>14</v>
      </c>
      <c r="AD93" s="124">
        <v>35</v>
      </c>
      <c r="AE93" s="124">
        <v>77</v>
      </c>
      <c r="AF93" s="124">
        <v>22</v>
      </c>
      <c r="AG93" s="124">
        <v>55</v>
      </c>
    </row>
    <row r="94" spans="1:33" s="48" customFormat="1" x14ac:dyDescent="0.3">
      <c r="A94" s="31">
        <v>468723</v>
      </c>
      <c r="B94" s="123" t="s">
        <v>202</v>
      </c>
      <c r="C94" s="124"/>
      <c r="D94" s="124"/>
      <c r="E94" s="124"/>
      <c r="F94" s="124">
        <v>2</v>
      </c>
      <c r="G94" s="124">
        <v>0</v>
      </c>
      <c r="H94" s="124">
        <v>2</v>
      </c>
      <c r="I94" s="124"/>
      <c r="J94" s="124"/>
      <c r="K94" s="124"/>
      <c r="L94" s="124"/>
      <c r="M94" s="124"/>
      <c r="N94" s="124"/>
      <c r="O94" s="124"/>
      <c r="P94" s="124"/>
      <c r="Q94" s="124"/>
      <c r="R94" s="124"/>
      <c r="S94" s="124"/>
      <c r="T94" s="124"/>
      <c r="U94" s="124">
        <v>2</v>
      </c>
      <c r="V94" s="124">
        <v>0</v>
      </c>
      <c r="W94" s="124">
        <v>2</v>
      </c>
      <c r="X94" s="124">
        <v>0</v>
      </c>
      <c r="Y94" s="124">
        <v>2</v>
      </c>
      <c r="Z94" s="124">
        <v>0</v>
      </c>
      <c r="AA94" s="124">
        <v>2</v>
      </c>
      <c r="AB94" s="124">
        <v>65</v>
      </c>
      <c r="AC94" s="124">
        <v>21</v>
      </c>
      <c r="AD94" s="124">
        <v>44</v>
      </c>
      <c r="AE94" s="124">
        <v>67</v>
      </c>
      <c r="AF94" s="124">
        <v>21</v>
      </c>
      <c r="AG94" s="124">
        <v>46</v>
      </c>
    </row>
    <row r="95" spans="1:33" s="48" customFormat="1" x14ac:dyDescent="0.3">
      <c r="A95" s="31">
        <v>243841</v>
      </c>
      <c r="B95" s="123" t="s">
        <v>102</v>
      </c>
      <c r="C95" s="124"/>
      <c r="D95" s="124"/>
      <c r="E95" s="124"/>
      <c r="F95" s="124"/>
      <c r="G95" s="124"/>
      <c r="H95" s="124"/>
      <c r="I95" s="124"/>
      <c r="J95" s="124"/>
      <c r="K95" s="124"/>
      <c r="L95" s="124">
        <v>18</v>
      </c>
      <c r="M95" s="124">
        <v>6</v>
      </c>
      <c r="N95" s="124">
        <v>12</v>
      </c>
      <c r="O95" s="124"/>
      <c r="P95" s="124"/>
      <c r="Q95" s="124"/>
      <c r="R95" s="124"/>
      <c r="S95" s="124"/>
      <c r="T95" s="124"/>
      <c r="U95" s="124">
        <v>18</v>
      </c>
      <c r="V95" s="124">
        <v>6</v>
      </c>
      <c r="W95" s="124">
        <v>12</v>
      </c>
      <c r="X95" s="124">
        <v>0</v>
      </c>
      <c r="Y95" s="124">
        <v>18</v>
      </c>
      <c r="Z95" s="124">
        <v>6</v>
      </c>
      <c r="AA95" s="124">
        <v>12</v>
      </c>
      <c r="AB95" s="124">
        <v>45</v>
      </c>
      <c r="AC95" s="124">
        <v>14</v>
      </c>
      <c r="AD95" s="124">
        <v>31</v>
      </c>
      <c r="AE95" s="124">
        <v>63</v>
      </c>
      <c r="AF95" s="124">
        <v>20</v>
      </c>
      <c r="AG95" s="124">
        <v>43</v>
      </c>
    </row>
    <row r="96" spans="1:33" s="48" customFormat="1" x14ac:dyDescent="0.3">
      <c r="A96" s="31">
        <v>242149</v>
      </c>
      <c r="B96" s="123" t="s">
        <v>103</v>
      </c>
      <c r="C96" s="124"/>
      <c r="D96" s="124"/>
      <c r="E96" s="124"/>
      <c r="F96" s="124"/>
      <c r="G96" s="124"/>
      <c r="H96" s="124"/>
      <c r="I96" s="124"/>
      <c r="J96" s="124"/>
      <c r="K96" s="124"/>
      <c r="L96" s="124">
        <v>18</v>
      </c>
      <c r="M96" s="124">
        <v>4</v>
      </c>
      <c r="N96" s="124">
        <v>14</v>
      </c>
      <c r="O96" s="124"/>
      <c r="P96" s="124"/>
      <c r="Q96" s="124"/>
      <c r="R96" s="124"/>
      <c r="S96" s="124"/>
      <c r="T96" s="124"/>
      <c r="U96" s="124">
        <v>18</v>
      </c>
      <c r="V96" s="124">
        <v>4</v>
      </c>
      <c r="W96" s="124">
        <v>14</v>
      </c>
      <c r="X96" s="124">
        <v>0</v>
      </c>
      <c r="Y96" s="124">
        <v>18</v>
      </c>
      <c r="Z96" s="124">
        <v>4</v>
      </c>
      <c r="AA96" s="124">
        <v>14</v>
      </c>
      <c r="AB96" s="124">
        <v>24</v>
      </c>
      <c r="AC96" s="124">
        <v>10</v>
      </c>
      <c r="AD96" s="124">
        <v>14</v>
      </c>
      <c r="AE96" s="124">
        <v>42</v>
      </c>
      <c r="AF96" s="124">
        <v>14</v>
      </c>
      <c r="AG96" s="124">
        <v>28</v>
      </c>
    </row>
    <row r="97" spans="1:33" s="48" customFormat="1" x14ac:dyDescent="0.3">
      <c r="A97" s="31">
        <v>430935</v>
      </c>
      <c r="B97" s="123" t="s">
        <v>98</v>
      </c>
      <c r="C97" s="124">
        <v>4</v>
      </c>
      <c r="D97" s="124">
        <v>4</v>
      </c>
      <c r="E97" s="124">
        <v>0</v>
      </c>
      <c r="F97" s="124"/>
      <c r="G97" s="124"/>
      <c r="H97" s="124"/>
      <c r="I97" s="124"/>
      <c r="J97" s="124"/>
      <c r="K97" s="124"/>
      <c r="L97" s="124"/>
      <c r="M97" s="124"/>
      <c r="N97" s="124"/>
      <c r="O97" s="124"/>
      <c r="P97" s="124"/>
      <c r="Q97" s="124"/>
      <c r="R97" s="124"/>
      <c r="S97" s="124"/>
      <c r="T97" s="124"/>
      <c r="U97" s="124">
        <v>4</v>
      </c>
      <c r="V97" s="124">
        <v>4</v>
      </c>
      <c r="W97" s="124">
        <v>0</v>
      </c>
      <c r="X97" s="124">
        <v>2</v>
      </c>
      <c r="Y97" s="124">
        <v>6</v>
      </c>
      <c r="Z97" s="124">
        <v>5</v>
      </c>
      <c r="AA97" s="124">
        <v>1</v>
      </c>
      <c r="AB97" s="124">
        <v>36</v>
      </c>
      <c r="AC97" s="124">
        <v>22</v>
      </c>
      <c r="AD97" s="124">
        <v>14</v>
      </c>
      <c r="AE97" s="124">
        <v>42</v>
      </c>
      <c r="AF97" s="124">
        <v>27</v>
      </c>
      <c r="AG97" s="124">
        <v>15</v>
      </c>
    </row>
    <row r="98" spans="1:33" s="48" customFormat="1" x14ac:dyDescent="0.3">
      <c r="A98" s="31">
        <v>404806</v>
      </c>
      <c r="B98" s="123" t="s">
        <v>99</v>
      </c>
      <c r="C98" s="124"/>
      <c r="D98" s="124"/>
      <c r="E98" s="124"/>
      <c r="F98" s="124"/>
      <c r="G98" s="124"/>
      <c r="H98" s="124"/>
      <c r="I98" s="124"/>
      <c r="J98" s="124"/>
      <c r="K98" s="124"/>
      <c r="L98" s="124">
        <v>9</v>
      </c>
      <c r="M98" s="124">
        <v>0</v>
      </c>
      <c r="N98" s="124">
        <v>9</v>
      </c>
      <c r="O98" s="124"/>
      <c r="P98" s="124"/>
      <c r="Q98" s="124"/>
      <c r="R98" s="124"/>
      <c r="S98" s="124"/>
      <c r="T98" s="124"/>
      <c r="U98" s="124">
        <v>9</v>
      </c>
      <c r="V98" s="124">
        <v>0</v>
      </c>
      <c r="W98" s="124">
        <v>9</v>
      </c>
      <c r="X98" s="124">
        <v>0</v>
      </c>
      <c r="Y98" s="124">
        <v>9</v>
      </c>
      <c r="Z98" s="124">
        <v>0</v>
      </c>
      <c r="AA98" s="124">
        <v>9</v>
      </c>
      <c r="AB98" s="124">
        <v>31</v>
      </c>
      <c r="AC98" s="124">
        <v>10</v>
      </c>
      <c r="AD98" s="124">
        <v>21</v>
      </c>
      <c r="AE98" s="124">
        <v>40</v>
      </c>
      <c r="AF98" s="124">
        <v>10</v>
      </c>
      <c r="AG98" s="124">
        <v>30</v>
      </c>
    </row>
    <row r="99" spans="1:33" s="48" customFormat="1" x14ac:dyDescent="0.3">
      <c r="A99" s="31">
        <v>240985</v>
      </c>
      <c r="B99" s="123" t="s">
        <v>277</v>
      </c>
      <c r="C99" s="124"/>
      <c r="D99" s="124"/>
      <c r="E99" s="124"/>
      <c r="F99" s="124"/>
      <c r="G99" s="124"/>
      <c r="H99" s="124"/>
      <c r="I99" s="124"/>
      <c r="J99" s="124"/>
      <c r="K99" s="124"/>
      <c r="L99" s="124"/>
      <c r="M99" s="124"/>
      <c r="N99" s="124"/>
      <c r="O99" s="124"/>
      <c r="P99" s="124"/>
      <c r="Q99" s="124"/>
      <c r="R99" s="124"/>
      <c r="S99" s="124"/>
      <c r="T99" s="124"/>
      <c r="U99" s="124"/>
      <c r="V99" s="124"/>
      <c r="W99" s="124"/>
      <c r="X99" s="124">
        <v>1</v>
      </c>
      <c r="Y99" s="124">
        <v>1</v>
      </c>
      <c r="Z99" s="124">
        <v>0</v>
      </c>
      <c r="AA99" s="124">
        <v>1</v>
      </c>
      <c r="AB99" s="124">
        <v>37</v>
      </c>
      <c r="AC99" s="124">
        <v>13</v>
      </c>
      <c r="AD99" s="124">
        <v>24</v>
      </c>
      <c r="AE99" s="124">
        <v>38</v>
      </c>
      <c r="AF99" s="124">
        <v>13</v>
      </c>
      <c r="AG99" s="124">
        <v>25</v>
      </c>
    </row>
    <row r="100" spans="1:33" s="48" customFormat="1" x14ac:dyDescent="0.3">
      <c r="A100" s="31">
        <v>460677</v>
      </c>
      <c r="B100" s="123" t="s">
        <v>201</v>
      </c>
      <c r="C100" s="124"/>
      <c r="D100" s="124"/>
      <c r="E100" s="124"/>
      <c r="F100" s="124"/>
      <c r="G100" s="124"/>
      <c r="H100" s="124"/>
      <c r="I100" s="124"/>
      <c r="J100" s="124"/>
      <c r="K100" s="124"/>
      <c r="L100" s="124">
        <v>20</v>
      </c>
      <c r="M100" s="124">
        <v>2</v>
      </c>
      <c r="N100" s="124">
        <v>18</v>
      </c>
      <c r="O100" s="124"/>
      <c r="P100" s="124"/>
      <c r="Q100" s="124"/>
      <c r="R100" s="124"/>
      <c r="S100" s="124"/>
      <c r="T100" s="124"/>
      <c r="U100" s="124">
        <v>20</v>
      </c>
      <c r="V100" s="124">
        <v>2</v>
      </c>
      <c r="W100" s="124">
        <v>18</v>
      </c>
      <c r="X100" s="124">
        <v>0</v>
      </c>
      <c r="Y100" s="124">
        <v>20</v>
      </c>
      <c r="Z100" s="124">
        <v>2</v>
      </c>
      <c r="AA100" s="124">
        <v>18</v>
      </c>
      <c r="AB100" s="124">
        <v>17</v>
      </c>
      <c r="AC100" s="124">
        <v>3</v>
      </c>
      <c r="AD100" s="124">
        <v>14</v>
      </c>
      <c r="AE100" s="124">
        <v>37</v>
      </c>
      <c r="AF100" s="124">
        <v>5</v>
      </c>
      <c r="AG100" s="124">
        <v>32</v>
      </c>
    </row>
    <row r="101" spans="1:33" s="48" customFormat="1" x14ac:dyDescent="0.3">
      <c r="A101" s="31">
        <v>242130</v>
      </c>
      <c r="B101" s="123" t="s">
        <v>101</v>
      </c>
      <c r="C101" s="124"/>
      <c r="D101" s="124"/>
      <c r="E101" s="124"/>
      <c r="F101" s="124">
        <v>10</v>
      </c>
      <c r="G101" s="124">
        <v>0</v>
      </c>
      <c r="H101" s="124">
        <v>10</v>
      </c>
      <c r="I101" s="124"/>
      <c r="J101" s="124"/>
      <c r="K101" s="124"/>
      <c r="L101" s="124">
        <v>4</v>
      </c>
      <c r="M101" s="124">
        <v>4</v>
      </c>
      <c r="N101" s="124">
        <v>0</v>
      </c>
      <c r="O101" s="124"/>
      <c r="P101" s="124"/>
      <c r="Q101" s="124"/>
      <c r="R101" s="124"/>
      <c r="S101" s="124"/>
      <c r="T101" s="124"/>
      <c r="U101" s="124">
        <v>14</v>
      </c>
      <c r="V101" s="124">
        <v>4</v>
      </c>
      <c r="W101" s="124">
        <v>10</v>
      </c>
      <c r="X101" s="124">
        <v>0</v>
      </c>
      <c r="Y101" s="124">
        <v>14</v>
      </c>
      <c r="Z101" s="124">
        <v>4</v>
      </c>
      <c r="AA101" s="124">
        <v>10</v>
      </c>
      <c r="AB101" s="124">
        <v>20</v>
      </c>
      <c r="AC101" s="124">
        <v>9</v>
      </c>
      <c r="AD101" s="124">
        <v>11</v>
      </c>
      <c r="AE101" s="124">
        <v>34</v>
      </c>
      <c r="AF101" s="124">
        <v>13</v>
      </c>
      <c r="AG101" s="124">
        <v>21</v>
      </c>
    </row>
    <row r="102" spans="1:33" s="48" customFormat="1" x14ac:dyDescent="0.3">
      <c r="A102" s="31">
        <v>376321</v>
      </c>
      <c r="B102" s="123" t="s">
        <v>100</v>
      </c>
      <c r="C102" s="124">
        <v>11</v>
      </c>
      <c r="D102" s="124">
        <v>2</v>
      </c>
      <c r="E102" s="124">
        <v>9</v>
      </c>
      <c r="F102" s="124"/>
      <c r="G102" s="124"/>
      <c r="H102" s="124"/>
      <c r="I102" s="124"/>
      <c r="J102" s="124"/>
      <c r="K102" s="124"/>
      <c r="L102" s="124"/>
      <c r="M102" s="124"/>
      <c r="N102" s="124"/>
      <c r="O102" s="124"/>
      <c r="P102" s="124"/>
      <c r="Q102" s="124"/>
      <c r="R102" s="124"/>
      <c r="S102" s="124"/>
      <c r="T102" s="124"/>
      <c r="U102" s="124">
        <v>11</v>
      </c>
      <c r="V102" s="124">
        <v>2</v>
      </c>
      <c r="W102" s="124">
        <v>9</v>
      </c>
      <c r="X102" s="124">
        <v>0</v>
      </c>
      <c r="Y102" s="124">
        <v>11</v>
      </c>
      <c r="Z102" s="124">
        <v>2</v>
      </c>
      <c r="AA102" s="124">
        <v>9</v>
      </c>
      <c r="AB102" s="124"/>
      <c r="AC102" s="124"/>
      <c r="AD102" s="124"/>
      <c r="AE102" s="124">
        <v>11</v>
      </c>
      <c r="AF102" s="124">
        <v>2</v>
      </c>
      <c r="AG102" s="124">
        <v>9</v>
      </c>
    </row>
    <row r="103" spans="1:33" s="48" customFormat="1" x14ac:dyDescent="0.3">
      <c r="A103" s="31"/>
      <c r="B103" s="70" t="s">
        <v>205</v>
      </c>
      <c r="C103" s="125">
        <f t="shared" ref="C103:H103" si="3">SUM(C84:C102)</f>
        <v>357</v>
      </c>
      <c r="D103" s="125">
        <f t="shared" si="3"/>
        <v>162</v>
      </c>
      <c r="E103" s="125">
        <f t="shared" si="3"/>
        <v>195</v>
      </c>
      <c r="F103" s="125">
        <f t="shared" si="3"/>
        <v>117</v>
      </c>
      <c r="G103" s="125">
        <f t="shared" si="3"/>
        <v>35</v>
      </c>
      <c r="H103" s="125">
        <f t="shared" si="3"/>
        <v>82</v>
      </c>
      <c r="I103" s="125"/>
      <c r="J103" s="125"/>
      <c r="K103" s="125"/>
      <c r="L103" s="125">
        <f>SUM(L84:L102)</f>
        <v>150</v>
      </c>
      <c r="M103" s="125">
        <f>SUM(M84:M102)</f>
        <v>76</v>
      </c>
      <c r="N103" s="125">
        <f>SUM(N84:N102)</f>
        <v>74</v>
      </c>
      <c r="O103" s="125"/>
      <c r="P103" s="125"/>
      <c r="Q103" s="125"/>
      <c r="R103" s="125">
        <f t="shared" ref="R103:AG103" si="4">SUM(R84:R102)</f>
        <v>27</v>
      </c>
      <c r="S103" s="125">
        <f t="shared" si="4"/>
        <v>10</v>
      </c>
      <c r="T103" s="125">
        <f t="shared" si="4"/>
        <v>17</v>
      </c>
      <c r="U103" s="125">
        <f t="shared" si="4"/>
        <v>651</v>
      </c>
      <c r="V103" s="125">
        <f t="shared" si="4"/>
        <v>283</v>
      </c>
      <c r="W103" s="125">
        <f t="shared" si="4"/>
        <v>368</v>
      </c>
      <c r="X103" s="125">
        <f t="shared" si="4"/>
        <v>7</v>
      </c>
      <c r="Y103" s="125">
        <f t="shared" si="4"/>
        <v>658</v>
      </c>
      <c r="Z103" s="125">
        <f t="shared" si="4"/>
        <v>285</v>
      </c>
      <c r="AA103" s="125">
        <f t="shared" si="4"/>
        <v>373</v>
      </c>
      <c r="AB103" s="125">
        <f t="shared" si="4"/>
        <v>1818</v>
      </c>
      <c r="AC103" s="125">
        <f t="shared" si="4"/>
        <v>756</v>
      </c>
      <c r="AD103" s="125">
        <f t="shared" si="4"/>
        <v>1062</v>
      </c>
      <c r="AE103" s="125">
        <f t="shared" si="4"/>
        <v>2476</v>
      </c>
      <c r="AF103" s="125">
        <f t="shared" si="4"/>
        <v>1041</v>
      </c>
      <c r="AG103" s="125">
        <f t="shared" si="4"/>
        <v>1435</v>
      </c>
    </row>
    <row r="104" spans="1:33" s="48" customFormat="1" x14ac:dyDescent="0.3">
      <c r="A104" s="31"/>
      <c r="B104" s="79" t="s">
        <v>126</v>
      </c>
      <c r="C104" s="125">
        <f>SUM(C29,C82,C103)</f>
        <v>2690</v>
      </c>
      <c r="D104" s="125">
        <f t="shared" ref="D104:AG104" si="5">SUM(D29,D82,D103)</f>
        <v>1386</v>
      </c>
      <c r="E104" s="125">
        <f t="shared" si="5"/>
        <v>1304</v>
      </c>
      <c r="F104" s="125">
        <f t="shared" si="5"/>
        <v>1434</v>
      </c>
      <c r="G104" s="125">
        <f t="shared" si="5"/>
        <v>669</v>
      </c>
      <c r="H104" s="125">
        <f t="shared" si="5"/>
        <v>765</v>
      </c>
      <c r="I104" s="125">
        <f t="shared" si="5"/>
        <v>1316</v>
      </c>
      <c r="J104" s="125">
        <f t="shared" si="5"/>
        <v>617</v>
      </c>
      <c r="K104" s="125">
        <f t="shared" si="5"/>
        <v>699</v>
      </c>
      <c r="L104" s="125">
        <f t="shared" si="5"/>
        <v>796</v>
      </c>
      <c r="M104" s="125">
        <f t="shared" si="5"/>
        <v>348</v>
      </c>
      <c r="N104" s="125">
        <f t="shared" si="5"/>
        <v>448</v>
      </c>
      <c r="O104" s="125">
        <f t="shared" si="5"/>
        <v>1</v>
      </c>
      <c r="P104" s="125">
        <f t="shared" si="5"/>
        <v>1</v>
      </c>
      <c r="Q104" s="125">
        <f t="shared" si="5"/>
        <v>0</v>
      </c>
      <c r="R104" s="125">
        <f t="shared" si="5"/>
        <v>198</v>
      </c>
      <c r="S104" s="125">
        <f t="shared" si="5"/>
        <v>56</v>
      </c>
      <c r="T104" s="125">
        <f t="shared" si="5"/>
        <v>142</v>
      </c>
      <c r="U104" s="125">
        <f t="shared" si="5"/>
        <v>6435</v>
      </c>
      <c r="V104" s="125">
        <f t="shared" si="5"/>
        <v>3077</v>
      </c>
      <c r="W104" s="125">
        <f t="shared" si="5"/>
        <v>3358</v>
      </c>
      <c r="X104" s="125">
        <f t="shared" si="5"/>
        <v>1011</v>
      </c>
      <c r="Y104" s="125">
        <f t="shared" si="5"/>
        <v>7446</v>
      </c>
      <c r="Z104" s="125">
        <f t="shared" si="5"/>
        <v>3501</v>
      </c>
      <c r="AA104" s="125">
        <f t="shared" si="5"/>
        <v>3945</v>
      </c>
      <c r="AB104" s="125">
        <f t="shared" si="5"/>
        <v>8439</v>
      </c>
      <c r="AC104" s="125">
        <f t="shared" si="5"/>
        <v>3834</v>
      </c>
      <c r="AD104" s="125">
        <f t="shared" si="5"/>
        <v>4605</v>
      </c>
      <c r="AE104" s="125">
        <f t="shared" si="5"/>
        <v>15885</v>
      </c>
      <c r="AF104" s="125">
        <f t="shared" si="5"/>
        <v>7335</v>
      </c>
      <c r="AG104" s="125">
        <f t="shared" si="5"/>
        <v>8550</v>
      </c>
    </row>
    <row r="105" spans="1:33" s="48" customFormat="1" ht="13.8" x14ac:dyDescent="0.3">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row>
    <row r="106" spans="1:33" s="48" customFormat="1" ht="12.75" customHeight="1" x14ac:dyDescent="0.3">
      <c r="A106" s="127" t="s">
        <v>285</v>
      </c>
      <c r="B106" s="127"/>
      <c r="C106" s="128"/>
      <c r="D106" s="128"/>
      <c r="E106" s="128"/>
      <c r="F106" s="128"/>
      <c r="G106" s="128"/>
      <c r="H106" s="128"/>
      <c r="I106" s="128"/>
      <c r="J106" s="128"/>
      <c r="K106" s="128"/>
      <c r="L106" s="128"/>
      <c r="M106" s="82"/>
      <c r="N106" s="82"/>
      <c r="O106" s="82"/>
      <c r="P106" s="82"/>
      <c r="Q106" s="82"/>
      <c r="R106" s="82"/>
      <c r="S106" s="82"/>
      <c r="T106" s="82"/>
      <c r="U106" s="82"/>
      <c r="V106" s="82"/>
      <c r="W106" s="82"/>
      <c r="X106" s="82"/>
      <c r="Y106" s="82"/>
      <c r="Z106" s="82"/>
      <c r="AA106" s="82"/>
      <c r="AB106" s="82"/>
      <c r="AC106" s="82"/>
      <c r="AD106" s="82"/>
      <c r="AE106" s="82"/>
      <c r="AF106" s="82"/>
      <c r="AG106" s="82"/>
    </row>
    <row r="107" spans="1:33" s="48" customFormat="1" ht="13.8" x14ac:dyDescent="0.3">
      <c r="A107" s="127"/>
      <c r="B107" s="127"/>
      <c r="C107" s="128"/>
      <c r="D107" s="128"/>
      <c r="E107" s="128"/>
      <c r="F107" s="128"/>
      <c r="G107" s="128"/>
      <c r="H107" s="128"/>
      <c r="I107" s="128"/>
      <c r="J107" s="128"/>
      <c r="K107" s="128"/>
      <c r="L107" s="128"/>
      <c r="M107" s="82"/>
      <c r="N107" s="82"/>
      <c r="O107" s="82"/>
      <c r="P107" s="82"/>
      <c r="Q107" s="82"/>
      <c r="R107" s="82"/>
      <c r="S107" s="82"/>
      <c r="T107" s="82"/>
      <c r="U107" s="82"/>
      <c r="V107" s="82"/>
      <c r="W107" s="82"/>
      <c r="X107" s="82"/>
      <c r="Y107" s="82"/>
      <c r="Z107" s="82"/>
      <c r="AA107" s="82"/>
      <c r="AB107" s="82"/>
      <c r="AC107" s="82"/>
      <c r="AD107" s="82"/>
      <c r="AE107" s="82"/>
      <c r="AF107" s="82"/>
      <c r="AG107" s="82"/>
    </row>
    <row r="108" spans="1:33" s="48" customFormat="1" ht="12.75" customHeight="1" x14ac:dyDescent="0.3">
      <c r="A108" s="129" t="s">
        <v>278</v>
      </c>
      <c r="B108" s="129"/>
      <c r="C108" s="130"/>
      <c r="D108" s="130"/>
      <c r="E108" s="130"/>
      <c r="F108" s="130"/>
      <c r="G108" s="130"/>
      <c r="H108" s="130"/>
      <c r="I108" s="130"/>
      <c r="J108" s="130"/>
      <c r="K108" s="130"/>
      <c r="L108" s="130"/>
      <c r="M108" s="82"/>
      <c r="N108" s="82"/>
      <c r="O108" s="82"/>
      <c r="P108" s="82"/>
      <c r="Q108" s="82"/>
      <c r="R108" s="82"/>
      <c r="S108" s="82"/>
      <c r="T108" s="82"/>
      <c r="U108" s="82"/>
      <c r="V108" s="82"/>
      <c r="W108" s="82"/>
      <c r="X108" s="82"/>
      <c r="Y108" s="82"/>
      <c r="Z108" s="82"/>
      <c r="AA108" s="82"/>
      <c r="AB108" s="82"/>
      <c r="AC108" s="82"/>
      <c r="AD108" s="82"/>
      <c r="AE108" s="82"/>
      <c r="AF108" s="82"/>
      <c r="AG108" s="82"/>
    </row>
  </sheetData>
  <sortState ref="A84:AG102">
    <sortCondition descending="1" ref="AE84:AE102"/>
  </sortState>
  <mergeCells count="19">
    <mergeCell ref="AB7:AD8"/>
    <mergeCell ref="AE7:AG8"/>
    <mergeCell ref="C8:E8"/>
    <mergeCell ref="F8:H8"/>
    <mergeCell ref="I8:K8"/>
    <mergeCell ref="L8:N8"/>
    <mergeCell ref="O8:Q8"/>
    <mergeCell ref="R8:T8"/>
    <mergeCell ref="U8:W8"/>
    <mergeCell ref="Y8:AA8"/>
    <mergeCell ref="A7:A9"/>
    <mergeCell ref="B7:B9"/>
    <mergeCell ref="C7:AA7"/>
    <mergeCell ref="X8:X9"/>
    <mergeCell ref="B1:Z1"/>
    <mergeCell ref="B2:Z2"/>
    <mergeCell ref="B3:Z3"/>
    <mergeCell ref="B4:Z4"/>
    <mergeCell ref="A6:Z6"/>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INDICE</vt:lpstr>
      <vt:lpstr>Tabla 1</vt:lpstr>
      <vt:lpstr>Tabla 2</vt:lpstr>
      <vt:lpstr>Tabla 3</vt:lpstr>
      <vt:lpstr>Tabla 4</vt:lpstr>
      <vt:lpstr>Tabla 5</vt:lpstr>
      <vt:lpstr>tabla 6</vt:lpstr>
      <vt:lpstr>tabla 7</vt:lpstr>
      <vt:lpstr>tabla 8</vt:lpstr>
      <vt:lpstr>tabla 9</vt:lpstr>
      <vt:lpstr>tabla 10</vt:lpstr>
      <vt:lpstr>Tabla 11</vt:lpstr>
      <vt:lpstr>INDICE!Print_Area</vt:lpstr>
      <vt:lpstr>'Tabla 1'!Print_Area</vt:lpstr>
      <vt:lpstr>'Tabla 2'!Print_Area</vt:lpstr>
      <vt:lpstr>'Tabla 3'!Print_Area</vt:lpstr>
      <vt:lpstr>'Tabla 4'!Print_Area</vt:lpstr>
      <vt:lpstr>'Tabla 5'!Print_Area</vt:lpstr>
      <vt:lpstr>'Tabla 4'!Print_Titles</vt:lpstr>
      <vt:lpstr>'Tabla 5'!Print_Titles</vt:lpstr>
    </vt:vector>
  </TitlesOfParts>
  <Company>iepr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mario.marazzi</dc:creator>
  <cp:lastModifiedBy>Francisco Pesante</cp:lastModifiedBy>
  <cp:lastPrinted>2015-01-29T13:36:49Z</cp:lastPrinted>
  <dcterms:created xsi:type="dcterms:W3CDTF">2011-07-21T01:15:18Z</dcterms:created>
  <dcterms:modified xsi:type="dcterms:W3CDTF">2016-06-07T14:29:48Z</dcterms:modified>
</cp:coreProperties>
</file>