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ennifer.caban\Documents\Inventario\"/>
    </mc:Choice>
  </mc:AlternateContent>
  <bookViews>
    <workbookView xWindow="0" yWindow="0" windowWidth="25410" windowHeight="11850" tabRatio="817" activeTab="8"/>
  </bookViews>
  <sheets>
    <sheet name="INDICE" sheetId="6" r:id="rId1"/>
    <sheet name="Infografía" sheetId="14" r:id="rId2"/>
    <sheet name="Tabla 1" sheetId="1" r:id="rId3"/>
    <sheet name="Tabla 2" sheetId="2" r:id="rId4"/>
    <sheet name="Tabla 3" sheetId="3" r:id="rId5"/>
    <sheet name="Tabla 4" sheetId="4" r:id="rId6"/>
    <sheet name="Tabla 5" sheetId="5" r:id="rId7"/>
    <sheet name="Tabla 6" sheetId="7" r:id="rId8"/>
    <sheet name="Tabla 7" sheetId="8" r:id="rId9"/>
    <sheet name="Tabla 8" sheetId="9" r:id="rId10"/>
    <sheet name="Tabla 9" sheetId="10" r:id="rId11"/>
    <sheet name="Tabla 10" sheetId="11" r:id="rId12"/>
    <sheet name="Tabla 11" sheetId="12" r:id="rId13"/>
    <sheet name="Tabla 12" sheetId="13" r:id="rId14"/>
  </sheets>
  <definedNames>
    <definedName name="_xlnm.Print_Area" localSheetId="0">INDICE!$A$1:$B$32</definedName>
    <definedName name="_xlnm.Print_Area" localSheetId="2">'Tabla 1'!$A$6:$J$28</definedName>
    <definedName name="_xlnm.Print_Area" localSheetId="3">'Tabla 2'!$A$6:$J$31</definedName>
    <definedName name="_xlnm.Print_Titles" localSheetId="11">'Tabla 10'!#REF!</definedName>
    <definedName name="_xlnm.Print_Titles" localSheetId="5">'Tabla 4'!$9:$11</definedName>
    <definedName name="_xlnm.Print_Titles" localSheetId="6">'Tabla 5'!$8:$9</definedName>
    <definedName name="_xlnm.Print_Titles" localSheetId="8">'Tabla 7'!$7:$8</definedName>
  </definedNames>
  <calcPr calcId="152511"/>
</workbook>
</file>

<file path=xl/calcChain.xml><?xml version="1.0" encoding="utf-8"?>
<calcChain xmlns="http://schemas.openxmlformats.org/spreadsheetml/2006/main">
  <c r="C119" i="9" l="1"/>
  <c r="D119" i="9"/>
  <c r="E119" i="9"/>
  <c r="F119" i="9"/>
  <c r="G119" i="9"/>
  <c r="H119" i="9"/>
  <c r="I119" i="9"/>
  <c r="J119" i="9"/>
  <c r="K119" i="9"/>
  <c r="L119" i="9"/>
  <c r="M119" i="9"/>
  <c r="N119" i="9"/>
  <c r="O119" i="9"/>
  <c r="P119" i="9"/>
  <c r="Q119" i="9"/>
  <c r="R119" i="9"/>
  <c r="S119" i="9"/>
  <c r="T119" i="9"/>
  <c r="U119" i="9"/>
  <c r="V119" i="9"/>
  <c r="W119" i="9"/>
  <c r="X119" i="9"/>
  <c r="Y119" i="9"/>
  <c r="Z119" i="9"/>
  <c r="AA119" i="9"/>
  <c r="AB119" i="9"/>
  <c r="AC119" i="9"/>
  <c r="AD119" i="9"/>
  <c r="AE119" i="9"/>
  <c r="AF119" i="9"/>
  <c r="AG119" i="9"/>
  <c r="AH119" i="9"/>
  <c r="AI119" i="9"/>
  <c r="AJ119" i="9"/>
  <c r="AK119" i="9"/>
  <c r="B119" i="9"/>
  <c r="C92" i="9"/>
  <c r="D92" i="9"/>
  <c r="E92" i="9"/>
  <c r="F92" i="9"/>
  <c r="G92" i="9"/>
  <c r="H92" i="9"/>
  <c r="I92" i="9"/>
  <c r="J92" i="9"/>
  <c r="K92" i="9"/>
  <c r="L92" i="9"/>
  <c r="M92" i="9"/>
  <c r="N92" i="9"/>
  <c r="O92" i="9"/>
  <c r="P92" i="9"/>
  <c r="Q92" i="9"/>
  <c r="R92" i="9"/>
  <c r="S92" i="9"/>
  <c r="T92" i="9"/>
  <c r="U92" i="9"/>
  <c r="V92" i="9"/>
  <c r="W92" i="9"/>
  <c r="X92" i="9"/>
  <c r="Y92" i="9"/>
  <c r="Z92" i="9"/>
  <c r="AA92" i="9"/>
  <c r="AB92" i="9"/>
  <c r="AC92" i="9"/>
  <c r="AD92" i="9"/>
  <c r="AE92" i="9"/>
  <c r="AF92" i="9"/>
  <c r="AG92" i="9"/>
  <c r="AH92" i="9"/>
  <c r="AI92" i="9"/>
  <c r="AJ92" i="9"/>
  <c r="AK92" i="9"/>
  <c r="B92" i="9"/>
  <c r="C117" i="8"/>
  <c r="D117" i="8"/>
  <c r="E117" i="8"/>
  <c r="F117" i="8"/>
  <c r="G117" i="8"/>
  <c r="H117" i="8"/>
  <c r="I117" i="8"/>
  <c r="J117" i="8"/>
  <c r="B117" i="8"/>
  <c r="C90" i="8"/>
  <c r="D90" i="8"/>
  <c r="E90" i="8"/>
  <c r="F90" i="8"/>
  <c r="G90" i="8"/>
  <c r="H90" i="8"/>
  <c r="I90" i="8"/>
  <c r="J90" i="8"/>
  <c r="B90" i="8"/>
  <c r="E32" i="13" l="1"/>
  <c r="D32" i="13"/>
  <c r="C32" i="13"/>
  <c r="E31" i="13"/>
  <c r="D31" i="13"/>
  <c r="C31" i="13"/>
  <c r="E30" i="13"/>
  <c r="D30" i="13"/>
  <c r="C30" i="13"/>
  <c r="E29" i="13"/>
  <c r="D29" i="13"/>
  <c r="C29" i="13"/>
  <c r="E28" i="13"/>
  <c r="D28" i="13"/>
  <c r="C28" i="13"/>
  <c r="E27" i="13"/>
  <c r="D27" i="13"/>
  <c r="C27" i="13"/>
  <c r="E26" i="13"/>
  <c r="D26" i="13"/>
  <c r="C26" i="13"/>
  <c r="E25" i="13"/>
  <c r="D25" i="13"/>
  <c r="C25" i="13"/>
  <c r="E24" i="13"/>
  <c r="D24" i="13"/>
  <c r="C24" i="13"/>
  <c r="E23" i="13"/>
  <c r="D23" i="13"/>
  <c r="C23" i="13"/>
  <c r="E22" i="13"/>
  <c r="D22" i="13"/>
  <c r="C22" i="13"/>
  <c r="E21" i="13"/>
  <c r="D21" i="13"/>
  <c r="C21" i="13"/>
  <c r="E20" i="13"/>
  <c r="D20" i="13"/>
  <c r="C20" i="13"/>
  <c r="B20" i="13" s="1"/>
  <c r="E19" i="13"/>
  <c r="D19" i="13"/>
  <c r="C19" i="13"/>
  <c r="E18" i="13"/>
  <c r="D18" i="13"/>
  <c r="C18" i="13"/>
  <c r="B18" i="13"/>
  <c r="E17" i="13"/>
  <c r="D17" i="13"/>
  <c r="C17" i="13"/>
  <c r="E16" i="13"/>
  <c r="D16" i="13"/>
  <c r="C16" i="13"/>
  <c r="E15" i="13"/>
  <c r="D15" i="13"/>
  <c r="C15" i="13"/>
  <c r="E14" i="13"/>
  <c r="D14" i="13"/>
  <c r="C14" i="13"/>
  <c r="E13" i="13"/>
  <c r="D13" i="13"/>
  <c r="C13" i="13"/>
  <c r="E12" i="13"/>
  <c r="D12" i="13"/>
  <c r="C12" i="13"/>
  <c r="K11" i="13"/>
  <c r="J11" i="13"/>
  <c r="I11" i="13"/>
  <c r="H11" i="13"/>
  <c r="G11" i="13"/>
  <c r="F11" i="13"/>
  <c r="B26" i="13" l="1"/>
  <c r="B32" i="13"/>
  <c r="B16" i="13"/>
  <c r="B28" i="13"/>
  <c r="B13" i="13"/>
  <c r="B14" i="13"/>
  <c r="B29" i="13"/>
  <c r="B12" i="13"/>
  <c r="B19" i="13"/>
  <c r="B24" i="13"/>
  <c r="B30" i="13"/>
  <c r="D11" i="13"/>
  <c r="B22" i="13"/>
  <c r="B17" i="13"/>
  <c r="B15" i="13"/>
  <c r="B31" i="13"/>
  <c r="B27" i="13"/>
  <c r="B25" i="13"/>
  <c r="C11" i="13"/>
  <c r="B23" i="13"/>
  <c r="B21" i="13"/>
  <c r="E11" i="13"/>
  <c r="B11" i="13" l="1"/>
  <c r="C123" i="12" l="1"/>
  <c r="D123" i="12"/>
  <c r="E123" i="12"/>
  <c r="F123" i="12"/>
  <c r="G123" i="12"/>
  <c r="H123" i="12"/>
  <c r="I123" i="12"/>
  <c r="J123" i="12"/>
  <c r="K123" i="12"/>
  <c r="L123" i="12"/>
  <c r="M123" i="12"/>
  <c r="B123" i="12"/>
  <c r="C122" i="12"/>
  <c r="D122" i="12"/>
  <c r="E122" i="12"/>
  <c r="F122" i="12"/>
  <c r="G122" i="12"/>
  <c r="H122" i="12"/>
  <c r="I122" i="12"/>
  <c r="J122" i="12"/>
  <c r="K122" i="12"/>
  <c r="L122" i="12"/>
  <c r="M122" i="12"/>
  <c r="B122" i="12"/>
  <c r="C121" i="12"/>
  <c r="D121" i="12"/>
  <c r="E121" i="12"/>
  <c r="F121" i="12"/>
  <c r="G121" i="12"/>
  <c r="H121" i="12"/>
  <c r="I121" i="12"/>
  <c r="J121" i="12"/>
  <c r="K121" i="12"/>
  <c r="L121" i="12"/>
  <c r="M121" i="12"/>
  <c r="B121" i="12"/>
  <c r="C120" i="12"/>
  <c r="D120" i="12"/>
  <c r="E120" i="12"/>
  <c r="F120" i="12"/>
  <c r="G120" i="12"/>
  <c r="H120" i="12"/>
  <c r="I120" i="12"/>
  <c r="J120" i="12"/>
  <c r="K120" i="12"/>
  <c r="L120" i="12"/>
  <c r="M120" i="12"/>
  <c r="B120" i="12"/>
  <c r="C119" i="12"/>
  <c r="D119" i="12"/>
  <c r="E119" i="12"/>
  <c r="F119" i="12"/>
  <c r="G119" i="12"/>
  <c r="H119" i="12"/>
  <c r="I119" i="12"/>
  <c r="J119" i="12"/>
  <c r="K119" i="12"/>
  <c r="L119" i="12"/>
  <c r="M119" i="12"/>
  <c r="B119" i="12"/>
  <c r="G127" i="10"/>
  <c r="E127" i="10"/>
  <c r="E122" i="10"/>
  <c r="E121" i="10"/>
  <c r="E120" i="10"/>
  <c r="E119" i="10"/>
  <c r="E118" i="10"/>
  <c r="E117" i="10"/>
  <c r="E116" i="10"/>
  <c r="E115" i="10"/>
  <c r="G114" i="10"/>
  <c r="E114" i="10"/>
  <c r="E110" i="10"/>
  <c r="E108" i="10"/>
  <c r="E107" i="10"/>
  <c r="G105" i="10"/>
  <c r="E105" i="10"/>
  <c r="G104" i="10"/>
  <c r="E104" i="10"/>
  <c r="G103" i="10"/>
  <c r="E103" i="10"/>
  <c r="G102" i="10"/>
  <c r="E102" i="10"/>
  <c r="G101" i="10"/>
  <c r="E101" i="10"/>
  <c r="E100" i="10"/>
  <c r="E98" i="10"/>
  <c r="E97" i="10"/>
  <c r="G91" i="10"/>
  <c r="E91" i="10"/>
  <c r="E90" i="10"/>
  <c r="E89" i="10"/>
  <c r="E88" i="10"/>
  <c r="E87" i="10"/>
  <c r="G83" i="10"/>
  <c r="E83" i="10"/>
  <c r="G82" i="10"/>
  <c r="E82" i="10"/>
  <c r="G80" i="10"/>
  <c r="E80" i="10"/>
  <c r="G79" i="10"/>
  <c r="E79" i="10"/>
  <c r="G77" i="10"/>
  <c r="E77" i="10"/>
  <c r="G76" i="10"/>
  <c r="E76" i="10"/>
  <c r="G75" i="10"/>
  <c r="E75" i="10"/>
  <c r="G73" i="10"/>
  <c r="E73" i="10"/>
  <c r="G72" i="10"/>
  <c r="E72" i="10"/>
  <c r="G71" i="10"/>
  <c r="E71" i="10"/>
  <c r="G70" i="10"/>
  <c r="E70" i="10"/>
  <c r="G69" i="10"/>
  <c r="E69" i="10"/>
  <c r="G68" i="10"/>
  <c r="E68" i="10"/>
  <c r="G67" i="10"/>
  <c r="E67" i="10"/>
  <c r="G66" i="10"/>
  <c r="E66" i="10"/>
  <c r="G65" i="10"/>
  <c r="E65" i="10"/>
  <c r="G62" i="10"/>
  <c r="E62" i="10"/>
  <c r="G61" i="10"/>
  <c r="E61" i="10"/>
  <c r="G59" i="10"/>
  <c r="E59" i="10"/>
  <c r="G58" i="10"/>
  <c r="E58" i="10"/>
  <c r="G57" i="10"/>
  <c r="E57" i="10"/>
  <c r="G55" i="10"/>
  <c r="E55" i="10"/>
  <c r="G53" i="10"/>
  <c r="E53" i="10"/>
  <c r="G52" i="10"/>
  <c r="E52" i="10"/>
  <c r="G49" i="10"/>
  <c r="E49" i="10"/>
  <c r="G48" i="10"/>
  <c r="E48" i="10"/>
  <c r="G47" i="10"/>
  <c r="E47" i="10"/>
  <c r="G45" i="10"/>
  <c r="E45" i="10"/>
  <c r="G44" i="10"/>
  <c r="E44" i="10"/>
  <c r="G43" i="10"/>
  <c r="E43" i="10"/>
  <c r="G42" i="10"/>
  <c r="E42" i="10"/>
  <c r="G41" i="10"/>
  <c r="E41" i="10"/>
  <c r="G40" i="10"/>
  <c r="E40" i="10"/>
  <c r="E39" i="10"/>
  <c r="E38" i="10"/>
  <c r="G32" i="10"/>
  <c r="E32" i="10"/>
  <c r="G31" i="10"/>
  <c r="E31" i="10"/>
  <c r="G30" i="10"/>
  <c r="E30" i="10"/>
  <c r="G29" i="10"/>
  <c r="E29" i="10"/>
  <c r="G25" i="10"/>
  <c r="E25" i="10"/>
  <c r="G24" i="10"/>
  <c r="E24" i="10"/>
  <c r="G23" i="10"/>
  <c r="E23" i="10"/>
  <c r="G22" i="10"/>
  <c r="E22" i="10"/>
  <c r="G21" i="10"/>
  <c r="E21" i="10"/>
  <c r="G19" i="10"/>
  <c r="E19" i="10"/>
  <c r="G18" i="10"/>
  <c r="E18" i="10"/>
  <c r="G17" i="10"/>
  <c r="E17" i="10"/>
  <c r="G16" i="10"/>
  <c r="E16" i="10"/>
  <c r="G15" i="10"/>
  <c r="E15" i="10"/>
  <c r="G14" i="10"/>
  <c r="E14" i="10"/>
  <c r="G13" i="10"/>
  <c r="E13" i="10"/>
  <c r="G12" i="10"/>
  <c r="E12" i="10"/>
  <c r="Y118" i="9" l="1"/>
  <c r="AE118" i="9" s="1"/>
  <c r="AK118" i="9" s="1"/>
  <c r="X118" i="9"/>
  <c r="AD118" i="9" s="1"/>
  <c r="AJ118" i="9" s="1"/>
  <c r="W118" i="9"/>
  <c r="AC118" i="9" s="1"/>
  <c r="AI118" i="9" s="1"/>
  <c r="Y117" i="9"/>
  <c r="AE117" i="9" s="1"/>
  <c r="AK117" i="9" s="1"/>
  <c r="X117" i="9"/>
  <c r="AD117" i="9" s="1"/>
  <c r="AJ117" i="9" s="1"/>
  <c r="W117" i="9"/>
  <c r="AC117" i="9" s="1"/>
  <c r="AI117" i="9" s="1"/>
  <c r="Y116" i="9"/>
  <c r="AE116" i="9" s="1"/>
  <c r="AK116" i="9" s="1"/>
  <c r="X116" i="9"/>
  <c r="AD116" i="9" s="1"/>
  <c r="AJ116" i="9" s="1"/>
  <c r="W116" i="9"/>
  <c r="AC116" i="9" s="1"/>
  <c r="AI116" i="9" s="1"/>
  <c r="Y115" i="9"/>
  <c r="AE115" i="9" s="1"/>
  <c r="AK115" i="9" s="1"/>
  <c r="X115" i="9"/>
  <c r="AD115" i="9" s="1"/>
  <c r="AJ115" i="9" s="1"/>
  <c r="W115" i="9"/>
  <c r="AC115" i="9" s="1"/>
  <c r="AI115" i="9" s="1"/>
  <c r="Y114" i="9"/>
  <c r="AE114" i="9" s="1"/>
  <c r="AK114" i="9" s="1"/>
  <c r="X114" i="9"/>
  <c r="AD114" i="9" s="1"/>
  <c r="AJ114" i="9" s="1"/>
  <c r="W114" i="9"/>
  <c r="AC114" i="9" s="1"/>
  <c r="AI114" i="9" s="1"/>
  <c r="Y113" i="9"/>
  <c r="AE113" i="9" s="1"/>
  <c r="AK113" i="9" s="1"/>
  <c r="X113" i="9"/>
  <c r="AD113" i="9" s="1"/>
  <c r="AJ113" i="9" s="1"/>
  <c r="W113" i="9"/>
  <c r="AC113" i="9" s="1"/>
  <c r="AI113" i="9" s="1"/>
  <c r="Y112" i="9"/>
  <c r="AE112" i="9" s="1"/>
  <c r="AK112" i="9" s="1"/>
  <c r="X112" i="9"/>
  <c r="AD112" i="9" s="1"/>
  <c r="AJ112" i="9" s="1"/>
  <c r="W112" i="9"/>
  <c r="AC112" i="9" s="1"/>
  <c r="AI112" i="9" s="1"/>
  <c r="Y111" i="9"/>
  <c r="AE111" i="9" s="1"/>
  <c r="AK111" i="9" s="1"/>
  <c r="X111" i="9"/>
  <c r="AD111" i="9" s="1"/>
  <c r="AJ111" i="9" s="1"/>
  <c r="W111" i="9"/>
  <c r="AC111" i="9" s="1"/>
  <c r="AI111" i="9" s="1"/>
  <c r="Y110" i="9"/>
  <c r="AE110" i="9" s="1"/>
  <c r="AK110" i="9" s="1"/>
  <c r="X110" i="9"/>
  <c r="AD110" i="9" s="1"/>
  <c r="AJ110" i="9" s="1"/>
  <c r="W110" i="9"/>
  <c r="AC110" i="9" s="1"/>
  <c r="AI110" i="9" s="1"/>
  <c r="Y109" i="9"/>
  <c r="AE109" i="9" s="1"/>
  <c r="AK109" i="9" s="1"/>
  <c r="X109" i="9"/>
  <c r="AD109" i="9" s="1"/>
  <c r="AJ109" i="9" s="1"/>
  <c r="W109" i="9"/>
  <c r="AC109" i="9" s="1"/>
  <c r="AI109" i="9" s="1"/>
  <c r="Y108" i="9"/>
  <c r="AE108" i="9" s="1"/>
  <c r="AK108" i="9" s="1"/>
  <c r="X108" i="9"/>
  <c r="AD108" i="9" s="1"/>
  <c r="AJ108" i="9" s="1"/>
  <c r="W108" i="9"/>
  <c r="AC108" i="9" s="1"/>
  <c r="AI108" i="9" s="1"/>
  <c r="Y107" i="9"/>
  <c r="AE107" i="9" s="1"/>
  <c r="AK107" i="9" s="1"/>
  <c r="X107" i="9"/>
  <c r="AD107" i="9" s="1"/>
  <c r="AJ107" i="9" s="1"/>
  <c r="W107" i="9"/>
  <c r="AC107" i="9" s="1"/>
  <c r="AI107" i="9" s="1"/>
  <c r="Y106" i="9"/>
  <c r="AE106" i="9" s="1"/>
  <c r="AK106" i="9" s="1"/>
  <c r="X106" i="9"/>
  <c r="AD106" i="9" s="1"/>
  <c r="AJ106" i="9" s="1"/>
  <c r="W106" i="9"/>
  <c r="AC106" i="9" s="1"/>
  <c r="AI106" i="9" s="1"/>
  <c r="Y105" i="9"/>
  <c r="AE105" i="9" s="1"/>
  <c r="AK105" i="9" s="1"/>
  <c r="X105" i="9"/>
  <c r="AD105" i="9" s="1"/>
  <c r="AJ105" i="9" s="1"/>
  <c r="W105" i="9"/>
  <c r="AC105" i="9" s="1"/>
  <c r="AI105" i="9" s="1"/>
  <c r="Y104" i="9"/>
  <c r="AE104" i="9" s="1"/>
  <c r="AK104" i="9" s="1"/>
  <c r="X104" i="9"/>
  <c r="AD104" i="9" s="1"/>
  <c r="AJ104" i="9" s="1"/>
  <c r="W104" i="9"/>
  <c r="AC104" i="9" s="1"/>
  <c r="AI104" i="9" s="1"/>
  <c r="Y102" i="9"/>
  <c r="AE102" i="9" s="1"/>
  <c r="AK102" i="9" s="1"/>
  <c r="X102" i="9"/>
  <c r="AD102" i="9" s="1"/>
  <c r="AJ102" i="9" s="1"/>
  <c r="W102" i="9"/>
  <c r="AC102" i="9" s="1"/>
  <c r="AI102" i="9" s="1"/>
  <c r="Y101" i="9"/>
  <c r="AE101" i="9" s="1"/>
  <c r="AK101" i="9" s="1"/>
  <c r="X101" i="9"/>
  <c r="AD101" i="9" s="1"/>
  <c r="AJ101" i="9" s="1"/>
  <c r="W101" i="9"/>
  <c r="AC101" i="9" s="1"/>
  <c r="AI101" i="9" s="1"/>
  <c r="Y100" i="9"/>
  <c r="AE100" i="9" s="1"/>
  <c r="AK100" i="9" s="1"/>
  <c r="X100" i="9"/>
  <c r="AD100" i="9" s="1"/>
  <c r="AJ100" i="9" s="1"/>
  <c r="W100" i="9"/>
  <c r="AC100" i="9" s="1"/>
  <c r="AI100" i="9" s="1"/>
  <c r="Y99" i="9"/>
  <c r="AE99" i="9" s="1"/>
  <c r="AK99" i="9" s="1"/>
  <c r="X99" i="9"/>
  <c r="AD99" i="9" s="1"/>
  <c r="AJ99" i="9" s="1"/>
  <c r="W99" i="9"/>
  <c r="AC99" i="9" s="1"/>
  <c r="AI99" i="9" s="1"/>
  <c r="Y98" i="9"/>
  <c r="AE98" i="9" s="1"/>
  <c r="AK98" i="9" s="1"/>
  <c r="X98" i="9"/>
  <c r="AD98" i="9" s="1"/>
  <c r="AJ98" i="9" s="1"/>
  <c r="W98" i="9"/>
  <c r="AC98" i="9" s="1"/>
  <c r="AI98" i="9" s="1"/>
  <c r="Y97" i="9"/>
  <c r="AE97" i="9" s="1"/>
  <c r="AK97" i="9" s="1"/>
  <c r="X97" i="9"/>
  <c r="AD97" i="9" s="1"/>
  <c r="AJ97" i="9" s="1"/>
  <c r="W97" i="9"/>
  <c r="AC97" i="9" s="1"/>
  <c r="AI97" i="9" s="1"/>
  <c r="Y96" i="9"/>
  <c r="AE96" i="9" s="1"/>
  <c r="AK96" i="9" s="1"/>
  <c r="X96" i="9"/>
  <c r="AD96" i="9" s="1"/>
  <c r="AJ96" i="9" s="1"/>
  <c r="W96" i="9"/>
  <c r="AC96" i="9" s="1"/>
  <c r="AI96" i="9" s="1"/>
  <c r="Y95" i="9"/>
  <c r="AE95" i="9" s="1"/>
  <c r="AK95" i="9" s="1"/>
  <c r="X95" i="9"/>
  <c r="AD95" i="9" s="1"/>
  <c r="AJ95" i="9" s="1"/>
  <c r="W95" i="9"/>
  <c r="AC95" i="9" s="1"/>
  <c r="AI95" i="9" s="1"/>
  <c r="Y94" i="9"/>
  <c r="X94" i="9"/>
  <c r="W94" i="9"/>
  <c r="Y91" i="9"/>
  <c r="AE91" i="9" s="1"/>
  <c r="AK91" i="9" s="1"/>
  <c r="X91" i="9"/>
  <c r="AD91" i="9" s="1"/>
  <c r="AJ91" i="9" s="1"/>
  <c r="W91" i="9"/>
  <c r="AC91" i="9" s="1"/>
  <c r="AI91" i="9" s="1"/>
  <c r="Y90" i="9"/>
  <c r="AE90" i="9" s="1"/>
  <c r="AK90" i="9" s="1"/>
  <c r="X90" i="9"/>
  <c r="AD90" i="9" s="1"/>
  <c r="AJ90" i="9" s="1"/>
  <c r="W90" i="9"/>
  <c r="AC90" i="9" s="1"/>
  <c r="AI90" i="9" s="1"/>
  <c r="Y89" i="9"/>
  <c r="AE89" i="9" s="1"/>
  <c r="AK89" i="9" s="1"/>
  <c r="X89" i="9"/>
  <c r="AD89" i="9" s="1"/>
  <c r="AJ89" i="9" s="1"/>
  <c r="W89" i="9"/>
  <c r="AC89" i="9" s="1"/>
  <c r="AI89" i="9" s="1"/>
  <c r="Y88" i="9"/>
  <c r="AE88" i="9" s="1"/>
  <c r="AK88" i="9" s="1"/>
  <c r="X88" i="9"/>
  <c r="AD88" i="9" s="1"/>
  <c r="AJ88" i="9" s="1"/>
  <c r="W88" i="9"/>
  <c r="AC88" i="9" s="1"/>
  <c r="AI88" i="9" s="1"/>
  <c r="Y87" i="9"/>
  <c r="AE87" i="9" s="1"/>
  <c r="AK87" i="9" s="1"/>
  <c r="X87" i="9"/>
  <c r="AD87" i="9" s="1"/>
  <c r="AJ87" i="9" s="1"/>
  <c r="W87" i="9"/>
  <c r="AC87" i="9" s="1"/>
  <c r="AI87" i="9" s="1"/>
  <c r="Y86" i="9"/>
  <c r="AE86" i="9" s="1"/>
  <c r="AK86" i="9" s="1"/>
  <c r="X86" i="9"/>
  <c r="AD86" i="9" s="1"/>
  <c r="AJ86" i="9" s="1"/>
  <c r="W86" i="9"/>
  <c r="AC86" i="9" s="1"/>
  <c r="AI86" i="9" s="1"/>
  <c r="Y85" i="9"/>
  <c r="AE85" i="9" s="1"/>
  <c r="AK85" i="9" s="1"/>
  <c r="X85" i="9"/>
  <c r="AD85" i="9" s="1"/>
  <c r="AJ85" i="9" s="1"/>
  <c r="W85" i="9"/>
  <c r="AC85" i="9" s="1"/>
  <c r="AI85" i="9" s="1"/>
  <c r="Y84" i="9"/>
  <c r="AE84" i="9" s="1"/>
  <c r="AK84" i="9" s="1"/>
  <c r="X84" i="9"/>
  <c r="AD84" i="9" s="1"/>
  <c r="AJ84" i="9" s="1"/>
  <c r="W84" i="9"/>
  <c r="AC84" i="9" s="1"/>
  <c r="AI84" i="9" s="1"/>
  <c r="Y83" i="9"/>
  <c r="AE83" i="9" s="1"/>
  <c r="AK83" i="9" s="1"/>
  <c r="X83" i="9"/>
  <c r="AD83" i="9" s="1"/>
  <c r="AJ83" i="9" s="1"/>
  <c r="W83" i="9"/>
  <c r="AC83" i="9" s="1"/>
  <c r="AI83" i="9" s="1"/>
  <c r="Y82" i="9"/>
  <c r="AE82" i="9" s="1"/>
  <c r="AK82" i="9" s="1"/>
  <c r="X82" i="9"/>
  <c r="AD82" i="9" s="1"/>
  <c r="AJ82" i="9" s="1"/>
  <c r="W82" i="9"/>
  <c r="AC82" i="9" s="1"/>
  <c r="AI82" i="9" s="1"/>
  <c r="Y81" i="9"/>
  <c r="AE81" i="9" s="1"/>
  <c r="AK81" i="9" s="1"/>
  <c r="X81" i="9"/>
  <c r="AD81" i="9" s="1"/>
  <c r="AJ81" i="9" s="1"/>
  <c r="W81" i="9"/>
  <c r="AC81" i="9" s="1"/>
  <c r="AI81" i="9" s="1"/>
  <c r="Y80" i="9"/>
  <c r="AE80" i="9" s="1"/>
  <c r="AK80" i="9" s="1"/>
  <c r="X80" i="9"/>
  <c r="AD80" i="9" s="1"/>
  <c r="AJ80" i="9" s="1"/>
  <c r="W80" i="9"/>
  <c r="AC80" i="9" s="1"/>
  <c r="AI80" i="9" s="1"/>
  <c r="Y79" i="9"/>
  <c r="AE79" i="9" s="1"/>
  <c r="AK79" i="9" s="1"/>
  <c r="X79" i="9"/>
  <c r="AD79" i="9" s="1"/>
  <c r="AJ79" i="9" s="1"/>
  <c r="W79" i="9"/>
  <c r="AC79" i="9" s="1"/>
  <c r="AI79" i="9" s="1"/>
  <c r="Y78" i="9"/>
  <c r="AE78" i="9" s="1"/>
  <c r="AK78" i="9" s="1"/>
  <c r="X78" i="9"/>
  <c r="AD78" i="9" s="1"/>
  <c r="AJ78" i="9" s="1"/>
  <c r="W78" i="9"/>
  <c r="AC78" i="9" s="1"/>
  <c r="AI78" i="9" s="1"/>
  <c r="Y77" i="9"/>
  <c r="AE77" i="9" s="1"/>
  <c r="AK77" i="9" s="1"/>
  <c r="X77" i="9"/>
  <c r="AD77" i="9" s="1"/>
  <c r="AJ77" i="9" s="1"/>
  <c r="W77" i="9"/>
  <c r="AC77" i="9" s="1"/>
  <c r="AI77" i="9" s="1"/>
  <c r="Y76" i="9"/>
  <c r="AE76" i="9" s="1"/>
  <c r="AK76" i="9" s="1"/>
  <c r="X76" i="9"/>
  <c r="AD76" i="9" s="1"/>
  <c r="AJ76" i="9" s="1"/>
  <c r="W76" i="9"/>
  <c r="AC76" i="9" s="1"/>
  <c r="AI76" i="9" s="1"/>
  <c r="Y75" i="9"/>
  <c r="AE75" i="9" s="1"/>
  <c r="AK75" i="9" s="1"/>
  <c r="X75" i="9"/>
  <c r="AD75" i="9" s="1"/>
  <c r="AJ75" i="9" s="1"/>
  <c r="W75" i="9"/>
  <c r="AC75" i="9" s="1"/>
  <c r="AI75" i="9" s="1"/>
  <c r="Y74" i="9"/>
  <c r="AE74" i="9" s="1"/>
  <c r="AK74" i="9" s="1"/>
  <c r="X74" i="9"/>
  <c r="AD74" i="9" s="1"/>
  <c r="AJ74" i="9" s="1"/>
  <c r="W74" i="9"/>
  <c r="AC74" i="9" s="1"/>
  <c r="AI74" i="9" s="1"/>
  <c r="Y71" i="9"/>
  <c r="AE71" i="9" s="1"/>
  <c r="AK71" i="9" s="1"/>
  <c r="X71" i="9"/>
  <c r="AD71" i="9" s="1"/>
  <c r="AJ71" i="9" s="1"/>
  <c r="W71" i="9"/>
  <c r="AC71" i="9" s="1"/>
  <c r="AI71" i="9" s="1"/>
  <c r="Y70" i="9"/>
  <c r="AE70" i="9" s="1"/>
  <c r="AK70" i="9" s="1"/>
  <c r="X70" i="9"/>
  <c r="AD70" i="9" s="1"/>
  <c r="AJ70" i="9" s="1"/>
  <c r="W70" i="9"/>
  <c r="AC70" i="9" s="1"/>
  <c r="AI70" i="9" s="1"/>
  <c r="Y69" i="9"/>
  <c r="AE69" i="9" s="1"/>
  <c r="AK69" i="9" s="1"/>
  <c r="X69" i="9"/>
  <c r="AD69" i="9" s="1"/>
  <c r="AJ69" i="9" s="1"/>
  <c r="W69" i="9"/>
  <c r="AC69" i="9" s="1"/>
  <c r="AI69" i="9" s="1"/>
  <c r="Y68" i="9"/>
  <c r="AE68" i="9" s="1"/>
  <c r="AK68" i="9" s="1"/>
  <c r="X68" i="9"/>
  <c r="AD68" i="9" s="1"/>
  <c r="AJ68" i="9" s="1"/>
  <c r="W68" i="9"/>
  <c r="AC68" i="9" s="1"/>
  <c r="AI68" i="9" s="1"/>
  <c r="Y67" i="9"/>
  <c r="AE67" i="9" s="1"/>
  <c r="AK67" i="9" s="1"/>
  <c r="X67" i="9"/>
  <c r="AD67" i="9" s="1"/>
  <c r="AJ67" i="9" s="1"/>
  <c r="W67" i="9"/>
  <c r="AC67" i="9" s="1"/>
  <c r="AI67" i="9" s="1"/>
  <c r="Y66" i="9"/>
  <c r="AE66" i="9" s="1"/>
  <c r="AK66" i="9" s="1"/>
  <c r="X66" i="9"/>
  <c r="AD66" i="9" s="1"/>
  <c r="AJ66" i="9" s="1"/>
  <c r="W66" i="9"/>
  <c r="AC66" i="9" s="1"/>
  <c r="AI66" i="9" s="1"/>
  <c r="Y65" i="9"/>
  <c r="AE65" i="9" s="1"/>
  <c r="AK65" i="9" s="1"/>
  <c r="X65" i="9"/>
  <c r="AD65" i="9" s="1"/>
  <c r="AJ65" i="9" s="1"/>
  <c r="W65" i="9"/>
  <c r="AC65" i="9" s="1"/>
  <c r="AI65" i="9" s="1"/>
  <c r="Y64" i="9"/>
  <c r="AE64" i="9" s="1"/>
  <c r="AK64" i="9" s="1"/>
  <c r="X64" i="9"/>
  <c r="AD64" i="9" s="1"/>
  <c r="AJ64" i="9" s="1"/>
  <c r="W64" i="9"/>
  <c r="AC64" i="9" s="1"/>
  <c r="AI64" i="9" s="1"/>
  <c r="Y62" i="9"/>
  <c r="AE62" i="9" s="1"/>
  <c r="AK62" i="9" s="1"/>
  <c r="X62" i="9"/>
  <c r="AD62" i="9" s="1"/>
  <c r="AJ62" i="9" s="1"/>
  <c r="W62" i="9"/>
  <c r="AC62" i="9" s="1"/>
  <c r="AI62" i="9" s="1"/>
  <c r="Y60" i="9"/>
  <c r="AE60" i="9" s="1"/>
  <c r="AK60" i="9" s="1"/>
  <c r="X60" i="9"/>
  <c r="AD60" i="9" s="1"/>
  <c r="AJ60" i="9" s="1"/>
  <c r="W60" i="9"/>
  <c r="AC60" i="9" s="1"/>
  <c r="AI60" i="9" s="1"/>
  <c r="Y59" i="9"/>
  <c r="AE59" i="9" s="1"/>
  <c r="AK59" i="9" s="1"/>
  <c r="X59" i="9"/>
  <c r="AD59" i="9" s="1"/>
  <c r="AJ59" i="9" s="1"/>
  <c r="W59" i="9"/>
  <c r="AC59" i="9" s="1"/>
  <c r="AI59" i="9" s="1"/>
  <c r="Y58" i="9"/>
  <c r="AE58" i="9" s="1"/>
  <c r="AK58" i="9" s="1"/>
  <c r="X58" i="9"/>
  <c r="AD58" i="9" s="1"/>
  <c r="AJ58" i="9" s="1"/>
  <c r="W58" i="9"/>
  <c r="AC58" i="9" s="1"/>
  <c r="AI58" i="9" s="1"/>
  <c r="Y56" i="9"/>
  <c r="AE56" i="9" s="1"/>
  <c r="AK56" i="9" s="1"/>
  <c r="X56" i="9"/>
  <c r="AD56" i="9" s="1"/>
  <c r="AJ56" i="9" s="1"/>
  <c r="W56" i="9"/>
  <c r="AC56" i="9" s="1"/>
  <c r="AI56" i="9" s="1"/>
  <c r="Y53" i="9"/>
  <c r="AE53" i="9" s="1"/>
  <c r="AK53" i="9" s="1"/>
  <c r="X53" i="9"/>
  <c r="AD53" i="9" s="1"/>
  <c r="AJ53" i="9" s="1"/>
  <c r="W53" i="9"/>
  <c r="AC53" i="9" s="1"/>
  <c r="AI53" i="9" s="1"/>
  <c r="Y52" i="9"/>
  <c r="AE52" i="9" s="1"/>
  <c r="AK52" i="9" s="1"/>
  <c r="X52" i="9"/>
  <c r="AD52" i="9" s="1"/>
  <c r="AJ52" i="9" s="1"/>
  <c r="W52" i="9"/>
  <c r="AC52" i="9" s="1"/>
  <c r="AI52" i="9" s="1"/>
  <c r="Y51" i="9"/>
  <c r="AE51" i="9" s="1"/>
  <c r="AK51" i="9" s="1"/>
  <c r="X51" i="9"/>
  <c r="AD51" i="9" s="1"/>
  <c r="AJ51" i="9" s="1"/>
  <c r="W51" i="9"/>
  <c r="AC51" i="9" s="1"/>
  <c r="AI51" i="9" s="1"/>
  <c r="Y50" i="9"/>
  <c r="AE50" i="9" s="1"/>
  <c r="AK50" i="9" s="1"/>
  <c r="X50" i="9"/>
  <c r="AD50" i="9" s="1"/>
  <c r="AJ50" i="9" s="1"/>
  <c r="W50" i="9"/>
  <c r="AC50" i="9" s="1"/>
  <c r="AI50" i="9" s="1"/>
  <c r="Y49" i="9"/>
  <c r="AE49" i="9" s="1"/>
  <c r="AK49" i="9" s="1"/>
  <c r="X49" i="9"/>
  <c r="AD49" i="9" s="1"/>
  <c r="AJ49" i="9" s="1"/>
  <c r="W49" i="9"/>
  <c r="AC49" i="9" s="1"/>
  <c r="AI49" i="9" s="1"/>
  <c r="Y48" i="9"/>
  <c r="AE48" i="9" s="1"/>
  <c r="AK48" i="9" s="1"/>
  <c r="X48" i="9"/>
  <c r="AD48" i="9" s="1"/>
  <c r="AJ48" i="9" s="1"/>
  <c r="W48" i="9"/>
  <c r="AC48" i="9" s="1"/>
  <c r="AI48" i="9" s="1"/>
  <c r="Y47" i="9"/>
  <c r="AE47" i="9" s="1"/>
  <c r="AK47" i="9" s="1"/>
  <c r="X47" i="9"/>
  <c r="AD47" i="9" s="1"/>
  <c r="AJ47" i="9" s="1"/>
  <c r="W47" i="9"/>
  <c r="AC47" i="9" s="1"/>
  <c r="AI47" i="9" s="1"/>
  <c r="Y46" i="9"/>
  <c r="AE46" i="9" s="1"/>
  <c r="AK46" i="9" s="1"/>
  <c r="X46" i="9"/>
  <c r="AD46" i="9" s="1"/>
  <c r="AJ46" i="9" s="1"/>
  <c r="W46" i="9"/>
  <c r="AC46" i="9" s="1"/>
  <c r="AI46" i="9" s="1"/>
  <c r="Y45" i="9"/>
  <c r="AE45" i="9" s="1"/>
  <c r="AK45" i="9" s="1"/>
  <c r="X45" i="9"/>
  <c r="AD45" i="9" s="1"/>
  <c r="AJ45" i="9" s="1"/>
  <c r="W45" i="9"/>
  <c r="AC45" i="9" s="1"/>
  <c r="AI45" i="9" s="1"/>
  <c r="Y44" i="9"/>
  <c r="AE44" i="9" s="1"/>
  <c r="AK44" i="9" s="1"/>
  <c r="X44" i="9"/>
  <c r="AD44" i="9" s="1"/>
  <c r="AJ44" i="9" s="1"/>
  <c r="W44" i="9"/>
  <c r="AC44" i="9" s="1"/>
  <c r="AI44" i="9" s="1"/>
  <c r="Y43" i="9"/>
  <c r="AE43" i="9" s="1"/>
  <c r="AK43" i="9" s="1"/>
  <c r="X43" i="9"/>
  <c r="AD43" i="9" s="1"/>
  <c r="AJ43" i="9" s="1"/>
  <c r="W43" i="9"/>
  <c r="AC43" i="9" s="1"/>
  <c r="AI43" i="9" s="1"/>
  <c r="Y42" i="9"/>
  <c r="AE42" i="9" s="1"/>
  <c r="AK42" i="9" s="1"/>
  <c r="X42" i="9"/>
  <c r="AD42" i="9" s="1"/>
  <c r="AJ42" i="9" s="1"/>
  <c r="W42" i="9"/>
  <c r="AC42" i="9" s="1"/>
  <c r="AI42" i="9" s="1"/>
  <c r="Y41" i="9"/>
  <c r="AE41" i="9" s="1"/>
  <c r="AK41" i="9" s="1"/>
  <c r="X41" i="9"/>
  <c r="AD41" i="9" s="1"/>
  <c r="AJ41" i="9" s="1"/>
  <c r="W41" i="9"/>
  <c r="AC41" i="9" s="1"/>
  <c r="AI41" i="9" s="1"/>
  <c r="Y40" i="9"/>
  <c r="AE40" i="9" s="1"/>
  <c r="AK40" i="9" s="1"/>
  <c r="X40" i="9"/>
  <c r="AD40" i="9" s="1"/>
  <c r="AJ40" i="9" s="1"/>
  <c r="W40" i="9"/>
  <c r="AC40" i="9" s="1"/>
  <c r="AI40" i="9" s="1"/>
  <c r="Y39" i="9"/>
  <c r="AE39" i="9" s="1"/>
  <c r="AK39" i="9" s="1"/>
  <c r="X39" i="9"/>
  <c r="AD39" i="9" s="1"/>
  <c r="AJ39" i="9" s="1"/>
  <c r="W39" i="9"/>
  <c r="AC39" i="9" s="1"/>
  <c r="AI39" i="9" s="1"/>
  <c r="Y38" i="9"/>
  <c r="AE38" i="9" s="1"/>
  <c r="AK38" i="9" s="1"/>
  <c r="X38" i="9"/>
  <c r="AD38" i="9" s="1"/>
  <c r="AJ38" i="9" s="1"/>
  <c r="W38" i="9"/>
  <c r="AC38" i="9" s="1"/>
  <c r="AI38" i="9" s="1"/>
  <c r="Y36" i="9"/>
  <c r="AE36" i="9" s="1"/>
  <c r="AK36" i="9" s="1"/>
  <c r="X36" i="9"/>
  <c r="AD36" i="9" s="1"/>
  <c r="AJ36" i="9" s="1"/>
  <c r="W36" i="9"/>
  <c r="AC36" i="9" s="1"/>
  <c r="AI36" i="9" s="1"/>
  <c r="Y35" i="9"/>
  <c r="AE35" i="9" s="1"/>
  <c r="AK35" i="9" s="1"/>
  <c r="X35" i="9"/>
  <c r="AD35" i="9" s="1"/>
  <c r="AJ35" i="9" s="1"/>
  <c r="W35" i="9"/>
  <c r="AC35" i="9" s="1"/>
  <c r="AI35" i="9" s="1"/>
  <c r="Y34" i="9"/>
  <c r="AE34" i="9" s="1"/>
  <c r="AK34" i="9" s="1"/>
  <c r="X34" i="9"/>
  <c r="AD34" i="9" s="1"/>
  <c r="AJ34" i="9" s="1"/>
  <c r="W34" i="9"/>
  <c r="AC34" i="9" s="1"/>
  <c r="AI34" i="9" s="1"/>
  <c r="Y33" i="9"/>
  <c r="AE33" i="9" s="1"/>
  <c r="X33" i="9"/>
  <c r="AD33" i="9" s="1"/>
  <c r="AJ33" i="9" s="1"/>
  <c r="W33" i="9"/>
  <c r="AC33" i="9" s="1"/>
  <c r="AH31" i="9"/>
  <c r="AG31" i="9"/>
  <c r="AF31" i="9"/>
  <c r="AB31" i="9"/>
  <c r="AA31" i="9"/>
  <c r="Z31" i="9"/>
  <c r="V31" i="9"/>
  <c r="U31" i="9"/>
  <c r="T31" i="9"/>
  <c r="S31" i="9"/>
  <c r="R31" i="9"/>
  <c r="Q31" i="9"/>
  <c r="P31" i="9"/>
  <c r="O31" i="9"/>
  <c r="N31" i="9"/>
  <c r="M31" i="9"/>
  <c r="L31" i="9"/>
  <c r="K31" i="9"/>
  <c r="J31" i="9"/>
  <c r="I31" i="9"/>
  <c r="H31" i="9"/>
  <c r="G31" i="9"/>
  <c r="F31" i="9"/>
  <c r="E31" i="9"/>
  <c r="D31" i="9"/>
  <c r="C31" i="9"/>
  <c r="B31" i="9"/>
  <c r="Y30" i="9"/>
  <c r="AE30" i="9" s="1"/>
  <c r="AK30" i="9" s="1"/>
  <c r="X30" i="9"/>
  <c r="AD30" i="9" s="1"/>
  <c r="AJ30" i="9" s="1"/>
  <c r="W30" i="9"/>
  <c r="AC30" i="9" s="1"/>
  <c r="AI30" i="9" s="1"/>
  <c r="Y29" i="9"/>
  <c r="AE29" i="9" s="1"/>
  <c r="AK29" i="9" s="1"/>
  <c r="X29" i="9"/>
  <c r="AD29" i="9" s="1"/>
  <c r="AJ29" i="9" s="1"/>
  <c r="W29" i="9"/>
  <c r="AC29" i="9" s="1"/>
  <c r="AI29" i="9" s="1"/>
  <c r="Y28" i="9"/>
  <c r="AE28" i="9" s="1"/>
  <c r="AK28" i="9" s="1"/>
  <c r="X28" i="9"/>
  <c r="AD28" i="9" s="1"/>
  <c r="AJ28" i="9" s="1"/>
  <c r="W28" i="9"/>
  <c r="AC28" i="9" s="1"/>
  <c r="AI28" i="9" s="1"/>
  <c r="Y27" i="9"/>
  <c r="AE27" i="9" s="1"/>
  <c r="AK27" i="9" s="1"/>
  <c r="X27" i="9"/>
  <c r="AD27" i="9" s="1"/>
  <c r="AJ27" i="9" s="1"/>
  <c r="W27" i="9"/>
  <c r="AC27" i="9" s="1"/>
  <c r="AI27" i="9" s="1"/>
  <c r="Y26" i="9"/>
  <c r="AE26" i="9" s="1"/>
  <c r="AK26" i="9" s="1"/>
  <c r="X26" i="9"/>
  <c r="AD26" i="9" s="1"/>
  <c r="AJ26" i="9" s="1"/>
  <c r="W26" i="9"/>
  <c r="AC26" i="9" s="1"/>
  <c r="AI26" i="9" s="1"/>
  <c r="Y25" i="9"/>
  <c r="AE25" i="9" s="1"/>
  <c r="AK25" i="9" s="1"/>
  <c r="X25" i="9"/>
  <c r="AD25" i="9" s="1"/>
  <c r="AJ25" i="9" s="1"/>
  <c r="W25" i="9"/>
  <c r="AC25" i="9" s="1"/>
  <c r="AI25" i="9" s="1"/>
  <c r="Y24" i="9"/>
  <c r="AE24" i="9" s="1"/>
  <c r="AK24" i="9" s="1"/>
  <c r="X24" i="9"/>
  <c r="AD24" i="9" s="1"/>
  <c r="AJ24" i="9" s="1"/>
  <c r="W24" i="9"/>
  <c r="AC24" i="9" s="1"/>
  <c r="AI24" i="9" s="1"/>
  <c r="Y23" i="9"/>
  <c r="AE23" i="9" s="1"/>
  <c r="AK23" i="9" s="1"/>
  <c r="X23" i="9"/>
  <c r="AD23" i="9" s="1"/>
  <c r="AJ23" i="9" s="1"/>
  <c r="W23" i="9"/>
  <c r="AC23" i="9" s="1"/>
  <c r="AI23" i="9" s="1"/>
  <c r="Y22" i="9"/>
  <c r="AE22" i="9" s="1"/>
  <c r="AK22" i="9" s="1"/>
  <c r="X22" i="9"/>
  <c r="AD22" i="9" s="1"/>
  <c r="AJ22" i="9" s="1"/>
  <c r="W22" i="9"/>
  <c r="AC22" i="9" s="1"/>
  <c r="AI22" i="9" s="1"/>
  <c r="Y21" i="9"/>
  <c r="AE21" i="9" s="1"/>
  <c r="AK21" i="9" s="1"/>
  <c r="X21" i="9"/>
  <c r="AD21" i="9" s="1"/>
  <c r="AJ21" i="9" s="1"/>
  <c r="W21" i="9"/>
  <c r="AC21" i="9" s="1"/>
  <c r="AI21" i="9" s="1"/>
  <c r="Y20" i="9"/>
  <c r="AE20" i="9" s="1"/>
  <c r="AK20" i="9" s="1"/>
  <c r="X20" i="9"/>
  <c r="AD20" i="9" s="1"/>
  <c r="AJ20" i="9" s="1"/>
  <c r="W20" i="9"/>
  <c r="AC20" i="9" s="1"/>
  <c r="AI20" i="9" s="1"/>
  <c r="Y19" i="9"/>
  <c r="AE19" i="9" s="1"/>
  <c r="AK19" i="9" s="1"/>
  <c r="X19" i="9"/>
  <c r="AD19" i="9" s="1"/>
  <c r="AJ19" i="9" s="1"/>
  <c r="W19" i="9"/>
  <c r="AC19" i="9" s="1"/>
  <c r="AI19" i="9" s="1"/>
  <c r="Y18" i="9"/>
  <c r="AE18" i="9" s="1"/>
  <c r="AK18" i="9" s="1"/>
  <c r="X18" i="9"/>
  <c r="AD18" i="9" s="1"/>
  <c r="AJ18" i="9" s="1"/>
  <c r="W18" i="9"/>
  <c r="AC18" i="9" s="1"/>
  <c r="AI18" i="9" s="1"/>
  <c r="Y17" i="9"/>
  <c r="AE17" i="9" s="1"/>
  <c r="AK17" i="9" s="1"/>
  <c r="X17" i="9"/>
  <c r="AD17" i="9" s="1"/>
  <c r="AJ17" i="9" s="1"/>
  <c r="W17" i="9"/>
  <c r="AC17" i="9" s="1"/>
  <c r="AI17" i="9" s="1"/>
  <c r="Y16" i="9"/>
  <c r="AE16" i="9" s="1"/>
  <c r="AK16" i="9" s="1"/>
  <c r="X16" i="9"/>
  <c r="AD16" i="9" s="1"/>
  <c r="AJ16" i="9" s="1"/>
  <c r="W16" i="9"/>
  <c r="AC16" i="9" s="1"/>
  <c r="AI16" i="9" s="1"/>
  <c r="Y15" i="9"/>
  <c r="AE15" i="9" s="1"/>
  <c r="AK15" i="9" s="1"/>
  <c r="X15" i="9"/>
  <c r="AD15" i="9" s="1"/>
  <c r="AJ15" i="9" s="1"/>
  <c r="W15" i="9"/>
  <c r="AC15" i="9" s="1"/>
  <c r="AI15" i="9" s="1"/>
  <c r="Y14" i="9"/>
  <c r="AE14" i="9" s="1"/>
  <c r="AK14" i="9" s="1"/>
  <c r="X14" i="9"/>
  <c r="AD14" i="9" s="1"/>
  <c r="AJ14" i="9" s="1"/>
  <c r="W14" i="9"/>
  <c r="AC14" i="9" s="1"/>
  <c r="AI14" i="9" s="1"/>
  <c r="Y13" i="9"/>
  <c r="AE13" i="9" s="1"/>
  <c r="AK13" i="9" s="1"/>
  <c r="X13" i="9"/>
  <c r="AD13" i="9" s="1"/>
  <c r="AJ13" i="9" s="1"/>
  <c r="W13" i="9"/>
  <c r="AC13" i="9" s="1"/>
  <c r="AI13" i="9" s="1"/>
  <c r="Y12" i="9"/>
  <c r="AE12" i="9" s="1"/>
  <c r="AK12" i="9" s="1"/>
  <c r="X12" i="9"/>
  <c r="AD12" i="9" s="1"/>
  <c r="W12" i="9"/>
  <c r="AC12" i="9" s="1"/>
  <c r="AI12" i="9" s="1"/>
  <c r="O120" i="9" l="1"/>
  <c r="AH120" i="9"/>
  <c r="AG120" i="9"/>
  <c r="B120" i="9"/>
  <c r="J120" i="9"/>
  <c r="R120" i="9"/>
  <c r="AF120" i="9"/>
  <c r="M120" i="9"/>
  <c r="F120" i="9"/>
  <c r="N120" i="9"/>
  <c r="V120" i="9"/>
  <c r="U120" i="9"/>
  <c r="G120" i="9"/>
  <c r="Z120" i="9"/>
  <c r="I120" i="9"/>
  <c r="Q120" i="9"/>
  <c r="E120" i="9"/>
  <c r="H120" i="9"/>
  <c r="P120" i="9"/>
  <c r="AA120" i="9"/>
  <c r="AK33" i="9"/>
  <c r="AK31" i="9"/>
  <c r="AI31" i="9"/>
  <c r="AJ12" i="9"/>
  <c r="AJ31" i="9" s="1"/>
  <c r="AD31" i="9"/>
  <c r="AE31" i="9"/>
  <c r="X31" i="9"/>
  <c r="Y31" i="9"/>
  <c r="C120" i="9"/>
  <c r="S120" i="9"/>
  <c r="D120" i="9"/>
  <c r="L120" i="9"/>
  <c r="T120" i="9"/>
  <c r="AB120" i="9"/>
  <c r="AD94" i="9"/>
  <c r="AC31" i="9"/>
  <c r="AI33" i="9"/>
  <c r="AE94" i="9"/>
  <c r="K120" i="9"/>
  <c r="AC94" i="9"/>
  <c r="W31" i="9"/>
  <c r="W120" i="9" l="1"/>
  <c r="AE120" i="9"/>
  <c r="AK94" i="9"/>
  <c r="AK120" i="9" s="1"/>
  <c r="AC120" i="9"/>
  <c r="AI94" i="9"/>
  <c r="AI120" i="9" s="1"/>
  <c r="AJ94" i="9"/>
  <c r="AJ120" i="9" s="1"/>
  <c r="AD120" i="9"/>
  <c r="Y120" i="9"/>
  <c r="X120" i="9"/>
  <c r="E124" i="8" l="1"/>
  <c r="F124" i="8"/>
  <c r="G124" i="8"/>
  <c r="H124" i="8"/>
  <c r="I124" i="8"/>
  <c r="J124" i="8"/>
  <c r="E123" i="8"/>
  <c r="F123" i="8"/>
  <c r="G123" i="8"/>
  <c r="H123" i="8"/>
  <c r="I123" i="8"/>
  <c r="J123" i="8"/>
  <c r="E122" i="8" l="1"/>
  <c r="F122" i="8"/>
  <c r="G122" i="8"/>
  <c r="H122" i="8"/>
  <c r="I122" i="8"/>
  <c r="J122" i="8"/>
  <c r="E121" i="8"/>
  <c r="F121" i="8"/>
  <c r="G121" i="8"/>
  <c r="H121" i="8"/>
  <c r="I121" i="8"/>
  <c r="J121" i="8"/>
  <c r="E120" i="8"/>
  <c r="F120" i="8"/>
  <c r="G120" i="8"/>
  <c r="H120" i="8"/>
  <c r="I120" i="8"/>
  <c r="J120" i="8"/>
  <c r="D116" i="8"/>
  <c r="C116" i="8"/>
  <c r="B116" i="8"/>
  <c r="D115" i="8"/>
  <c r="C115" i="8"/>
  <c r="B115" i="8"/>
  <c r="D114" i="8"/>
  <c r="C114" i="8"/>
  <c r="B114" i="8"/>
  <c r="D113" i="8"/>
  <c r="C113" i="8"/>
  <c r="B113" i="8"/>
  <c r="D112" i="8"/>
  <c r="C112" i="8"/>
  <c r="B112" i="8"/>
  <c r="D111" i="8"/>
  <c r="C111" i="8"/>
  <c r="B111" i="8"/>
  <c r="D110" i="8"/>
  <c r="C110" i="8"/>
  <c r="B110" i="8"/>
  <c r="D109" i="8"/>
  <c r="C109" i="8"/>
  <c r="B109" i="8"/>
  <c r="D108" i="8"/>
  <c r="C108" i="8"/>
  <c r="B108" i="8"/>
  <c r="D107" i="8"/>
  <c r="C107" i="8"/>
  <c r="B107" i="8"/>
  <c r="D106" i="8"/>
  <c r="C106" i="8"/>
  <c r="B106" i="8"/>
  <c r="D105" i="8"/>
  <c r="C105" i="8"/>
  <c r="B105" i="8"/>
  <c r="D104" i="8"/>
  <c r="C104" i="8"/>
  <c r="B104" i="8"/>
  <c r="D103" i="8"/>
  <c r="C103" i="8"/>
  <c r="B103" i="8"/>
  <c r="D102" i="8"/>
  <c r="C102" i="8"/>
  <c r="B102" i="8"/>
  <c r="D100" i="8"/>
  <c r="C100" i="8"/>
  <c r="B100" i="8"/>
  <c r="D99" i="8"/>
  <c r="C99" i="8"/>
  <c r="B99" i="8"/>
  <c r="D98" i="8"/>
  <c r="C98" i="8"/>
  <c r="B98" i="8"/>
  <c r="D97" i="8"/>
  <c r="C97" i="8"/>
  <c r="B97" i="8"/>
  <c r="D96" i="8"/>
  <c r="C96" i="8"/>
  <c r="B96" i="8"/>
  <c r="D95" i="8"/>
  <c r="C95" i="8"/>
  <c r="B95" i="8"/>
  <c r="D94" i="8"/>
  <c r="C94" i="8"/>
  <c r="B94" i="8"/>
  <c r="D93" i="8"/>
  <c r="C93" i="8"/>
  <c r="B93" i="8"/>
  <c r="D92" i="8"/>
  <c r="C92" i="8"/>
  <c r="B92" i="8"/>
  <c r="D89" i="8"/>
  <c r="C89" i="8"/>
  <c r="B89" i="8"/>
  <c r="D88" i="8"/>
  <c r="C88" i="8"/>
  <c r="B88" i="8"/>
  <c r="D87" i="8"/>
  <c r="C87" i="8"/>
  <c r="B87" i="8"/>
  <c r="D86" i="8"/>
  <c r="C86" i="8"/>
  <c r="B86" i="8"/>
  <c r="D85" i="8"/>
  <c r="C85" i="8"/>
  <c r="B85" i="8"/>
  <c r="D84" i="8"/>
  <c r="C84" i="8"/>
  <c r="B84" i="8"/>
  <c r="D83" i="8"/>
  <c r="C83" i="8"/>
  <c r="B83" i="8"/>
  <c r="D82" i="8"/>
  <c r="C82" i="8"/>
  <c r="B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69" i="8"/>
  <c r="C69" i="8"/>
  <c r="B69" i="8"/>
  <c r="D68" i="8"/>
  <c r="C68" i="8"/>
  <c r="B68" i="8"/>
  <c r="D67" i="8"/>
  <c r="C67" i="8"/>
  <c r="B67" i="8"/>
  <c r="C66" i="8"/>
  <c r="B66" i="8"/>
  <c r="D65" i="8"/>
  <c r="C65" i="8"/>
  <c r="B65" i="8"/>
  <c r="D64" i="8"/>
  <c r="C64" i="8"/>
  <c r="B64" i="8"/>
  <c r="D63" i="8"/>
  <c r="C63" i="8"/>
  <c r="B63" i="8"/>
  <c r="D62" i="8"/>
  <c r="C62" i="8"/>
  <c r="B62" i="8"/>
  <c r="D60" i="8"/>
  <c r="C60" i="8"/>
  <c r="B60" i="8"/>
  <c r="D58" i="8"/>
  <c r="C58" i="8"/>
  <c r="B58" i="8"/>
  <c r="D57" i="8"/>
  <c r="C57" i="8"/>
  <c r="B57" i="8"/>
  <c r="D56" i="8"/>
  <c r="C56" i="8"/>
  <c r="B56" i="8"/>
  <c r="D54" i="8"/>
  <c r="B54"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4" i="8"/>
  <c r="C34" i="8"/>
  <c r="B34" i="8"/>
  <c r="D33" i="8"/>
  <c r="C33" i="8"/>
  <c r="B33" i="8"/>
  <c r="D32" i="8"/>
  <c r="C32" i="8"/>
  <c r="B32" i="8"/>
  <c r="D31" i="8"/>
  <c r="C31" i="8"/>
  <c r="B31" i="8"/>
  <c r="J29" i="8"/>
  <c r="I29" i="8"/>
  <c r="H29" i="8"/>
  <c r="G29" i="8"/>
  <c r="F29" i="8"/>
  <c r="E29" i="8"/>
  <c r="D28" i="8"/>
  <c r="C28" i="8"/>
  <c r="B28" i="8"/>
  <c r="D27" i="8"/>
  <c r="C27" i="8"/>
  <c r="B27" i="8"/>
  <c r="D26" i="8"/>
  <c r="C26" i="8"/>
  <c r="B26" i="8"/>
  <c r="D25" i="8"/>
  <c r="C25" i="8"/>
  <c r="B25" i="8"/>
  <c r="D24" i="8"/>
  <c r="C24" i="8"/>
  <c r="B24" i="8"/>
  <c r="D23" i="8"/>
  <c r="C23" i="8"/>
  <c r="B23" i="8"/>
  <c r="D22" i="8"/>
  <c r="C22" i="8"/>
  <c r="B22" i="8"/>
  <c r="D21" i="8"/>
  <c r="C21" i="8"/>
  <c r="B21" i="8"/>
  <c r="D20" i="8"/>
  <c r="C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D10" i="8"/>
  <c r="C10" i="8"/>
  <c r="B10" i="8"/>
  <c r="B122" i="8" l="1"/>
  <c r="D122" i="8"/>
  <c r="C121" i="8"/>
  <c r="B124" i="8"/>
  <c r="B123" i="8"/>
  <c r="C124" i="8"/>
  <c r="C123" i="8"/>
  <c r="D120" i="8"/>
  <c r="D123" i="8"/>
  <c r="D124" i="8"/>
  <c r="B120" i="8"/>
  <c r="B121" i="8"/>
  <c r="C122" i="8"/>
  <c r="D121" i="8"/>
  <c r="C120" i="8"/>
  <c r="F118" i="8"/>
  <c r="G118" i="8"/>
  <c r="I118" i="8"/>
  <c r="C29" i="8"/>
  <c r="E118" i="8"/>
  <c r="D29" i="8"/>
  <c r="J118" i="8"/>
  <c r="B29" i="8"/>
  <c r="H118" i="8"/>
  <c r="C118" i="8" l="1"/>
  <c r="B118" i="8"/>
  <c r="D118" i="8"/>
  <c r="E47" i="7" l="1"/>
  <c r="D47" i="7"/>
  <c r="I38" i="7"/>
  <c r="F38" i="7"/>
  <c r="I11" i="7"/>
  <c r="F11" i="7"/>
  <c r="C11" i="7"/>
  <c r="I10" i="7"/>
  <c r="C10" i="7" s="1"/>
  <c r="F10" i="7"/>
  <c r="I22" i="7"/>
  <c r="F22" i="7"/>
  <c r="I45" i="7"/>
  <c r="F45" i="7"/>
  <c r="C45" i="7"/>
  <c r="I31" i="7"/>
  <c r="F31" i="7"/>
  <c r="I18" i="7"/>
  <c r="F18" i="7"/>
  <c r="I33" i="7"/>
  <c r="F33" i="7"/>
  <c r="C33" i="7" s="1"/>
  <c r="I23" i="7"/>
  <c r="F23" i="7"/>
  <c r="I21" i="7"/>
  <c r="C21" i="7" s="1"/>
  <c r="F21" i="7"/>
  <c r="I16" i="7"/>
  <c r="F16" i="7"/>
  <c r="C16" i="7"/>
  <c r="I17" i="7"/>
  <c r="F17" i="7"/>
  <c r="C17" i="7" s="1"/>
  <c r="I46" i="7"/>
  <c r="F46" i="7"/>
  <c r="I30" i="7"/>
  <c r="F30" i="7"/>
  <c r="I41" i="7"/>
  <c r="F41" i="7"/>
  <c r="C41" i="7" s="1"/>
  <c r="I43" i="7"/>
  <c r="F43" i="7"/>
  <c r="I28" i="7"/>
  <c r="F28" i="7"/>
  <c r="I29" i="7"/>
  <c r="C29" i="7" s="1"/>
  <c r="F29" i="7"/>
  <c r="I40" i="7"/>
  <c r="F40" i="7"/>
  <c r="I14" i="7"/>
  <c r="F14" i="7"/>
  <c r="I44" i="7"/>
  <c r="F44" i="7"/>
  <c r="C44" i="7" s="1"/>
  <c r="I37" i="7"/>
  <c r="F37" i="7"/>
  <c r="I39" i="7"/>
  <c r="F39" i="7"/>
  <c r="C39" i="7" s="1"/>
  <c r="I24" i="7"/>
  <c r="F24" i="7"/>
  <c r="C24" i="7" s="1"/>
  <c r="I26" i="7"/>
  <c r="F26" i="7"/>
  <c r="I36" i="7"/>
  <c r="C36" i="7" s="1"/>
  <c r="F36" i="7"/>
  <c r="I15" i="7"/>
  <c r="F15" i="7"/>
  <c r="I19" i="7"/>
  <c r="F19" i="7"/>
  <c r="I13" i="7"/>
  <c r="F13" i="7"/>
  <c r="C13" i="7" s="1"/>
  <c r="I12" i="7"/>
  <c r="F12" i="7"/>
  <c r="C12" i="7" s="1"/>
  <c r="I20" i="7"/>
  <c r="F20" i="7"/>
  <c r="C20" i="7" s="1"/>
  <c r="I27" i="7"/>
  <c r="F27" i="7"/>
  <c r="I25" i="7"/>
  <c r="F25" i="7"/>
  <c r="I42" i="7"/>
  <c r="F42" i="7"/>
  <c r="C42" i="7" s="1"/>
  <c r="I34" i="7"/>
  <c r="F34" i="7"/>
  <c r="I35" i="7"/>
  <c r="F35" i="7"/>
  <c r="I32" i="7"/>
  <c r="F32" i="7"/>
  <c r="C123" i="5"/>
  <c r="D123" i="5"/>
  <c r="E123" i="5"/>
  <c r="F123" i="5"/>
  <c r="G123" i="5"/>
  <c r="H123" i="5"/>
  <c r="I123" i="5"/>
  <c r="B123" i="5"/>
  <c r="C122" i="5"/>
  <c r="D122" i="5"/>
  <c r="E122" i="5"/>
  <c r="F122" i="5"/>
  <c r="G122" i="5"/>
  <c r="H122" i="5"/>
  <c r="I122" i="5"/>
  <c r="B122" i="5"/>
  <c r="C121" i="5"/>
  <c r="D121" i="5"/>
  <c r="E121" i="5"/>
  <c r="F121" i="5"/>
  <c r="G121" i="5"/>
  <c r="H121" i="5"/>
  <c r="I121" i="5"/>
  <c r="B121" i="5"/>
  <c r="C120" i="5"/>
  <c r="D120" i="5"/>
  <c r="E120" i="5"/>
  <c r="F120" i="5"/>
  <c r="G120" i="5"/>
  <c r="H120" i="5"/>
  <c r="I120" i="5"/>
  <c r="B120" i="5"/>
  <c r="C119" i="5"/>
  <c r="D119" i="5"/>
  <c r="E119" i="5"/>
  <c r="F119" i="5"/>
  <c r="G119" i="5"/>
  <c r="H119" i="5"/>
  <c r="I119" i="5"/>
  <c r="B119" i="5"/>
  <c r="C15" i="7" l="1"/>
  <c r="C32" i="7"/>
  <c r="C30" i="7"/>
  <c r="C18" i="7"/>
  <c r="C46" i="7"/>
  <c r="C19" i="7"/>
  <c r="C43" i="7"/>
  <c r="C40" i="7"/>
  <c r="C34" i="7"/>
  <c r="C38" i="7"/>
  <c r="C25" i="7"/>
  <c r="C27" i="7"/>
  <c r="C28" i="7"/>
  <c r="C26" i="7"/>
  <c r="C23" i="7"/>
  <c r="F47" i="7"/>
  <c r="I47" i="7"/>
  <c r="C35" i="7"/>
  <c r="C14" i="7"/>
  <c r="C22" i="7"/>
  <c r="C37" i="7"/>
  <c r="C31" i="7"/>
  <c r="H115" i="5"/>
  <c r="G115" i="5"/>
  <c r="E115" i="5"/>
  <c r="D115" i="5"/>
  <c r="C115" i="5"/>
  <c r="B115" i="5"/>
  <c r="J114" i="5"/>
  <c r="J112" i="5"/>
  <c r="J111" i="5"/>
  <c r="J110" i="5"/>
  <c r="J109" i="5"/>
  <c r="J108" i="5"/>
  <c r="J107" i="5"/>
  <c r="J106" i="5"/>
  <c r="J105" i="5"/>
  <c r="J104" i="5"/>
  <c r="J103" i="5"/>
  <c r="J102" i="5"/>
  <c r="J101" i="5"/>
  <c r="J100" i="5"/>
  <c r="J99" i="5"/>
  <c r="J98" i="5"/>
  <c r="J97" i="5"/>
  <c r="J96" i="5"/>
  <c r="J95" i="5"/>
  <c r="J94" i="5"/>
  <c r="J93" i="5"/>
  <c r="J92" i="5"/>
  <c r="J91" i="5"/>
  <c r="J90" i="5"/>
  <c r="H88" i="5"/>
  <c r="G88" i="5"/>
  <c r="F88" i="5"/>
  <c r="E88" i="5"/>
  <c r="D88" i="5"/>
  <c r="C88" i="5"/>
  <c r="B88" i="5"/>
  <c r="J79" i="5"/>
  <c r="J78" i="5"/>
  <c r="J77" i="5"/>
  <c r="J76" i="5"/>
  <c r="J75" i="5"/>
  <c r="J74" i="5"/>
  <c r="J73" i="5"/>
  <c r="J72" i="5"/>
  <c r="J71" i="5"/>
  <c r="J70" i="5"/>
  <c r="J69" i="5"/>
  <c r="J68" i="5"/>
  <c r="J67" i="5"/>
  <c r="J66" i="5"/>
  <c r="J65" i="5"/>
  <c r="J64" i="5"/>
  <c r="J63" i="5"/>
  <c r="J62" i="5"/>
  <c r="J61" i="5"/>
  <c r="J60"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H29" i="5"/>
  <c r="G29" i="5"/>
  <c r="F29" i="5"/>
  <c r="E29" i="5"/>
  <c r="D29" i="5"/>
  <c r="B29" i="5"/>
  <c r="J28" i="5"/>
  <c r="J27" i="5"/>
  <c r="J26" i="5"/>
  <c r="J25" i="5"/>
  <c r="J24" i="5"/>
  <c r="J23" i="5"/>
  <c r="J22" i="5"/>
  <c r="J21" i="5"/>
  <c r="J20" i="5"/>
  <c r="J19" i="5"/>
  <c r="J18" i="5"/>
  <c r="J17" i="5"/>
  <c r="J16" i="5"/>
  <c r="J15" i="5"/>
  <c r="J14" i="5"/>
  <c r="J13" i="5"/>
  <c r="J12" i="5"/>
  <c r="J11" i="5"/>
  <c r="J119" i="5" l="1"/>
  <c r="J123" i="5"/>
  <c r="J121" i="5"/>
  <c r="J120" i="5"/>
  <c r="J122" i="5"/>
  <c r="C47" i="7"/>
  <c r="F116" i="5"/>
  <c r="C116" i="5"/>
  <c r="J29" i="5"/>
  <c r="D116" i="5"/>
  <c r="H116" i="5"/>
  <c r="J115" i="5"/>
  <c r="G116" i="5"/>
  <c r="J88" i="5"/>
  <c r="E116" i="5"/>
  <c r="B116" i="5"/>
  <c r="J116" i="5" l="1"/>
  <c r="C124" i="4" l="1"/>
  <c r="D124" i="4"/>
  <c r="E124" i="4"/>
  <c r="F124" i="4"/>
  <c r="G124" i="4"/>
  <c r="H124" i="4"/>
  <c r="I124" i="4"/>
  <c r="J124" i="4"/>
  <c r="K124" i="4"/>
  <c r="L124" i="4"/>
  <c r="M124" i="4"/>
  <c r="N124" i="4"/>
  <c r="O124" i="4"/>
  <c r="P124" i="4"/>
  <c r="B124" i="4"/>
  <c r="C123" i="4"/>
  <c r="D123" i="4"/>
  <c r="E123" i="4"/>
  <c r="F123" i="4"/>
  <c r="G123" i="4"/>
  <c r="H123" i="4"/>
  <c r="I123" i="4"/>
  <c r="J123" i="4"/>
  <c r="K123" i="4"/>
  <c r="L123" i="4"/>
  <c r="M123" i="4"/>
  <c r="N123" i="4"/>
  <c r="O123" i="4"/>
  <c r="P123" i="4"/>
  <c r="B123" i="4"/>
  <c r="C122" i="4"/>
  <c r="D122" i="4"/>
  <c r="E122" i="4"/>
  <c r="F122" i="4"/>
  <c r="G122" i="4"/>
  <c r="H122" i="4"/>
  <c r="I122" i="4"/>
  <c r="J122" i="4"/>
  <c r="K122" i="4"/>
  <c r="L122" i="4"/>
  <c r="M122" i="4"/>
  <c r="N122" i="4"/>
  <c r="O122" i="4"/>
  <c r="P122" i="4"/>
  <c r="B122" i="4"/>
  <c r="C121" i="4"/>
  <c r="D121" i="4"/>
  <c r="E121" i="4"/>
  <c r="F121" i="4"/>
  <c r="G121" i="4"/>
  <c r="H121" i="4"/>
  <c r="I121" i="4"/>
  <c r="J121" i="4"/>
  <c r="K121" i="4"/>
  <c r="L121" i="4"/>
  <c r="M121" i="4"/>
  <c r="N121" i="4"/>
  <c r="O121" i="4"/>
  <c r="P121" i="4"/>
  <c r="B121" i="4"/>
  <c r="C120" i="4"/>
  <c r="D120" i="4"/>
  <c r="E120" i="4"/>
  <c r="F120" i="4"/>
  <c r="G120" i="4"/>
  <c r="H120" i="4"/>
  <c r="I120" i="4"/>
  <c r="J120" i="4"/>
  <c r="K120" i="4"/>
  <c r="L120" i="4"/>
  <c r="M120" i="4"/>
  <c r="N120" i="4"/>
  <c r="O120" i="4"/>
  <c r="P120" i="4"/>
  <c r="B120" i="4"/>
  <c r="P117" i="4"/>
  <c r="O117" i="4"/>
  <c r="N117" i="4"/>
  <c r="M117" i="4"/>
  <c r="L117" i="4"/>
  <c r="K117" i="4"/>
  <c r="J117" i="4"/>
  <c r="I117" i="4"/>
  <c r="H117" i="4"/>
  <c r="G117" i="4"/>
  <c r="F117" i="4"/>
  <c r="E117" i="4"/>
  <c r="D117" i="4"/>
  <c r="C117" i="4"/>
  <c r="B117" i="4"/>
  <c r="P90" i="4"/>
  <c r="O90" i="4"/>
  <c r="N90" i="4"/>
  <c r="M90" i="4"/>
  <c r="L90" i="4"/>
  <c r="K90" i="4"/>
  <c r="J90" i="4"/>
  <c r="I90" i="4"/>
  <c r="H90" i="4"/>
  <c r="G90" i="4"/>
  <c r="F90" i="4"/>
  <c r="E90" i="4"/>
  <c r="D90" i="4"/>
  <c r="C90" i="4"/>
  <c r="B90" i="4"/>
  <c r="P31" i="4"/>
  <c r="O31" i="4"/>
  <c r="N31" i="4"/>
  <c r="M31" i="4"/>
  <c r="L31" i="4"/>
  <c r="K31" i="4"/>
  <c r="J31" i="4"/>
  <c r="I31" i="4"/>
  <c r="H31" i="4"/>
  <c r="G31" i="4"/>
  <c r="F31" i="4"/>
  <c r="E31" i="4"/>
  <c r="D31" i="4"/>
  <c r="C31" i="4"/>
  <c r="B31" i="4"/>
  <c r="E118" i="4" l="1"/>
  <c r="M118" i="4"/>
  <c r="G118" i="4"/>
  <c r="D118" i="4"/>
  <c r="L118" i="4"/>
  <c r="F118" i="4"/>
  <c r="N118" i="4"/>
  <c r="O118" i="4"/>
  <c r="H118" i="4"/>
  <c r="B118" i="4"/>
  <c r="J118" i="4"/>
  <c r="P118" i="4"/>
  <c r="I118" i="4"/>
  <c r="K118" i="4"/>
  <c r="C118" i="4"/>
</calcChain>
</file>

<file path=xl/sharedStrings.xml><?xml version="1.0" encoding="utf-8"?>
<sst xmlns="http://schemas.openxmlformats.org/spreadsheetml/2006/main" count="1524" uniqueCount="420">
  <si>
    <t>2001-02</t>
  </si>
  <si>
    <t>2002-03</t>
  </si>
  <si>
    <t>2003-04</t>
  </si>
  <si>
    <t>2004-05</t>
  </si>
  <si>
    <t>2005-06</t>
  </si>
  <si>
    <t>2006-07</t>
  </si>
  <si>
    <t>2007-08</t>
  </si>
  <si>
    <t>2008-09</t>
  </si>
  <si>
    <t>2009-10</t>
  </si>
  <si>
    <t xml:space="preserve">Público </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</si>
  <si>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</si>
  <si>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</si>
  <si>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</si>
  <si>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</si>
  <si>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</si>
  <si>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</si>
  <si>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</si>
  <si>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</si>
  <si>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</si>
  <si>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(Número de estudiantes)</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</si>
  <si>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</si>
  <si>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</si>
  <si>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</si>
  <si>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</si>
  <si>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</si>
  <si>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</si>
  <si>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</si>
  <si>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</si>
  <si>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</si>
  <si>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</si>
  <si>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</si>
  <si>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</si>
  <si>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 xml:space="preserve"> </t>
  </si>
  <si>
    <t xml:space="preserve">Completo </t>
  </si>
  <si>
    <t>Sector público</t>
  </si>
  <si>
    <t>Colegio Universitario de San Juan</t>
  </si>
  <si>
    <t>n/a</t>
  </si>
  <si>
    <t>Conservatorio de Música de Puerto Rico</t>
  </si>
  <si>
    <t>Escuela de Artes Plásticas de Puerto Rico</t>
  </si>
  <si>
    <t>Instituto Tecnológico de Puerto Rico-Guayama</t>
  </si>
  <si>
    <t>Instituto Tecnológico de Puerto Rico-Manati</t>
  </si>
  <si>
    <t>Instituto Tecnológico de Puerto Rico-Ponce</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</si>
  <si>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</si>
  <si>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</si>
  <si>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</si>
  <si>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</si>
  <si>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</si>
  <si>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</si>
  <si>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</si>
  <si>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</si>
  <si>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</si>
  <si>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</si>
  <si>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</si>
  <si>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</si>
  <si>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</si>
  <si>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</si>
  <si>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</si>
  <si>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</si>
  <si>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</si>
  <si>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</si>
  <si>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</si>
  <si>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</si>
  <si>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</si>
  <si>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Centro de Estudios Multidisciplinarios-Bayamón</t>
  </si>
  <si>
    <t>Centro de Estudios Multidisciplinarios-San Juan</t>
  </si>
  <si>
    <t>Humacao Community College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</si>
  <si>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</si>
  <si>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</si>
  <si>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</si>
  <si>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</si>
  <si>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</si>
  <si>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</si>
  <si>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Carlos Albizu</t>
  </si>
  <si>
    <t>Universidad Central de Bayamón</t>
  </si>
  <si>
    <t>Universidad Central Del Caribe</t>
  </si>
  <si>
    <t>Universidad Del Este</t>
  </si>
  <si>
    <t>Universidad del Sagrado Corazón</t>
  </si>
  <si>
    <t>Universidad Del Turabo</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</si>
  <si>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</si>
  <si>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</si>
  <si>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</si>
  <si>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</si>
  <si>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</si>
  <si>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</si>
  <si>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</si>
  <si>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</si>
  <si>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</si>
  <si>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</si>
  <si>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</si>
  <si>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Metropolitana</t>
  </si>
  <si>
    <t>Universidad Politécnica de Puerto Rico</t>
  </si>
  <si>
    <t>Sector privado con fines de lucro</t>
  </si>
  <si>
    <t>Colegio de Cinematografía  Artes y Televisión</t>
  </si>
  <si>
    <t>EDIC College</t>
  </si>
  <si>
    <t>ICPR Junior College-Arecibo</t>
  </si>
  <si>
    <t>ICPR Junior College-Hato Rey</t>
  </si>
  <si>
    <t>ICPR Junior College-Mayagüez</t>
  </si>
  <si>
    <t>Instituto de Banca y Comercio Inc</t>
  </si>
  <si>
    <t>Mech-Tech College LLC</t>
  </si>
  <si>
    <t>National University College-Arecibo</t>
  </si>
  <si>
    <t>National University College-Bayamón</t>
  </si>
  <si>
    <t>National University College-Río Grande</t>
  </si>
  <si>
    <t>Ponce Paramedical College Inc</t>
  </si>
  <si>
    <t>University of Phoenix-Puerto Rico Campus</t>
  </si>
  <si>
    <t>(Número de egresados)</t>
  </si>
  <si>
    <t>(Número de docentes)</t>
  </si>
  <si>
    <t>Instituciones por sector</t>
  </si>
  <si>
    <t>Total</t>
  </si>
  <si>
    <t xml:space="preserve"> Grado Asociado </t>
  </si>
  <si>
    <t xml:space="preserve"> Bachillerato </t>
  </si>
  <si>
    <t xml:space="preserve"> Maestría </t>
  </si>
  <si>
    <t>Centro de Estudios Multidisciplinarios-Humacao</t>
  </si>
  <si>
    <t>Certificado (en núm. de horas)</t>
  </si>
  <si>
    <t>&lt; 900</t>
  </si>
  <si>
    <t>Nombre de producto</t>
  </si>
  <si>
    <t>Área Académica</t>
  </si>
  <si>
    <t>Gran Total</t>
  </si>
  <si>
    <t>Sector Público</t>
  </si>
  <si>
    <t>Total Público</t>
  </si>
  <si>
    <t>Total Privado</t>
  </si>
  <si>
    <t>Administración de empresas relacionadas con  producción agrícola</t>
  </si>
  <si>
    <t>Conservación y renovación de recursos naturales</t>
  </si>
  <si>
    <t>Arquitectura y diseño ambiental</t>
  </si>
  <si>
    <t>Estudios étnicos y culturales</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</si>
  <si>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</si>
  <si>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</si>
  <si>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</si>
  <si>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</si>
  <si>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</si>
  <si>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</si>
  <si>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</si>
  <si>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</si>
  <si>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Economía del Hogar</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</si>
  <si>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</si>
  <si>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</si>
  <si>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</si>
  <si>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</si>
  <si>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</si>
  <si>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</si>
  <si>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</si>
  <si>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</si>
  <si>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</si>
  <si>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</si>
  <si>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</si>
  <si>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</si>
  <si>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</si>
  <si>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Protección y servicios de Seguridad</t>
  </si>
  <si>
    <t>Ciencias sociales</t>
  </si>
  <si>
    <t>Oficios de la Construcción</t>
  </si>
  <si>
    <t>Mecánica y reparación de equipo</t>
  </si>
  <si>
    <t>Ocupaciones u oficios de precisión (Ej.: delineante, imprenta)</t>
  </si>
  <si>
    <t>Bellas artes</t>
  </si>
  <si>
    <t>Profesiones y ciencias relacionadas con la salud</t>
  </si>
  <si>
    <t>Administración, gerencia, mercadeo y servicios administrativos</t>
  </si>
  <si>
    <t>Historia</t>
  </si>
  <si>
    <t>Tasa de graduación</t>
  </si>
  <si>
    <t>Tasa de graduación con transferencias</t>
  </si>
  <si>
    <t>Institucion/sector</t>
  </si>
  <si>
    <t>Tiempo completo</t>
  </si>
  <si>
    <t>Porciento de retención</t>
  </si>
  <si>
    <t xml:space="preserve">     CONSEJO DE EDUCACIÓN DE PUERTO RICO</t>
  </si>
  <si>
    <t>Compendio Estadístico sobre la educación superior de Puerto Rico</t>
  </si>
  <si>
    <t xml:space="preserve">    Área de Evaluación, Planificación, Estadísticas e Investigación</t>
  </si>
  <si>
    <t>2010-11</t>
  </si>
  <si>
    <t>Tiempo Completo</t>
  </si>
  <si>
    <t>National University College-Ponce</t>
  </si>
  <si>
    <t>Gran total</t>
  </si>
  <si>
    <t xml:space="preserve">  CIPCODE*</t>
  </si>
  <si>
    <t>Servicios sociales yadministración pública</t>
  </si>
  <si>
    <t>Profesor</t>
  </si>
  <si>
    <t>Instructor</t>
  </si>
  <si>
    <t>Masc</t>
  </si>
  <si>
    <t>Fem</t>
  </si>
  <si>
    <t>CONSEJO DE EDUCACIÓN DE PUERTO RICO</t>
  </si>
  <si>
    <t>Área de Evaluación, Planificación, Estadísticas e Investigación</t>
  </si>
  <si>
    <t>2011-12</t>
  </si>
  <si>
    <t>2011-2012</t>
  </si>
  <si>
    <t>ICPR Junior College-Manatí</t>
  </si>
  <si>
    <t>National University College-Caguas</t>
  </si>
  <si>
    <t>900 o &gt;</t>
  </si>
  <si>
    <t>Conferenciante</t>
  </si>
  <si>
    <t>Total sector privado con fines de lucro</t>
  </si>
  <si>
    <t>2012-13</t>
  </si>
  <si>
    <t>2012-2013</t>
  </si>
  <si>
    <t>Institución</t>
  </si>
  <si>
    <t>Total sector público</t>
  </si>
  <si>
    <t>Atlantic Univesity College</t>
  </si>
  <si>
    <t>Dewey University-Bayamón</t>
  </si>
  <si>
    <t>Dewey University-Carolina</t>
  </si>
  <si>
    <t>Dewey University-Fajardo</t>
  </si>
  <si>
    <t>Dewey University-Hato Rey Campus</t>
  </si>
  <si>
    <t>Dewey University-Juana Díaz</t>
  </si>
  <si>
    <t>Escuela de Medicina San Juan Bautista</t>
  </si>
  <si>
    <t>Trinity College of Puerto Rico</t>
  </si>
  <si>
    <t>Universidad Internacional Iberoamericana</t>
  </si>
  <si>
    <t>Total sector privado sin fines de lucro</t>
  </si>
  <si>
    <t>n/d</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</si>
  <si>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</si>
  <si>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</si>
  <si>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 xml:space="preserve">   Profesor </t>
  </si>
  <si>
    <t xml:space="preserve">   Profesor Asociado </t>
  </si>
  <si>
    <t xml:space="preserve">   Profesor Asistente </t>
  </si>
  <si>
    <t xml:space="preserve">   Instructor </t>
  </si>
  <si>
    <t xml:space="preserve">   Conferenciate </t>
  </si>
  <si>
    <t xml:space="preserve">   Sin rango académico </t>
  </si>
  <si>
    <t xml:space="preserve">   Otros </t>
  </si>
  <si>
    <t>Por tarea y rango</t>
  </si>
  <si>
    <t>Tabla 3. Resumen histórico de facultad por año académico, sector, tarea y rango académico de las instituciones de educación superior</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</si>
  <si>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</si>
  <si>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</si>
  <si>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Completo</t>
  </si>
  <si>
    <t>Por tiempo</t>
  </si>
  <si>
    <t>Por nivel  </t>
  </si>
  <si>
    <t>2013-14</t>
  </si>
  <si>
    <t>2013-2014</t>
  </si>
  <si>
    <t>Dewey University-Manati</t>
  </si>
  <si>
    <t>Huertas College</t>
  </si>
  <si>
    <t xml:space="preserve"> Doctor degree - research/scholarship</t>
  </si>
  <si>
    <t xml:space="preserve"> Doctor degree - professional practice</t>
  </si>
  <si>
    <t xml:space="preserve"> Doctor degree -  others</t>
  </si>
  <si>
    <r>
      <rPr>
        <vertAlign val="superscript"/>
        <sz val="10"/>
        <color theme="1"/>
        <rFont val="Calibri"/>
        <family val="2"/>
        <scheme val="minor"/>
      </rPr>
      <t>2</t>
    </r>
    <r>
      <rPr>
        <sz val="10"/>
        <color theme="1"/>
        <rFont val="Calibri"/>
        <family val="2"/>
        <scheme val="minor"/>
      </rPr>
      <t xml:space="preserve"> Incluye lo siguiente:  </t>
    </r>
  </si>
  <si>
    <r>
      <t>CIPCODE</t>
    </r>
    <r>
      <rPr>
        <sz val="8"/>
        <rFont val="Arial"/>
        <family val="2"/>
      </rPr>
      <t xml:space="preserve">:  </t>
    </r>
    <r>
      <rPr>
        <i/>
        <sz val="8"/>
        <rFont val="Arial"/>
        <family val="2"/>
      </rPr>
      <t>Classfication of Instructional Program (CIP) codes</t>
    </r>
    <r>
      <rPr>
        <sz val="8"/>
        <rFont val="Arial"/>
        <family val="2"/>
      </rPr>
      <t xml:space="preserve"> - Clasificación de los programas académicos utilizada por el Departamento de Educación Federal para completar los formularios</t>
    </r>
    <r>
      <rPr>
        <i/>
        <sz val="8"/>
        <rFont val="Arial"/>
        <family val="2"/>
      </rPr>
      <t xml:space="preserve"> Integrated Postsecondary Education Data System (IPEDS).  Versión 2000.</t>
    </r>
  </si>
  <si>
    <t>Tiempo Parcial</t>
  </si>
  <si>
    <t>EDP University of Puerto Rico-San Sebastian</t>
  </si>
  <si>
    <t>EDP University of Puerto Rico-Hato Rey</t>
  </si>
  <si>
    <t>Educational Technical College-Bayamón</t>
  </si>
  <si>
    <t>Otros*</t>
  </si>
  <si>
    <r>
      <rPr>
        <b/>
        <sz val="10"/>
        <color theme="1"/>
        <rFont val="Calibri"/>
        <family val="2"/>
        <scheme val="minor"/>
      </rPr>
      <t xml:space="preserve">*Otros </t>
    </r>
    <r>
      <rPr>
        <sz val="10"/>
        <color theme="1"/>
        <rFont val="Calibri"/>
        <family val="2"/>
        <scheme val="minor"/>
      </rPr>
      <t>- Facultad a tiempo completo no distribuida por rango donde su función principal es la enseñanza, independientemente del título, rango académico o tipo de contrato de acuerdos a las definiciones de IPEDS.</t>
    </r>
  </si>
  <si>
    <t>UnitID</t>
  </si>
  <si>
    <t>Institution Name</t>
  </si>
  <si>
    <t>Transferencias reportadas</t>
  </si>
  <si>
    <t>Programas de 4 años</t>
  </si>
  <si>
    <t>Programas de 2 años</t>
  </si>
  <si>
    <r>
      <rPr>
        <b/>
        <sz val="10"/>
        <color theme="1"/>
        <rFont val="Calibri"/>
        <family val="2"/>
        <scheme val="minor"/>
      </rPr>
      <t>N/A -</t>
    </r>
    <r>
      <rPr>
        <sz val="10"/>
        <color theme="1"/>
        <rFont val="Calibri"/>
        <family val="2"/>
        <scheme val="minor"/>
      </rPr>
      <t xml:space="preserve"> No aplica.</t>
    </r>
  </si>
  <si>
    <t>Institución/sector</t>
  </si>
  <si>
    <t xml:space="preserve">Tiempo Completo </t>
  </si>
  <si>
    <t>Costo  promedio de matrícula</t>
  </si>
  <si>
    <t>Otros gastos de matrícula</t>
  </si>
  <si>
    <t>Costo por crédito</t>
  </si>
  <si>
    <t>¹ En el estado- costo para un estudiante residente legal del estado.</t>
  </si>
  <si>
    <t>² Fuera del estado - costo para un estudiante no residente legal del estado.</t>
  </si>
  <si>
    <t>n/d - Información no disponible.</t>
  </si>
  <si>
    <t>Tabla 10. Tasas de Retención de estudiantes de primer año que continuaron sus estudios a un segundo año</t>
  </si>
  <si>
    <t>Valor Mínino</t>
  </si>
  <si>
    <t>Valor Máximo</t>
  </si>
  <si>
    <t>Promedio</t>
  </si>
  <si>
    <t>Desviación Estándar</t>
  </si>
  <si>
    <r>
      <rPr>
        <b/>
        <sz val="9"/>
        <color rgb="FF000000"/>
        <rFont val="Calibri"/>
        <family val="2"/>
      </rPr>
      <t>Nota</t>
    </r>
    <r>
      <rPr>
        <sz val="9"/>
        <color rgb="FF000000"/>
        <rFont val="Calibri"/>
        <family val="2"/>
      </rPr>
      <t xml:space="preserve">: </t>
    </r>
    <r>
      <rPr>
        <sz val="9"/>
        <color theme="1"/>
        <rFont val="Calibri"/>
        <family val="2"/>
      </rPr>
      <t xml:space="preserve">Incluye la matrícula de estudiantes que toman cursos con crédito en programas conducentes a grados o certificados, en las instituciones de educación superior autorizadas a operar por el Consejo de Educación de Puerto Rico.  </t>
    </r>
  </si>
  <si>
    <t>Mediana</t>
  </si>
  <si>
    <r>
      <rPr>
        <b/>
        <u/>
        <sz val="12"/>
        <color theme="1"/>
        <rFont val="Calibri"/>
        <family val="2"/>
        <scheme val="minor"/>
      </rPr>
      <t>Persona contacto</t>
    </r>
    <r>
      <rPr>
        <sz val="12"/>
        <color theme="1"/>
        <rFont val="Calibri"/>
        <family val="2"/>
        <scheme val="minor"/>
      </rPr>
      <t>: Margarita Rivera, Analista de Evaluación y Datos Estadísticos; y Dr. Jaime Calderón, Director Área de Evaluación, Planificación, Estadísticas e Investigación</t>
    </r>
  </si>
  <si>
    <r>
      <rPr>
        <b/>
        <u/>
        <sz val="12"/>
        <color theme="1"/>
        <rFont val="Calibri"/>
        <family val="2"/>
        <scheme val="minor"/>
      </rPr>
      <t>Dirección postal</t>
    </r>
    <r>
      <rPr>
        <sz val="12"/>
        <color theme="1"/>
        <rFont val="Calibri"/>
        <family val="2"/>
        <scheme val="minor"/>
      </rPr>
      <t>: P.O Box 1900, San Juan, PR, 00910-1900</t>
    </r>
  </si>
  <si>
    <r>
      <rPr>
        <b/>
        <u/>
        <sz val="12"/>
        <color theme="1"/>
        <rFont val="Calibri"/>
        <family val="2"/>
        <scheme val="minor"/>
      </rPr>
      <t>Dirección física</t>
    </r>
    <r>
      <rPr>
        <sz val="12"/>
        <color theme="1"/>
        <rFont val="Calibri"/>
        <family val="2"/>
        <scheme val="minor"/>
      </rPr>
      <t>: Ave. Ponce de León 268, Edificio Hato Rey Center, Suite 1500, San Juan, PR, 00918</t>
    </r>
  </si>
  <si>
    <r>
      <rPr>
        <b/>
        <u/>
        <sz val="12"/>
        <color theme="1"/>
        <rFont val="Calibri"/>
        <family val="2"/>
        <scheme val="minor"/>
      </rPr>
      <t>Teléfono</t>
    </r>
    <r>
      <rPr>
        <sz val="12"/>
        <color theme="1"/>
        <rFont val="Calibri"/>
        <family val="2"/>
        <scheme val="minor"/>
      </rPr>
      <t>: (787) 641-7100 ext. 2077, 2106, (787) 625-9125</t>
    </r>
  </si>
  <si>
    <r>
      <rPr>
        <b/>
        <u/>
        <sz val="12"/>
        <color theme="1"/>
        <rFont val="Calibri"/>
        <family val="2"/>
        <scheme val="minor"/>
      </rPr>
      <t>Fax</t>
    </r>
    <r>
      <rPr>
        <sz val="12"/>
        <color theme="1"/>
        <rFont val="Calibri"/>
        <family val="2"/>
        <scheme val="minor"/>
      </rPr>
      <t>: (787) 641-2563</t>
    </r>
  </si>
  <si>
    <r>
      <rPr>
        <b/>
        <u/>
        <sz val="12"/>
        <color theme="1"/>
        <rFont val="Calibri"/>
        <family val="2"/>
        <scheme val="minor"/>
      </rPr>
      <t>Correo electrónico</t>
    </r>
    <r>
      <rPr>
        <sz val="12"/>
        <color theme="1"/>
        <rFont val="Calibri"/>
        <family val="2"/>
        <scheme val="minor"/>
      </rPr>
      <t>:  mrivera@ce.pr.gov; jcalderon@ce.pr.gov</t>
    </r>
  </si>
  <si>
    <r>
      <rPr>
        <b/>
        <u/>
        <sz val="12"/>
        <color rgb="FF000000"/>
        <rFont val="Calibri"/>
        <family val="2"/>
      </rPr>
      <t>Cómo obtener este informe</t>
    </r>
    <r>
      <rPr>
        <sz val="12"/>
        <color rgb="FF000000"/>
        <rFont val="Calibri"/>
        <family val="2"/>
      </rPr>
      <t>: (1) visite http://www.ce.pr.gov, (2) envíe su solicitud por correo electrónico a mrivera@ce.pr.gov o jcalderon@ce.pr.gov, (3) llame a uno de los teléfonos: (787) 641-7100 ext. 2077, 2106, (4) envíe su solicitud por fax al (787) 641-2563, (5) envíe su solicitud por correo a P.O Box 1900, San Juan, PR, 00910-1900, o (6) visite las oficinas del Consejo de Educación de Puerto Rico en Ave. Ponce de León 268, Edificio Hato Rey Center, Suite 1500, San Juan, PR, 00918, entre las horas de 8:00 am a 4:30 pm de lunes a viernes. El informe está disponible en papel y en los siguientes formatos electrónicos: Excel y PDF (readable). El informe no tiene costo.</t>
    </r>
  </si>
  <si>
    <r>
      <rPr>
        <b/>
        <u/>
        <sz val="12"/>
        <color rgb="FF000000"/>
        <rFont val="Calibri"/>
        <family val="2"/>
      </rPr>
      <t>Marco legal</t>
    </r>
    <r>
      <rPr>
        <sz val="12"/>
        <color rgb="FF000000"/>
        <rFont val="Calibri"/>
        <family val="2"/>
      </rPr>
      <t xml:space="preserve">: La </t>
    </r>
    <r>
      <rPr>
        <i/>
        <sz val="12"/>
        <color rgb="FF000000"/>
        <rFont val="Calibri"/>
        <family val="2"/>
      </rPr>
      <t>Higher Education Act</t>
    </r>
    <r>
      <rPr>
        <sz val="12"/>
        <color rgb="FF000000"/>
        <rFont val="Calibri"/>
        <family val="2"/>
      </rPr>
      <t xml:space="preserve"> de 1965, según enmendada (20 USC 1094, Section 487(a)(17) and 34 CFR 668.14(b)(19)), requiere que toda institución que recibe fondos federales para becas de educación bajo el Título IV provea datos sobre matrícula, egresados, tasas de graduación docencia, entre otros.  El Artículo 9(m) del Plan de Reorganización Núm. 2 del 2010 dispone el deber del Consejo de Educación de Puerto Rico de "establecer sistemas de información, diseñar modelos de evaluación, requerir  y recopilar información sobre la educación en Puerto Rico, incluyendo las estadísticas elaboradas por el “Integrated Postsecondary Educational Data Systems” (IPEDS) o cualquier otro sistema de recopilación de datos estadísticos para estudiar y describir la situación de ésta y desarrollar los procesos de licenciamiento y acreditación, de manera que permitan realizar estas funciones de la manera más adecuada posible". 
</t>
    </r>
  </si>
  <si>
    <t>Año académico 2014-15</t>
  </si>
  <si>
    <t>2014-15</t>
  </si>
  <si>
    <r>
      <t xml:space="preserve">Nota: </t>
    </r>
    <r>
      <rPr>
        <sz val="9"/>
        <color theme="1"/>
        <rFont val="Calibri"/>
        <family val="2"/>
      </rPr>
      <t xml:space="preserve">Incluye el total de egresados que completaron algún certificado o grado en las instituciones de educación superior autorizadas a operar por el Consejo de Educación de Puerto Rico. </t>
    </r>
  </si>
  <si>
    <t>2000-2001</t>
  </si>
  <si>
    <t>2001-2002</t>
  </si>
  <si>
    <t>2002-2003</t>
  </si>
  <si>
    <t>2003-2004</t>
  </si>
  <si>
    <t>2004-2005</t>
  </si>
  <si>
    <t>2005-2006</t>
  </si>
  <si>
    <t>2006-2007</t>
  </si>
  <si>
    <t>2007-2008</t>
  </si>
  <si>
    <t>2008-2009</t>
  </si>
  <si>
    <t>2009-2010</t>
  </si>
  <si>
    <t>2010-2011</t>
  </si>
  <si>
    <t>2014-2015</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</si>
  <si>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</si>
  <si>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Cambridge College - PR Regional Center</t>
  </si>
  <si>
    <t>Instituto de Servicios Educativos y Psicológico de PR</t>
  </si>
  <si>
    <t>Instituto para el Desarrollo Humano</t>
  </si>
  <si>
    <t>Monteclaro Escuela de Hoteleria y Artes Culinarias</t>
  </si>
  <si>
    <t>Nova Southeastern University - PR Regional Campus</t>
  </si>
  <si>
    <t>Ponce Health Sciences University</t>
  </si>
  <si>
    <t>Rutgers University - Centro para Puerto Rico</t>
  </si>
  <si>
    <t>Seminario Teológico Adventista Interamericano</t>
  </si>
  <si>
    <t>Universidad Ana G. Mendez-Virtual Campus</t>
  </si>
  <si>
    <t>Universidad Complutense de Madrid</t>
  </si>
  <si>
    <t>Universidad de Miami</t>
  </si>
  <si>
    <t>Centro de Estudios Multidisciplinarios-Mayaguez</t>
  </si>
  <si>
    <t>Columbia Central University-Caguas</t>
  </si>
  <si>
    <t>Columbia Central University-Yauco</t>
  </si>
  <si>
    <t>Escuela de Enfermeros(as) Anestesistas de PR</t>
  </si>
  <si>
    <t>Total sector privad sin fines de lucro</t>
  </si>
  <si>
    <r>
      <t>Nota:</t>
    </r>
    <r>
      <rPr>
        <sz val="10"/>
        <rFont val="Calibri"/>
        <family val="2"/>
        <scheme val="minor"/>
      </rPr>
      <t xml:space="preserve">  El por ciento de retención se determina a base de los estudiantes de primer año matriculados en un programa conducente a grado y que continuaron sus estudios universitarios para el segundo año.</t>
    </r>
  </si>
  <si>
    <r>
      <t>n/a</t>
    </r>
    <r>
      <rPr>
        <sz val="10"/>
        <rFont val="Calibri"/>
        <family val="2"/>
        <scheme val="minor"/>
      </rPr>
      <t xml:space="preserve"> (No aplica) - No recibieron estudiantes en su primer año de estudios universitarios.</t>
    </r>
  </si>
  <si>
    <t>Estado Libre Asociado de Puerto Rico</t>
  </si>
  <si>
    <t>Cambrigde College - PR Regional Center</t>
  </si>
  <si>
    <t>Instituto de Servicios Educativos y Psicológico de Puerto Rico</t>
  </si>
  <si>
    <t>Escuela de Enfermeros(as) y Anestesistas de PR</t>
  </si>
  <si>
    <t>Consejo de Educación de PR</t>
  </si>
  <si>
    <t>Ocupaciones por categoría*</t>
  </si>
  <si>
    <t>Tiempo parcial</t>
  </si>
  <si>
    <t>Público</t>
  </si>
  <si>
    <t>Privado sin fines de lucro</t>
  </si>
  <si>
    <t>Privado con fines de lucro</t>
  </si>
  <si>
    <t>Total personal</t>
  </si>
  <si>
    <t>Gerentes</t>
  </si>
  <si>
    <t>Operaciones financieras y administrativas</t>
  </si>
  <si>
    <t>Servicio a la comunidad, artes, legales y medios de comunicación</t>
  </si>
  <si>
    <t>Técnicos y profesionales de salud</t>
  </si>
  <si>
    <t>Ocupaciones de servicio</t>
  </si>
  <si>
    <t>Ventas y ocupaciones relacionadas</t>
  </si>
  <si>
    <t>Apoyo administrativo y de oficina</t>
  </si>
  <si>
    <t>Mantenimiento, construcción y recursos naturales</t>
  </si>
  <si>
    <t>Producción,  transporte y movimiento de materiales</t>
  </si>
  <si>
    <t>*El formuario de Recursos Humanos fue revisado y a partir del 2012-13 las categorías que se utlilzan para la clasificacar empleados en  puestos ocupados en las instituciones son los Standart Occupational Classification (SOC) 2010 (http://www.bls.gov/soc/).  Este es utilizado por agencias federales para clasificar a los trabajadores y los diferentes puestos de empleos y ocupaciones.</t>
  </si>
  <si>
    <t xml:space="preserve">     Personal docente</t>
  </si>
  <si>
    <t xml:space="preserve">     Investigación</t>
  </si>
  <si>
    <t xml:space="preserve">     Servicio público</t>
  </si>
  <si>
    <t xml:space="preserve">     Archivistas y bibliotecarios curadores</t>
  </si>
  <si>
    <t xml:space="preserve">          Archivistas curadores y técnicos de Museo</t>
  </si>
  <si>
    <t xml:space="preserve">          Bibliotecarios</t>
  </si>
  <si>
    <t xml:space="preserve">          Técnicos de biblioteca</t>
  </si>
  <si>
    <t>Universidad de Puerto Rico-Administración Central</t>
  </si>
  <si>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no tienen que completar el formulario Graduation Rate.</t>
    </r>
  </si>
  <si>
    <r>
      <rPr>
        <vertAlign val="superscript"/>
        <sz val="10"/>
        <color theme="1"/>
        <rFont val="Calibri"/>
        <family val="2"/>
        <scheme val="minor"/>
      </rPr>
      <t>2</t>
    </r>
    <r>
      <rPr>
        <sz val="10"/>
        <color theme="1"/>
        <rFont val="Calibri"/>
        <family val="2"/>
        <scheme val="minor"/>
      </rPr>
      <t xml:space="preserve"> Comenzaron como institución universitaria recientemente o que de acuerdo al año de la cohorte que se esta informando no tienen el tiempo para egresar estudiantes.</t>
    </r>
  </si>
  <si>
    <t>Programas de menos de 2 años</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</si>
  <si>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Completions</t>
    </r>
    <r>
      <rPr>
        <sz val="9"/>
        <color rgb="FF000000"/>
        <rFont val="Calibri"/>
        <family val="2"/>
      </rPr>
      <t>.</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</si>
  <si>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Fall Enrollment</t>
    </r>
    <r>
      <rPr>
        <i/>
        <sz val="9"/>
        <color rgb="FF000000"/>
        <rFont val="Calibri"/>
        <family val="2"/>
      </rPr>
      <t>.</t>
    </r>
  </si>
  <si>
    <t>Compendio Estadístico sobre la Educación Superior de Puerto Rico</t>
  </si>
  <si>
    <t xml:space="preserve">               Instituciones de educación superior de Puerto Rico por sector que ofrecen programas de menos de dos años, de dos y de cuatro años </t>
  </si>
  <si>
    <t>Tabla 11. Costos de matrícula  por unidad en la instituciones de educación superior en Puerto Rico</t>
  </si>
  <si>
    <t>Tabla 12. Recursos humanos por ocupación, tarea y sector en las instituciones de educación superior en Puerto Rico</t>
  </si>
  <si>
    <t>Tabla 7. Facultad por tarea, género y sector en las instituciones de educación superior en Puerto Rico</t>
  </si>
  <si>
    <t>Tabla 8. Facultad por tarea, rango, género y sector en las instituciones de educación superior en Puerto Rico</t>
  </si>
  <si>
    <t xml:space="preserve">                  distribuidos por tarea y sector en las instituciones de educación superior en Puerto Rico</t>
  </si>
  <si>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Graduation Rate</t>
    </r>
    <r>
      <rPr>
        <i/>
        <sz val="9"/>
        <color rgb="FF000000"/>
        <rFont val="Calibri"/>
        <family val="2"/>
        <scheme val="minor"/>
      </rPr>
      <t>.</t>
    </r>
  </si>
  <si>
    <r>
      <t xml:space="preserve">Tabla 9. </t>
    </r>
    <r>
      <rPr>
        <b/>
        <sz val="12"/>
        <rFont val="Calibri"/>
        <family val="2"/>
        <scheme val="minor"/>
      </rPr>
      <t>Tasas de graduación</t>
    </r>
    <r>
      <rPr>
        <b/>
        <i/>
        <sz val="12"/>
        <rFont val="Calibri"/>
        <family val="2"/>
        <scheme val="minor"/>
      </rPr>
      <t xml:space="preserve"> (IPEDS Graduation Rate) </t>
    </r>
    <r>
      <rPr>
        <b/>
        <sz val="12"/>
        <rFont val="Calibri"/>
        <family val="2"/>
        <scheme val="minor"/>
      </rPr>
      <t>en las instituciones de educación superior en Puerto Rico</t>
    </r>
  </si>
  <si>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Institutional Characteristic</t>
    </r>
    <r>
      <rPr>
        <i/>
        <sz val="9"/>
        <color rgb="FF000000"/>
        <rFont val="Calibri"/>
        <family val="2"/>
        <scheme val="minor"/>
      </rPr>
      <t>.</t>
    </r>
  </si>
  <si>
    <r>
      <rPr>
        <b/>
        <sz val="11"/>
        <color theme="1"/>
        <rFont val="Calibri"/>
        <family val="2"/>
        <scheme val="minor"/>
      </rPr>
      <t>Nota</t>
    </r>
    <r>
      <rPr>
        <sz val="11"/>
        <color theme="1"/>
        <rFont val="Calibri"/>
        <family val="2"/>
        <scheme val="minor"/>
      </rPr>
      <t>:  Los costos de matrícula incluyen todo un año académico.</t>
    </r>
  </si>
  <si>
    <t>Año académico 2015-16</t>
  </si>
  <si>
    <t>2015-16</t>
  </si>
  <si>
    <t>Años académicos 2001-02 al 2015-16</t>
  </si>
  <si>
    <t>Tabla 1. Resumen histórico de matrícula por año académico, sector, género, nivel y tarea en las instituciones de educación superior (2001-01 al 2015-16).</t>
  </si>
  <si>
    <t>Años 2000-2001 al 2014-2015</t>
  </si>
  <si>
    <t>Tabla 2. Resumen histórico de egresados por año académico, sector, género y nivel de las instituciones de educación superior (2000-2001 al 2014-2015)</t>
  </si>
  <si>
    <t>2015-2016</t>
  </si>
  <si>
    <t>Años académicos 2005-06 al 2015-16</t>
  </si>
  <si>
    <t>Dewey University-Mayaguez</t>
  </si>
  <si>
    <t>Instituto de Sexológico Educativos y Psicológicos de PR</t>
  </si>
  <si>
    <t>(primera sesión académica del 2015-16)</t>
  </si>
  <si>
    <t>Tabla 4. Matrícula por nivel, sector, tarea y género en las instituciones de educación superior (primera sesión académica del 2015-16)</t>
  </si>
  <si>
    <t>Postbachillerato</t>
  </si>
  <si>
    <t>Postmaestría</t>
  </si>
  <si>
    <r>
      <t>Doctorados</t>
    </r>
    <r>
      <rPr>
        <b/>
        <vertAlign val="superscript"/>
        <sz val="10"/>
        <color theme="1"/>
        <rFont val="Calibri"/>
        <family val="2"/>
        <scheme val="minor"/>
      </rPr>
      <t>2</t>
    </r>
  </si>
  <si>
    <t>Totales</t>
  </si>
  <si>
    <t>Dewey University-Manatí</t>
  </si>
  <si>
    <t>Dewey University-Mayagüez</t>
  </si>
  <si>
    <t>Universidad Ana G. Méndez-Campus Virtual</t>
  </si>
  <si>
    <t>Centro de Estudios Multidisciplinarios-Mayagüez</t>
  </si>
  <si>
    <r>
      <t>Tabla 5. Egresados por nivel y sector en las instituciones de educación superior que finalizaron entre el 1 julio 2014 al 30 de junio 2015</t>
    </r>
    <r>
      <rPr>
        <b/>
        <vertAlign val="superscript"/>
        <sz val="12"/>
        <color theme="1"/>
        <rFont val="Calibri"/>
        <family val="2"/>
        <scheme val="minor"/>
      </rPr>
      <t>1</t>
    </r>
  </si>
  <si>
    <r>
      <t>1</t>
    </r>
    <r>
      <rPr>
        <sz val="10"/>
        <rFont val="Calibri"/>
        <family val="2"/>
        <scheme val="minor"/>
      </rPr>
      <t xml:space="preserve"> Incluye el total de egresados de las instituciones de educación superior de Puerto Rico que completaron algún certificado o grado postsecundario o universitario.  Se otorgaron 13,282 certificados no universitarios.</t>
    </r>
  </si>
  <si>
    <t>Tabla 5. Egresados por nivel y sector en las instituciones de educación superior que finalizaron entre el 1 de julio 2014 al 30 de junio 2015</t>
  </si>
  <si>
    <t>Sector Privado</t>
  </si>
  <si>
    <t>Transportación y Movimiento de Equipo</t>
  </si>
  <si>
    <t>Tabla 6. Grados conferidos por sector, nivel y área académica en las instituciones de educación superior que finalizaron  entre el 1 julio 2014 al 30 de junio 2015</t>
  </si>
  <si>
    <t>Tabla 6. Grados conferidos por sector, nivel y área académica en las instituciones de educación superior que finalizaron entre el 1 de julio 2014 al 30 de junio 2015</t>
  </si>
  <si>
    <t>Tiempo pacial</t>
  </si>
  <si>
    <t>Sistema Universitario Ana G. Méndez</t>
  </si>
  <si>
    <t>Universidad Interamericana de Puerto Rico-Oficinas Centrales</t>
  </si>
  <si>
    <t>Tabla 7. Facultad por tarea, género y sector en las instituciones de educación superior en Puerto Rico (año académico 2015-16)</t>
  </si>
  <si>
    <t>Total tiempo pacial</t>
  </si>
  <si>
    <t>Con estatus de facultad</t>
  </si>
  <si>
    <t>Sin estatus de facultad</t>
  </si>
  <si>
    <t>Total tiempo completo</t>
  </si>
  <si>
    <t>Profesor asociado</t>
  </si>
  <si>
    <t>Profesor asistente</t>
  </si>
  <si>
    <t>Sin rango académico</t>
  </si>
  <si>
    <t>Total facultad por rango</t>
  </si>
  <si>
    <t>Tabla 8. Facultad por tarea, rango, género y sector en las instituciones de educación superior en Puerto Rico (año académico 2015-16)</t>
  </si>
  <si>
    <t>Cohorte ajustado 2009</t>
  </si>
  <si>
    <t>Graduados en el 150%</t>
  </si>
  <si>
    <r>
      <t>Universidad de Puerto Rico-Cs. Médicas</t>
    </r>
    <r>
      <rPr>
        <vertAlign val="superscript"/>
        <sz val="11"/>
        <color theme="1"/>
        <rFont val="Calibri"/>
        <family val="2"/>
        <scheme val="minor"/>
      </rPr>
      <t>1</t>
    </r>
  </si>
  <si>
    <t>Cohorte ajustado 2012</t>
  </si>
  <si>
    <t>Cohorte 2009</t>
  </si>
  <si>
    <r>
      <t>Centro de Estudios Avanzados de PR y el Caribe</t>
    </r>
    <r>
      <rPr>
        <vertAlign val="superscript"/>
        <sz val="11"/>
        <color theme="1"/>
        <rFont val="Calibri"/>
        <family val="2"/>
        <scheme val="minor"/>
      </rPr>
      <t>1</t>
    </r>
  </si>
  <si>
    <r>
      <t>Dewey University-Manati</t>
    </r>
    <r>
      <rPr>
        <vertAlign val="superscript"/>
        <sz val="11"/>
        <color theme="1"/>
        <rFont val="Calibri"/>
        <family val="2"/>
        <scheme val="minor"/>
      </rPr>
      <t>2</t>
    </r>
  </si>
  <si>
    <r>
      <t>Dewey University-Mayaguez</t>
    </r>
    <r>
      <rPr>
        <vertAlign val="superscript"/>
        <sz val="11"/>
        <color theme="1"/>
        <rFont val="Calibri"/>
        <family val="2"/>
        <scheme val="minor"/>
      </rPr>
      <t>2</t>
    </r>
  </si>
  <si>
    <r>
      <t>Escuela de Medicina San Juan Bautista</t>
    </r>
    <r>
      <rPr>
        <vertAlign val="superscript"/>
        <sz val="11"/>
        <color theme="1"/>
        <rFont val="Calibri"/>
        <family val="2"/>
        <scheme val="minor"/>
      </rPr>
      <t>1</t>
    </r>
  </si>
  <si>
    <r>
      <t>Monteclaro Escuela de Hoteleria y Artes Culinarias</t>
    </r>
    <r>
      <rPr>
        <vertAlign val="superscript"/>
        <sz val="11"/>
        <color theme="1"/>
        <rFont val="Calibri"/>
        <family val="2"/>
        <scheme val="minor"/>
      </rPr>
      <t>2</t>
    </r>
  </si>
  <si>
    <r>
      <t>Universidad Ana G. Mendez-Virtual Campus</t>
    </r>
    <r>
      <rPr>
        <vertAlign val="superscript"/>
        <sz val="11"/>
        <color theme="1"/>
        <rFont val="Calibri"/>
        <family val="2"/>
        <scheme val="minor"/>
      </rPr>
      <t>2</t>
    </r>
  </si>
  <si>
    <r>
      <t>Universidad Carlos Albizu</t>
    </r>
    <r>
      <rPr>
        <vertAlign val="superscript"/>
        <sz val="11"/>
        <color theme="1"/>
        <rFont val="Calibri"/>
        <family val="2"/>
        <scheme val="minor"/>
      </rPr>
      <t>1</t>
    </r>
  </si>
  <si>
    <r>
      <t>Universidad Interamericana de Puerto Rico-Derecho</t>
    </r>
    <r>
      <rPr>
        <vertAlign val="superscript"/>
        <sz val="11"/>
        <color theme="1"/>
        <rFont val="Calibri"/>
        <family val="2"/>
        <scheme val="minor"/>
      </rPr>
      <t>1</t>
    </r>
  </si>
  <si>
    <r>
      <t>Universidad Interamericana de Puerto Rico-Optometría</t>
    </r>
    <r>
      <rPr>
        <vertAlign val="superscript"/>
        <sz val="11"/>
        <color theme="1"/>
        <rFont val="Calibri"/>
        <family val="2"/>
        <scheme val="minor"/>
      </rPr>
      <t>1</t>
    </r>
  </si>
  <si>
    <r>
      <t>Universidad Internacional Iberoamericana</t>
    </r>
    <r>
      <rPr>
        <vertAlign val="superscript"/>
        <sz val="11"/>
        <color theme="1"/>
        <rFont val="Calibri"/>
        <family val="2"/>
        <scheme val="minor"/>
      </rPr>
      <t>1</t>
    </r>
  </si>
  <si>
    <t>Dewey University-Arroyo</t>
  </si>
  <si>
    <t>Dewey University-Hatillo</t>
  </si>
  <si>
    <r>
      <t>Centro de Estudios Multidisciplinarios-Mayaguez</t>
    </r>
    <r>
      <rPr>
        <vertAlign val="superscript"/>
        <sz val="11"/>
        <color theme="1"/>
        <rFont val="Calibri"/>
        <family val="2"/>
        <scheme val="minor"/>
      </rPr>
      <t>2</t>
    </r>
  </si>
  <si>
    <r>
      <t>National University College-Caguas</t>
    </r>
    <r>
      <rPr>
        <vertAlign val="superscript"/>
        <sz val="11"/>
        <color theme="1"/>
        <rFont val="Calibri"/>
        <family val="2"/>
        <scheme val="minor"/>
      </rPr>
      <t>2</t>
    </r>
  </si>
  <si>
    <r>
      <t>Ponce Health Sciences University</t>
    </r>
    <r>
      <rPr>
        <vertAlign val="superscript"/>
        <sz val="11"/>
        <color theme="1"/>
        <rFont val="Calibri"/>
        <family val="2"/>
        <scheme val="minor"/>
      </rPr>
      <t>1</t>
    </r>
  </si>
  <si>
    <t>Cohorte 2012</t>
  </si>
  <si>
    <t>Tabla 9. Tasas de graduación (IPEDS Graduation Rate) en las instituciones de educación superior en Puerto Rico (año académico 2015-16)</t>
  </si>
  <si>
    <t>Cohorte Ajustado 2014</t>
  </si>
  <si>
    <t>Matrículados  2015</t>
  </si>
  <si>
    <t>Tabla 10. Tasas de Retención de estudiantes de primer año que continuaron sus estudios a un segundo año (año académico 2015-16)</t>
  </si>
  <si>
    <r>
      <t>En el Estado</t>
    </r>
    <r>
      <rPr>
        <b/>
        <vertAlign val="superscript"/>
        <sz val="10"/>
        <color theme="1"/>
        <rFont val="Calibri"/>
        <family val="2"/>
        <scheme val="minor"/>
      </rPr>
      <t>1</t>
    </r>
  </si>
  <si>
    <r>
      <t>Fuera del Estado</t>
    </r>
    <r>
      <rPr>
        <b/>
        <vertAlign val="superscript"/>
        <sz val="10"/>
        <color theme="1"/>
        <rFont val="Calibri"/>
        <family val="2"/>
        <scheme val="minor"/>
      </rPr>
      <t>2</t>
    </r>
  </si>
  <si>
    <t>Tabla 11. Costos de matrícula por unidad en la instituciones de educación superior en Puerto Rico (año académico 2015-16)</t>
  </si>
  <si>
    <t>Enseñanza, investigación y servicio público</t>
  </si>
  <si>
    <t>Bibliotecarios, conservadores, archiveros y otros instructores de apoyo</t>
  </si>
  <si>
    <t xml:space="preserve">     Ocupaciones de biblioteca no disponible para instituciones sin grado</t>
  </si>
  <si>
    <t xml:space="preserve">     Estudiantes, académicos y otros servicios educativos</t>
  </si>
  <si>
    <t>Ciencias, Ingeniería e Informática</t>
  </si>
  <si>
    <r>
      <t>Fuente de Información</t>
    </r>
    <r>
      <rPr>
        <sz val="8"/>
        <rFont val="Calibri"/>
        <family val="2"/>
        <scheme val="minor"/>
      </rPr>
      <t>:  Datos Suministrados por las Instituciones a través del formulario Human Resources de los Integrated Postsecundary Education Data System (</t>
    </r>
    <r>
      <rPr>
        <i/>
        <sz val="8"/>
        <rFont val="Calibri"/>
        <family val="2"/>
        <scheme val="minor"/>
      </rPr>
      <t>IPEDS)</t>
    </r>
    <r>
      <rPr>
        <sz val="8"/>
        <rFont val="Calibri"/>
        <family val="2"/>
        <scheme val="minor"/>
      </rPr>
      <t xml:space="preserve">.  </t>
    </r>
  </si>
  <si>
    <t>Se incluyeron un total de 91 unidades académicas (18  del sector público, 49 privadas sin fines de lucro y 24 privadas con fines de lucro).</t>
  </si>
  <si>
    <t>Tabla 12. Recursos humanos por ocupación, tarea y sector en las instituciones de educación superior en Puerto Rico  (año académico 2015-16)</t>
  </si>
  <si>
    <t>Infografía sobre educación superior de Puerto Rico. Año académico 2015-16</t>
  </si>
  <si>
    <r>
      <rPr>
        <b/>
        <u/>
        <sz val="12"/>
        <color theme="1"/>
        <rFont val="Calibri"/>
        <family val="2"/>
        <scheme val="minor"/>
      </rPr>
      <t>Fecha de publicación</t>
    </r>
    <r>
      <rPr>
        <sz val="12"/>
        <color theme="1"/>
        <rFont val="Calibri"/>
        <family val="2"/>
        <scheme val="minor"/>
      </rPr>
      <t>: 31 de octubre, 2016</t>
    </r>
  </si>
  <si>
    <r>
      <rPr>
        <b/>
        <u/>
        <sz val="12"/>
        <color theme="1"/>
        <rFont val="Calibri"/>
        <family val="2"/>
        <scheme val="minor"/>
      </rPr>
      <t>Fecha esperada de publicación del próximo informe</t>
    </r>
    <r>
      <rPr>
        <sz val="12"/>
        <color theme="1"/>
        <rFont val="Calibri"/>
        <family val="2"/>
        <scheme val="minor"/>
      </rPr>
      <t>: 30 de octubre, 2017</t>
    </r>
  </si>
  <si>
    <r>
      <rPr>
        <b/>
        <u/>
        <sz val="12"/>
        <color rgb="FF000000"/>
        <rFont val="Calibri"/>
        <family val="2"/>
      </rPr>
      <t>Fuentes de informacion</t>
    </r>
    <r>
      <rPr>
        <sz val="12"/>
        <color rgb="FF000000"/>
        <rFont val="Calibri"/>
        <family val="2"/>
      </rPr>
      <t xml:space="preserve">: La información presentada en este informe se recopila a través del </t>
    </r>
    <r>
      <rPr>
        <i/>
        <sz val="12"/>
        <color rgb="FF000000"/>
        <rFont val="Calibri"/>
        <family val="2"/>
      </rPr>
      <t xml:space="preserve">Integrated Postsecondary Education Data System </t>
    </r>
    <r>
      <rPr>
        <sz val="12"/>
        <color rgb="FF000000"/>
        <rFont val="Calibri"/>
        <family val="2"/>
      </rPr>
      <t xml:space="preserve">(IPEDS).  El IPEDS es un sistema de encuestas interrelacionadas que realiza anualmente el </t>
    </r>
    <r>
      <rPr>
        <i/>
        <sz val="12"/>
        <color rgb="FF000000"/>
        <rFont val="Calibri"/>
        <family val="2"/>
      </rPr>
      <t xml:space="preserve">National Center for Education Statistics </t>
    </r>
    <r>
      <rPr>
        <sz val="12"/>
        <color rgb="FF000000"/>
        <rFont val="Calibri"/>
        <family val="2"/>
      </rPr>
      <t>(NCES) del Departamento de Educación Federal.  Todas las instituciones de educación superior que reciben fondos federales para becas de educación bajo el Título IV tienen que proveer sus datos a través del IPEDS. El Consejo de Educación de Puerto Rico es el coordinador de IPEDS en Puerto Rico.</t>
    </r>
  </si>
  <si>
    <r>
      <t xml:space="preserve">Nota: </t>
    </r>
    <r>
      <rPr>
        <sz val="9"/>
        <color theme="1"/>
        <rFont val="Calibri"/>
        <family val="2"/>
      </rPr>
      <t>Incluye la matrícula de estudiantes que toman cursos con crédito</t>
    </r>
    <r>
      <rPr>
        <sz val="9"/>
        <rFont val="Calibri"/>
        <family val="2"/>
      </rPr>
      <t>s</t>
    </r>
    <r>
      <rPr>
        <sz val="9"/>
        <color theme="1"/>
        <rFont val="Calibri"/>
        <family val="2"/>
      </rPr>
      <t xml:space="preserve"> en programas conducentes a grados o certificados en las instituciones de educación superior autorizadas a operar por el Consejo de Educación de Puerto Rico.  </t>
    </r>
  </si>
  <si>
    <t>Nivel Subgraduado</t>
  </si>
  <si>
    <t>Nivel Graduado</t>
  </si>
  <si>
    <t>Tabla 3. Resumen histórico de facultad por año académico, sector, tarea y rango académico de las instituciones de educación superior (2005-06 al 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</si>
</sst>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76"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2"/>
      <color theme="1"/>
      <name val="Calibri"/>
      <family val="2"/>
      <scheme val="minor"/>
    </font>
    <font>
      <b/>
      <sz val="12"/>
      <color theme="1"/>
      <name val="Calibri"/>
      <family val="2"/>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b/>
      <sz val="16"/>
      <color indexed="8"/>
      <name val="Calibri"/>
      <family val="2"/>
    </font>
    <font>
      <sz val="13"/>
      <color theme="1"/>
      <name val="Calibri"/>
      <family val="2"/>
      <scheme val="minor"/>
    </font>
    <font>
      <u/>
      <sz val="13"/>
      <color theme="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2"/>
      <name val="Calibri"/>
      <family val="2"/>
      <scheme val="minor"/>
    </font>
    <font>
      <sz val="10"/>
      <color theme="1"/>
      <name val="Arial"/>
      <family val="2"/>
    </font>
    <font>
      <b/>
      <sz val="18"/>
      <color indexed="8"/>
      <name val="Calibri"/>
      <family val="2"/>
    </font>
    <font>
      <b/>
      <sz val="11"/>
      <color theme="1"/>
      <name val="Calibri"/>
      <family val="2"/>
    </font>
    <font>
      <b/>
      <sz val="10"/>
      <color rgb="FF000000"/>
      <name val="Calibri"/>
      <family val="2"/>
      <scheme val="minor"/>
    </font>
    <font>
      <b/>
      <sz val="8"/>
      <name val="Calibri"/>
      <family val="2"/>
      <scheme val="minor"/>
    </font>
    <font>
      <sz val="8"/>
      <name val="Calibri"/>
      <family val="2"/>
      <scheme val="minor"/>
    </font>
    <font>
      <b/>
      <sz val="18"/>
      <color indexed="8"/>
      <name val="Calibri"/>
      <family val="2"/>
      <scheme val="minor"/>
    </font>
    <font>
      <b/>
      <sz val="16"/>
      <color indexed="8"/>
      <name val="Calibri"/>
      <family val="2"/>
      <scheme val="minor"/>
    </font>
    <font>
      <b/>
      <sz val="11"/>
      <color indexed="8"/>
      <name val="Calibri"/>
      <family val="2"/>
      <scheme val="minor"/>
    </font>
    <font>
      <b/>
      <sz val="12"/>
      <color indexed="8"/>
      <name val="Calibri"/>
      <family val="2"/>
      <scheme val="minor"/>
    </font>
    <font>
      <b/>
      <sz val="8"/>
      <name val="Arial"/>
      <family val="2"/>
    </font>
    <font>
      <sz val="8"/>
      <name val="Arial"/>
      <family val="2"/>
    </font>
    <font>
      <i/>
      <sz val="8"/>
      <name val="Arial"/>
      <family val="2"/>
    </font>
    <font>
      <b/>
      <sz val="14"/>
      <color indexed="8"/>
      <name val="Calibri"/>
      <family val="2"/>
    </font>
    <font>
      <b/>
      <sz val="14"/>
      <color indexed="8"/>
      <name val="Calibri"/>
      <family val="2"/>
      <scheme val="minor"/>
    </font>
    <font>
      <b/>
      <sz val="24"/>
      <color indexed="8"/>
      <name val="Calibri"/>
      <family val="2"/>
    </font>
    <font>
      <b/>
      <sz val="11"/>
      <name val="Calibri"/>
      <family val="2"/>
      <scheme val="minor"/>
    </font>
    <font>
      <b/>
      <sz val="9"/>
      <color rgb="FF000000"/>
      <name val="Calibri"/>
      <family val="2"/>
    </font>
    <font>
      <sz val="11"/>
      <name val="Calibri"/>
      <family val="2"/>
    </font>
    <font>
      <b/>
      <vertAlign val="superscript"/>
      <sz val="12"/>
      <color theme="1"/>
      <name val="Calibri"/>
      <family val="2"/>
      <scheme val="minor"/>
    </font>
    <font>
      <vertAlign val="superscript"/>
      <sz val="10"/>
      <name val="Calibri"/>
      <family val="2"/>
      <scheme val="minor"/>
    </font>
    <font>
      <vertAlign val="superscript"/>
      <sz val="10"/>
      <color theme="1"/>
      <name val="Calibri"/>
      <family val="2"/>
      <scheme val="minor"/>
    </font>
    <font>
      <i/>
      <sz val="10"/>
      <color theme="1"/>
      <name val="Calibri"/>
      <family val="2"/>
      <scheme val="minor"/>
    </font>
    <font>
      <sz val="12"/>
      <color theme="1"/>
      <name val="Calibri"/>
      <family val="2"/>
      <scheme val="minor"/>
    </font>
    <font>
      <b/>
      <u/>
      <sz val="12"/>
      <color theme="1"/>
      <name val="Calibri"/>
      <family val="2"/>
      <scheme val="minor"/>
    </font>
    <font>
      <sz val="12"/>
      <color rgb="FF000000"/>
      <name val="Calibri"/>
      <family val="2"/>
    </font>
    <font>
      <b/>
      <u/>
      <sz val="12"/>
      <color rgb="FF000000"/>
      <name val="Calibri"/>
      <family val="2"/>
    </font>
    <font>
      <i/>
      <sz val="12"/>
      <color rgb="FF000000"/>
      <name val="Calibri"/>
      <family val="2"/>
    </font>
    <font>
      <sz val="10"/>
      <name val="Arial"/>
      <family val="2"/>
    </font>
    <font>
      <sz val="8"/>
      <color theme="1"/>
      <name val="Calibri"/>
      <family val="2"/>
      <scheme val="minor"/>
    </font>
    <font>
      <b/>
      <sz val="8"/>
      <color theme="1"/>
      <name val="Calibri"/>
      <family val="2"/>
      <scheme val="minor"/>
    </font>
    <font>
      <b/>
      <sz val="8"/>
      <color rgb="FF333333"/>
      <name val="Calibri"/>
      <family val="2"/>
      <scheme val="minor"/>
    </font>
    <font>
      <sz val="10"/>
      <color rgb="FF000000"/>
      <name val="Calibri"/>
      <family val="2"/>
      <scheme val="minor"/>
    </font>
    <font>
      <b/>
      <sz val="14"/>
      <color theme="1"/>
      <name val="Calibri"/>
      <family val="2"/>
      <scheme val="minor"/>
    </font>
    <font>
      <u/>
      <sz val="10"/>
      <color rgb="FF3333FF"/>
      <name val="Arial"/>
      <family val="2"/>
    </font>
    <font>
      <u/>
      <sz val="13"/>
      <color rgb="FF3333FF"/>
      <name val="Arial"/>
      <family val="2"/>
    </font>
    <font>
      <sz val="11"/>
      <color rgb="FF3333FF"/>
      <name val="Calibri"/>
      <family val="2"/>
      <scheme val="minor"/>
    </font>
    <font>
      <sz val="13"/>
      <color rgb="FF3333FF"/>
      <name val="Arial"/>
      <family val="2"/>
    </font>
    <font>
      <sz val="13"/>
      <color rgb="FF3333FF"/>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i/>
      <sz val="12"/>
      <name val="Calibri"/>
      <family val="2"/>
      <scheme val="minor"/>
    </font>
    <font>
      <b/>
      <sz val="12"/>
      <color rgb="FF333333"/>
      <name val="Calibri"/>
      <family val="2"/>
      <scheme val="minor"/>
    </font>
    <font>
      <b/>
      <sz val="12"/>
      <color indexed="8"/>
      <name val="Arial"/>
      <family val="2"/>
    </font>
    <font>
      <b/>
      <vertAlign val="superscript"/>
      <sz val="10"/>
      <color theme="1"/>
      <name val="Calibri"/>
      <family val="2"/>
      <scheme val="minor"/>
    </font>
    <font>
      <sz val="11"/>
      <name val="Calibri"/>
      <family val="2"/>
      <scheme val="minor"/>
    </font>
    <font>
      <vertAlign val="superscript"/>
      <sz val="11"/>
      <color theme="1"/>
      <name val="Calibri"/>
      <family val="2"/>
      <scheme val="minor"/>
    </font>
    <font>
      <i/>
      <sz val="8"/>
      <name val="Calibri"/>
      <family val="2"/>
      <scheme val="minor"/>
    </font>
    <font>
      <sz val="9"/>
      <name val="Calibri"/>
      <family val="2"/>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0" fontId="17" fillId="0" borderId="0" applyNumberFormat="0" applyFill="0" applyBorder="0" applyAlignment="0" applyProtection="0">
      <alignment vertical="top"/>
      <protection locked="0"/>
    </xf>
    <xf numFmtId="43" fontId="21" fillId="0" borderId="0" applyFont="0" applyFill="0" applyBorder="0" applyAlignment="0" applyProtection="0"/>
    <xf numFmtId="9" fontId="21" fillId="0" borderId="0" applyFont="0" applyFill="0" applyBorder="0" applyAlignment="0" applyProtection="0"/>
  </cellStyleXfs>
  <cellXfs count="298">
    <xf numFmtId="0" fontId="0" fillId="0" borderId="0" xfId="0"/>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0" xfId="0" applyFont="1"/>
    <xf numFmtId="0" fontId="0" fillId="0" borderId="0" xfId="0" applyFont="1"/>
    <xf numFmtId="0" fontId="4" fillId="0" borderId="0" xfId="0" applyFont="1"/>
    <xf numFmtId="0" fontId="7" fillId="0" borderId="0" xfId="0" applyFont="1" applyFill="1" applyBorder="1" applyAlignment="1">
      <alignment horizontal="left" vertical="top"/>
    </xf>
    <xf numFmtId="0" fontId="9" fillId="0" borderId="0" xfId="0" applyFont="1" applyFill="1" applyBorder="1" applyAlignment="1">
      <alignment vertical="top"/>
    </xf>
    <xf numFmtId="3" fontId="9" fillId="0" borderId="0" xfId="0" applyNumberFormat="1" applyFont="1" applyFill="1" applyBorder="1" applyAlignment="1">
      <alignment horizontal="right" vertical="top"/>
    </xf>
    <xf numFmtId="0" fontId="9" fillId="0" borderId="0" xfId="0" applyFont="1" applyFill="1" applyBorder="1" applyAlignment="1">
      <alignment horizontal="left" vertical="top" indent="2"/>
    </xf>
    <xf numFmtId="0" fontId="9" fillId="0" borderId="1" xfId="0" applyFont="1" applyFill="1" applyBorder="1" applyAlignment="1">
      <alignment horizontal="left" vertical="top" indent="2"/>
    </xf>
    <xf numFmtId="3" fontId="9" fillId="0" borderId="1" xfId="0" applyNumberFormat="1" applyFont="1" applyFill="1" applyBorder="1" applyAlignment="1">
      <alignment horizontal="right" vertical="top"/>
    </xf>
    <xf numFmtId="0" fontId="10" fillId="0" borderId="0" xfId="0" applyFont="1"/>
    <xf numFmtId="0" fontId="0" fillId="0" borderId="0" xfId="0" applyFill="1" applyBorder="1"/>
    <xf numFmtId="0" fontId="6" fillId="0" borderId="0" xfId="0" applyFont="1" applyFill="1" applyBorder="1" applyAlignment="1">
      <alignment horizontal="left"/>
    </xf>
    <xf numFmtId="0" fontId="6" fillId="0" borderId="0" xfId="0" applyFont="1" applyFill="1" applyBorder="1" applyAlignment="1">
      <alignment horizontal="justify"/>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3" fontId="13" fillId="0" borderId="0" xfId="0" applyNumberFormat="1" applyFont="1" applyFill="1" applyBorder="1" applyAlignment="1">
      <alignment horizontal="right" vertical="top"/>
    </xf>
    <xf numFmtId="0" fontId="9" fillId="0" borderId="0" xfId="0" applyFont="1" applyFill="1" applyBorder="1" applyAlignment="1">
      <alignment horizontal="left" vertical="top" indent="1"/>
    </xf>
    <xf numFmtId="0" fontId="7" fillId="0" borderId="0" xfId="0" applyFont="1" applyFill="1" applyBorder="1" applyAlignment="1">
      <alignment vertical="top" wrapText="1"/>
    </xf>
    <xf numFmtId="0" fontId="3" fillId="0" borderId="0" xfId="0" applyFont="1" applyFill="1" applyBorder="1" applyAlignment="1">
      <alignment horizontal="justify"/>
    </xf>
    <xf numFmtId="0" fontId="5" fillId="0" borderId="0" xfId="0" applyFont="1" applyFill="1" applyBorder="1" applyAlignment="1">
      <alignment horizontal="justify"/>
    </xf>
    <xf numFmtId="3" fontId="13" fillId="0" borderId="1" xfId="0" applyNumberFormat="1" applyFont="1" applyFill="1" applyBorder="1" applyAlignment="1">
      <alignment horizontal="right" vertical="top"/>
    </xf>
    <xf numFmtId="0" fontId="19" fillId="0" borderId="0" xfId="0" applyFont="1"/>
    <xf numFmtId="0" fontId="19" fillId="0" borderId="0" xfId="0" applyFont="1" applyAlignment="1">
      <alignment horizontal="right"/>
    </xf>
    <xf numFmtId="0" fontId="20" fillId="0" borderId="0" xfId="1" applyFont="1" applyAlignment="1" applyProtection="1"/>
    <xf numFmtId="3" fontId="0" fillId="0" borderId="0" xfId="0" applyNumberFormat="1" applyFont="1"/>
    <xf numFmtId="164" fontId="0" fillId="0" borderId="0" xfId="2" applyNumberFormat="1" applyFont="1"/>
    <xf numFmtId="0" fontId="1" fillId="0" borderId="3" xfId="0" applyFont="1" applyBorder="1"/>
    <xf numFmtId="0" fontId="22" fillId="0" borderId="0" xfId="0" applyFont="1"/>
    <xf numFmtId="0" fontId="15" fillId="0" borderId="0" xfId="0" applyFont="1"/>
    <xf numFmtId="164" fontId="0" fillId="0" borderId="0" xfId="2" applyNumberFormat="1" applyFont="1" applyFill="1"/>
    <xf numFmtId="164" fontId="22" fillId="0" borderId="0" xfId="2" applyNumberFormat="1" applyFont="1"/>
    <xf numFmtId="0" fontId="23" fillId="0" borderId="0" xfId="0" applyFont="1"/>
    <xf numFmtId="0" fontId="23" fillId="0" borderId="0" xfId="0" applyFont="1" applyAlignment="1">
      <alignment horizontal="left"/>
    </xf>
    <xf numFmtId="0" fontId="23" fillId="0" borderId="0" xfId="0" applyFont="1" applyAlignment="1">
      <alignment horizontal="center"/>
    </xf>
    <xf numFmtId="3" fontId="24" fillId="0" borderId="0" xfId="0" applyNumberFormat="1" applyFont="1"/>
    <xf numFmtId="0" fontId="25" fillId="0" borderId="0" xfId="0" applyFont="1" applyAlignment="1"/>
    <xf numFmtId="0" fontId="26" fillId="0" borderId="0" xfId="0" applyFont="1"/>
    <xf numFmtId="164" fontId="26" fillId="0" borderId="0" xfId="2" applyNumberFormat="1" applyFont="1" applyFill="1"/>
    <xf numFmtId="164" fontId="26" fillId="0" borderId="0" xfId="2" applyNumberFormat="1" applyFont="1"/>
    <xf numFmtId="0" fontId="24" fillId="0" borderId="0" xfId="0" applyFont="1" applyAlignment="1"/>
    <xf numFmtId="0" fontId="18" fillId="0" borderId="0" xfId="0" applyFont="1" applyAlignment="1"/>
    <xf numFmtId="0" fontId="1" fillId="0" borderId="0" xfId="0" applyFont="1" applyAlignment="1"/>
    <xf numFmtId="0" fontId="16" fillId="0" borderId="0" xfId="0" applyFont="1" applyAlignment="1"/>
    <xf numFmtId="0" fontId="27" fillId="0" borderId="0" xfId="0" applyFont="1" applyAlignment="1"/>
    <xf numFmtId="0" fontId="1" fillId="0" borderId="8" xfId="0" applyFont="1" applyBorder="1"/>
    <xf numFmtId="0" fontId="3" fillId="0" borderId="8" xfId="0" applyFont="1" applyFill="1" applyBorder="1" applyAlignment="1">
      <alignment vertical="top"/>
    </xf>
    <xf numFmtId="3" fontId="0" fillId="0" borderId="1" xfId="0" applyNumberFormat="1" applyFont="1" applyBorder="1"/>
    <xf numFmtId="0" fontId="9" fillId="0" borderId="1" xfId="0" applyFont="1" applyFill="1" applyBorder="1" applyAlignment="1">
      <alignment horizontal="left" vertical="top" indent="1"/>
    </xf>
    <xf numFmtId="0" fontId="0" fillId="0" borderId="1" xfId="0" applyBorder="1"/>
    <xf numFmtId="0" fontId="9" fillId="0" borderId="8" xfId="0" applyFont="1" applyFill="1" applyBorder="1" applyAlignment="1">
      <alignment vertical="top"/>
    </xf>
    <xf numFmtId="0" fontId="12" fillId="0" borderId="8" xfId="0" applyFont="1" applyFill="1" applyBorder="1" applyAlignment="1">
      <alignment horizontal="center" vertical="top"/>
    </xf>
    <xf numFmtId="0" fontId="12" fillId="0" borderId="8" xfId="0" applyFont="1" applyFill="1" applyBorder="1" applyAlignment="1">
      <alignment horizontal="center" vertical="top" wrapText="1"/>
    </xf>
    <xf numFmtId="3" fontId="28" fillId="0" borderId="0" xfId="0" applyNumberFormat="1" applyFont="1" applyFill="1" applyBorder="1" applyAlignment="1">
      <alignment horizontal="right" vertical="top"/>
    </xf>
    <xf numFmtId="0" fontId="32" fillId="0" borderId="0" xfId="0" applyFont="1" applyAlignment="1"/>
    <xf numFmtId="0" fontId="33" fillId="0" borderId="0" xfId="0" applyFont="1" applyAlignment="1"/>
    <xf numFmtId="0" fontId="34" fillId="0" borderId="0" xfId="0" applyFont="1" applyAlignment="1"/>
    <xf numFmtId="0" fontId="23" fillId="0" borderId="0" xfId="0" applyFont="1" applyAlignment="1"/>
    <xf numFmtId="0" fontId="1" fillId="0" borderId="8" xfId="0" applyFont="1" applyBorder="1" applyAlignment="1">
      <alignment horizontal="center" vertical="top"/>
    </xf>
    <xf numFmtId="0" fontId="16" fillId="0" borderId="0" xfId="0" applyFont="1" applyAlignment="1">
      <alignment horizontal="center"/>
    </xf>
    <xf numFmtId="1" fontId="0" fillId="0" borderId="1" xfId="2" applyNumberFormat="1" applyFont="1" applyBorder="1" applyAlignment="1">
      <alignment horizontal="right" vertical="top"/>
    </xf>
    <xf numFmtId="0" fontId="31" fillId="0" borderId="0" xfId="0" applyFont="1"/>
    <xf numFmtId="0" fontId="31" fillId="0" borderId="0" xfId="0" applyFont="1" applyFill="1"/>
    <xf numFmtId="0" fontId="30" fillId="0" borderId="0" xfId="0" applyFont="1" applyFill="1"/>
    <xf numFmtId="0" fontId="30" fillId="0" borderId="0" xfId="0" applyFont="1"/>
    <xf numFmtId="0" fontId="15" fillId="0" borderId="3" xfId="0" applyFont="1" applyBorder="1"/>
    <xf numFmtId="164" fontId="15" fillId="0" borderId="3" xfId="2" applyNumberFormat="1" applyFont="1" applyBorder="1"/>
    <xf numFmtId="164" fontId="22" fillId="0" borderId="3" xfId="2" applyNumberFormat="1" applyFont="1" applyBorder="1"/>
    <xf numFmtId="164" fontId="22" fillId="0" borderId="3" xfId="2" applyNumberFormat="1" applyFont="1" applyFill="1" applyBorder="1"/>
    <xf numFmtId="0" fontId="22" fillId="0" borderId="3" xfId="0" applyFont="1" applyBorder="1"/>
    <xf numFmtId="0" fontId="0" fillId="0" borderId="0" xfId="0" applyBorder="1"/>
    <xf numFmtId="0" fontId="0" fillId="0" borderId="0" xfId="0" applyFont="1" applyFill="1" applyBorder="1"/>
    <xf numFmtId="3" fontId="44" fillId="0" borderId="0" xfId="0" applyNumberFormat="1" applyFont="1" applyFill="1" applyBorder="1" applyAlignment="1">
      <alignment horizontal="right" vertical="top"/>
    </xf>
    <xf numFmtId="3" fontId="44" fillId="0" borderId="1" xfId="0" applyNumberFormat="1" applyFont="1" applyFill="1" applyBorder="1" applyAlignment="1">
      <alignment horizontal="right" vertical="top"/>
    </xf>
    <xf numFmtId="164" fontId="21" fillId="0" borderId="0" xfId="2" applyNumberFormat="1" applyFont="1" applyBorder="1"/>
    <xf numFmtId="164" fontId="21" fillId="0" borderId="1" xfId="2" applyNumberFormat="1" applyFont="1" applyBorder="1"/>
    <xf numFmtId="0" fontId="22" fillId="0" borderId="0" xfId="0" applyFont="1" applyFill="1" applyBorder="1" applyAlignment="1"/>
    <xf numFmtId="0" fontId="36" fillId="0" borderId="0" xfId="0" applyFont="1" applyBorder="1" applyAlignment="1">
      <alignment horizontal="left"/>
    </xf>
    <xf numFmtId="0" fontId="36" fillId="0" borderId="0" xfId="0" applyFont="1" applyBorder="1" applyAlignment="1">
      <alignment horizontal="center"/>
    </xf>
    <xf numFmtId="3" fontId="36" fillId="0" borderId="0" xfId="0" applyNumberFormat="1" applyFont="1" applyBorder="1" applyAlignment="1">
      <alignment horizontal="right"/>
    </xf>
    <xf numFmtId="0" fontId="0" fillId="0" borderId="3" xfId="0" applyBorder="1"/>
    <xf numFmtId="164" fontId="0" fillId="0" borderId="3" xfId="2" applyNumberFormat="1" applyFont="1" applyBorder="1"/>
    <xf numFmtId="164" fontId="1" fillId="0" borderId="3" xfId="2" applyNumberFormat="1" applyFont="1" applyBorder="1"/>
    <xf numFmtId="164" fontId="1" fillId="0" borderId="3" xfId="2" applyNumberFormat="1" applyFont="1" applyFill="1" applyBorder="1"/>
    <xf numFmtId="0" fontId="15" fillId="0" borderId="3" xfId="0" applyFont="1" applyBorder="1" applyAlignment="1">
      <alignment horizontal="center" wrapText="1"/>
    </xf>
    <xf numFmtId="1" fontId="15" fillId="0" borderId="3" xfId="0" applyNumberFormat="1" applyFont="1" applyBorder="1" applyAlignment="1">
      <alignment horizontal="center" wrapText="1"/>
    </xf>
    <xf numFmtId="0" fontId="15" fillId="0" borderId="3" xfId="0" applyFont="1" applyBorder="1" applyAlignment="1">
      <alignment horizontal="right"/>
    </xf>
    <xf numFmtId="0" fontId="15" fillId="0" borderId="3" xfId="0" applyFont="1" applyBorder="1" applyAlignment="1"/>
    <xf numFmtId="164" fontId="15" fillId="0" borderId="0" xfId="2" applyNumberFormat="1" applyFont="1" applyBorder="1"/>
    <xf numFmtId="0" fontId="22" fillId="0" borderId="0" xfId="0" applyFont="1" applyBorder="1"/>
    <xf numFmtId="3" fontId="12" fillId="0" borderId="0" xfId="0" applyNumberFormat="1" applyFont="1" applyFill="1" applyBorder="1" applyAlignment="1">
      <alignment horizontal="right" vertical="top"/>
    </xf>
    <xf numFmtId="3" fontId="1" fillId="0" borderId="0" xfId="0" applyNumberFormat="1" applyFont="1"/>
    <xf numFmtId="164" fontId="0" fillId="0" borderId="1" xfId="2" applyNumberFormat="1" applyFont="1" applyBorder="1" applyAlignment="1">
      <alignment horizontal="right" vertical="top"/>
    </xf>
    <xf numFmtId="164" fontId="0" fillId="0" borderId="0" xfId="2" applyNumberFormat="1" applyFont="1" applyFill="1" applyBorder="1"/>
    <xf numFmtId="164" fontId="12" fillId="0" borderId="8" xfId="2" applyNumberFormat="1" applyFont="1" applyFill="1" applyBorder="1" applyAlignment="1">
      <alignment horizontal="center" vertical="top"/>
    </xf>
    <xf numFmtId="164" fontId="12" fillId="0" borderId="8" xfId="2" applyNumberFormat="1" applyFont="1" applyFill="1" applyBorder="1" applyAlignment="1">
      <alignment horizontal="center" vertical="top" wrapText="1"/>
    </xf>
    <xf numFmtId="164" fontId="12" fillId="0" borderId="0" xfId="2" applyNumberFormat="1" applyFont="1" applyFill="1" applyBorder="1" applyAlignment="1">
      <alignment horizontal="center" vertical="top"/>
    </xf>
    <xf numFmtId="164" fontId="12" fillId="0" borderId="0" xfId="2" applyNumberFormat="1" applyFont="1" applyFill="1" applyBorder="1" applyAlignment="1">
      <alignment horizontal="center" vertical="top" wrapText="1"/>
    </xf>
    <xf numFmtId="164" fontId="28"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4" fontId="13" fillId="0" borderId="0" xfId="2" applyNumberFormat="1" applyFont="1" applyFill="1" applyBorder="1" applyAlignment="1">
      <alignment vertical="top"/>
    </xf>
    <xf numFmtId="164" fontId="13" fillId="0" borderId="1" xfId="2" applyNumberFormat="1" applyFont="1" applyFill="1" applyBorder="1" applyAlignment="1">
      <alignment horizontal="right" vertical="top"/>
    </xf>
    <xf numFmtId="164" fontId="0" fillId="0" borderId="0" xfId="2" applyNumberFormat="1" applyFont="1" applyBorder="1"/>
    <xf numFmtId="164" fontId="28" fillId="0" borderId="1" xfId="2" applyNumberFormat="1" applyFont="1" applyFill="1" applyBorder="1" applyAlignment="1">
      <alignment horizontal="right" vertical="top"/>
    </xf>
    <xf numFmtId="164" fontId="7" fillId="0" borderId="0" xfId="2" applyNumberFormat="1" applyFont="1" applyFill="1" applyBorder="1" applyAlignment="1">
      <alignment vertical="top" wrapText="1"/>
    </xf>
    <xf numFmtId="0" fontId="22" fillId="0" borderId="9" xfId="0" applyFont="1" applyBorder="1"/>
    <xf numFmtId="0" fontId="22" fillId="0" borderId="12" xfId="0" applyFont="1" applyBorder="1"/>
    <xf numFmtId="0" fontId="22" fillId="0" borderId="14" xfId="0" applyFont="1" applyBorder="1"/>
    <xf numFmtId="164" fontId="22" fillId="0" borderId="10" xfId="2" applyNumberFormat="1" applyFont="1" applyFill="1" applyBorder="1"/>
    <xf numFmtId="164" fontId="22" fillId="0" borderId="0" xfId="2" applyNumberFormat="1" applyFont="1" applyFill="1" applyBorder="1"/>
    <xf numFmtId="164" fontId="22" fillId="0" borderId="15" xfId="2" applyNumberFormat="1" applyFont="1" applyFill="1" applyBorder="1"/>
    <xf numFmtId="0" fontId="7" fillId="0" borderId="0" xfId="0" applyFont="1" applyFill="1" applyBorder="1" applyAlignment="1">
      <alignment vertical="top" wrapText="1"/>
    </xf>
    <xf numFmtId="164" fontId="29" fillId="0" borderId="3" xfId="2" applyNumberFormat="1" applyFont="1" applyFill="1" applyBorder="1" applyAlignment="1">
      <alignment horizontal="center" vertical="top" wrapText="1"/>
    </xf>
    <xf numFmtId="164" fontId="1" fillId="0" borderId="0" xfId="2" applyNumberFormat="1" applyFont="1"/>
    <xf numFmtId="164" fontId="1" fillId="0" borderId="8" xfId="2" applyNumberFormat="1" applyFont="1" applyBorder="1"/>
    <xf numFmtId="164" fontId="0" fillId="0" borderId="1" xfId="2" applyNumberFormat="1" applyFont="1" applyBorder="1"/>
    <xf numFmtId="164" fontId="0" fillId="0" borderId="3" xfId="2" applyNumberFormat="1" applyFont="1" applyFill="1" applyBorder="1"/>
    <xf numFmtId="0" fontId="22" fillId="0" borderId="0" xfId="0" applyFont="1" applyFill="1" applyBorder="1"/>
    <xf numFmtId="164" fontId="22" fillId="0" borderId="0" xfId="2" applyNumberFormat="1" applyFont="1" applyBorder="1" applyAlignment="1">
      <alignment wrapText="1"/>
    </xf>
    <xf numFmtId="164" fontId="15" fillId="0" borderId="0" xfId="2" applyNumberFormat="1" applyFont="1" applyFill="1" applyBorder="1"/>
    <xf numFmtId="0" fontId="7" fillId="0" borderId="0" xfId="0" applyFont="1" applyFill="1" applyBorder="1" applyAlignment="1">
      <alignment vertical="top"/>
    </xf>
    <xf numFmtId="0" fontId="54" fillId="0" borderId="3" xfId="0" applyFont="1" applyBorder="1"/>
    <xf numFmtId="0" fontId="23" fillId="0" borderId="3" xfId="0" applyFont="1" applyBorder="1"/>
    <xf numFmtId="0" fontId="24" fillId="2" borderId="4" xfId="0" applyFont="1" applyFill="1" applyBorder="1" applyAlignment="1">
      <alignment horizontal="center" wrapText="1"/>
    </xf>
    <xf numFmtId="0" fontId="24" fillId="2" borderId="5" xfId="0" applyFont="1" applyFill="1" applyBorder="1" applyAlignment="1">
      <alignment horizontal="center" wrapText="1"/>
    </xf>
    <xf numFmtId="164" fontId="24" fillId="2" borderId="3" xfId="2" applyNumberFormat="1" applyFont="1" applyFill="1" applyBorder="1" applyAlignment="1">
      <alignment horizontal="center" wrapText="1"/>
    </xf>
    <xf numFmtId="0" fontId="23" fillId="0" borderId="3" xfId="0" applyFont="1" applyBorder="1" applyAlignment="1">
      <alignment horizontal="left" wrapText="1"/>
    </xf>
    <xf numFmtId="0" fontId="23" fillId="0" borderId="3" xfId="0" applyFont="1" applyFill="1" applyBorder="1" applyAlignment="1">
      <alignment horizontal="left" wrapText="1"/>
    </xf>
    <xf numFmtId="0" fontId="24" fillId="0" borderId="3" xfId="0" applyFont="1" applyBorder="1" applyAlignment="1">
      <alignment horizontal="left"/>
    </xf>
    <xf numFmtId="0" fontId="1" fillId="0" borderId="3" xfId="0" applyFont="1" applyFill="1" applyBorder="1"/>
    <xf numFmtId="0" fontId="0" fillId="0" borderId="0" xfId="0" applyFill="1"/>
    <xf numFmtId="0" fontId="24" fillId="0" borderId="3" xfId="0" applyFont="1" applyFill="1" applyBorder="1" applyAlignment="1">
      <alignment horizontal="center" wrapText="1"/>
    </xf>
    <xf numFmtId="0" fontId="22" fillId="0" borderId="3" xfId="0" applyFont="1" applyBorder="1" applyAlignment="1">
      <alignment horizontal="right"/>
    </xf>
    <xf numFmtId="0" fontId="24" fillId="0" borderId="3" xfId="0" applyFont="1" applyFill="1" applyBorder="1"/>
    <xf numFmtId="0" fontId="55" fillId="0" borderId="0" xfId="0" applyFont="1" applyFill="1"/>
    <xf numFmtId="164" fontId="55" fillId="0" borderId="0" xfId="2" applyNumberFormat="1" applyFont="1" applyFill="1"/>
    <xf numFmtId="0" fontId="30" fillId="0" borderId="0" xfId="0" applyFont="1" applyFill="1" applyAlignment="1"/>
    <xf numFmtId="0" fontId="57" fillId="0" borderId="0" xfId="0" applyFont="1" applyFill="1" applyAlignment="1">
      <alignment horizontal="center"/>
    </xf>
    <xf numFmtId="0" fontId="56" fillId="0" borderId="0" xfId="0" applyFont="1" applyFill="1"/>
    <xf numFmtId="164" fontId="15" fillId="0" borderId="3" xfId="0" applyNumberFormat="1" applyFont="1" applyFill="1" applyBorder="1" applyAlignment="1">
      <alignment horizontal="center"/>
    </xf>
    <xf numFmtId="0" fontId="15" fillId="0" borderId="3" xfId="0" applyFont="1" applyFill="1" applyBorder="1"/>
    <xf numFmtId="0" fontId="58" fillId="0" borderId="3" xfId="0" applyFont="1" applyBorder="1" applyAlignment="1">
      <alignment vertical="center"/>
    </xf>
    <xf numFmtId="164" fontId="22" fillId="0" borderId="3" xfId="0" applyNumberFormat="1" applyFont="1" applyFill="1" applyBorder="1"/>
    <xf numFmtId="164" fontId="22" fillId="0" borderId="13" xfId="2" applyNumberFormat="1" applyFont="1" applyFill="1" applyBorder="1"/>
    <xf numFmtId="164" fontId="22" fillId="0" borderId="16" xfId="2" applyNumberFormat="1" applyFont="1" applyFill="1" applyBorder="1"/>
    <xf numFmtId="0" fontId="7" fillId="0" borderId="2" xfId="0" applyFont="1" applyFill="1" applyBorder="1" applyAlignment="1">
      <alignment vertical="top"/>
    </xf>
    <xf numFmtId="0" fontId="7" fillId="0" borderId="0" xfId="0" applyFont="1" applyFill="1" applyBorder="1" applyAlignment="1">
      <alignment vertical="top"/>
    </xf>
    <xf numFmtId="0" fontId="10" fillId="0" borderId="1" xfId="0" applyFont="1" applyBorder="1" applyAlignment="1">
      <alignment horizontal="left"/>
    </xf>
    <xf numFmtId="0" fontId="59" fillId="0" borderId="1" xfId="0" applyFont="1" applyBorder="1" applyAlignment="1">
      <alignment horizontal="left"/>
    </xf>
    <xf numFmtId="164" fontId="0" fillId="0" borderId="0" xfId="2" applyNumberFormat="1" applyFont="1" applyAlignment="1">
      <alignment horizontal="right"/>
    </xf>
    <xf numFmtId="164" fontId="15" fillId="0" borderId="3" xfId="2" applyNumberFormat="1" applyFont="1" applyBorder="1" applyAlignment="1">
      <alignment horizontal="center" wrapText="1"/>
    </xf>
    <xf numFmtId="164" fontId="15" fillId="0" borderId="3" xfId="2" applyNumberFormat="1" applyFont="1" applyBorder="1" applyAlignment="1">
      <alignment horizontal="right"/>
    </xf>
    <xf numFmtId="9" fontId="22" fillId="0" borderId="3" xfId="3" applyFont="1" applyBorder="1"/>
    <xf numFmtId="164" fontId="22" fillId="0" borderId="3" xfId="2" applyNumberFormat="1" applyFont="1" applyBorder="1" applyAlignment="1">
      <alignment horizontal="right"/>
    </xf>
    <xf numFmtId="1" fontId="15" fillId="0" borderId="3" xfId="0" applyNumberFormat="1" applyFont="1" applyFill="1" applyBorder="1" applyAlignment="1">
      <alignment horizontal="center" wrapText="1"/>
    </xf>
    <xf numFmtId="0" fontId="48" fillId="0" borderId="0" xfId="0" applyFont="1" applyFill="1" applyBorder="1" applyAlignment="1"/>
    <xf numFmtId="0" fontId="60" fillId="0" borderId="0" xfId="1" applyFont="1" applyAlignment="1" applyProtection="1"/>
    <xf numFmtId="0" fontId="61" fillId="0" borderId="0" xfId="1" applyFont="1" applyAlignment="1" applyProtection="1"/>
    <xf numFmtId="0" fontId="62" fillId="0" borderId="0" xfId="0" applyFont="1"/>
    <xf numFmtId="0" fontId="63" fillId="0" borderId="0" xfId="1" applyFont="1" applyAlignment="1" applyProtection="1"/>
    <xf numFmtId="0" fontId="64" fillId="0" borderId="0" xfId="0" applyFont="1"/>
    <xf numFmtId="0" fontId="60" fillId="0" borderId="0" xfId="1" applyFont="1" applyAlignment="1" applyProtection="1">
      <alignment horizontal="left"/>
    </xf>
    <xf numFmtId="0" fontId="49" fillId="0" borderId="0" xfId="0" applyFont="1"/>
    <xf numFmtId="164" fontId="22" fillId="0" borderId="0" xfId="2" applyNumberFormat="1" applyFont="1" applyBorder="1"/>
    <xf numFmtId="164" fontId="22" fillId="0" borderId="10" xfId="2" applyNumberFormat="1" applyFont="1" applyBorder="1"/>
    <xf numFmtId="164" fontId="22" fillId="0" borderId="11" xfId="2" applyNumberFormat="1" applyFont="1" applyBorder="1"/>
    <xf numFmtId="164" fontId="22" fillId="0" borderId="13" xfId="2" applyNumberFormat="1" applyFont="1" applyBorder="1"/>
    <xf numFmtId="164" fontId="22" fillId="0" borderId="15" xfId="2" applyNumberFormat="1" applyFont="1" applyBorder="1"/>
    <xf numFmtId="164" fontId="22" fillId="0" borderId="16" xfId="2" applyNumberFormat="1" applyFont="1" applyBorder="1"/>
    <xf numFmtId="0" fontId="49" fillId="0" borderId="0" xfId="0" applyFont="1" applyFill="1"/>
    <xf numFmtId="164" fontId="49" fillId="0" borderId="0" xfId="2" applyNumberFormat="1" applyFont="1" applyFill="1"/>
    <xf numFmtId="0" fontId="44" fillId="0" borderId="0" xfId="0" applyFont="1" applyFill="1" applyBorder="1" applyAlignment="1">
      <alignment horizontal="left" vertical="top" indent="2"/>
    </xf>
    <xf numFmtId="164" fontId="1" fillId="0" borderId="3" xfId="2" applyNumberFormat="1" applyFont="1" applyBorder="1" applyAlignment="1">
      <alignment horizontal="center"/>
    </xf>
    <xf numFmtId="164" fontId="1" fillId="0" borderId="3" xfId="2" applyNumberFormat="1" applyFont="1" applyBorder="1" applyAlignment="1">
      <alignment horizontal="center" wrapText="1"/>
    </xf>
    <xf numFmtId="164" fontId="15" fillId="0" borderId="3" xfId="2" applyNumberFormat="1" applyFont="1" applyFill="1" applyBorder="1" applyAlignment="1">
      <alignment horizontal="center"/>
    </xf>
    <xf numFmtId="0" fontId="24" fillId="0" borderId="3" xfId="0" applyFont="1" applyFill="1" applyBorder="1" applyAlignment="1">
      <alignment horizontal="left"/>
    </xf>
    <xf numFmtId="3" fontId="28" fillId="0" borderId="1" xfId="0" applyNumberFormat="1" applyFont="1" applyFill="1" applyBorder="1" applyAlignment="1">
      <alignment horizontal="right" vertical="top"/>
    </xf>
    <xf numFmtId="0" fontId="15" fillId="0" borderId="0" xfId="0" applyFont="1" applyBorder="1"/>
    <xf numFmtId="0" fontId="0" fillId="0" borderId="0" xfId="0" applyFont="1" applyBorder="1"/>
    <xf numFmtId="164" fontId="29" fillId="0" borderId="0" xfId="2" applyNumberFormat="1" applyFont="1" applyFill="1" applyBorder="1" applyAlignment="1">
      <alignment horizontal="center" vertical="top" wrapText="1"/>
    </xf>
    <xf numFmtId="164" fontId="29" fillId="0" borderId="0" xfId="2" applyNumberFormat="1" applyFont="1" applyFill="1" applyBorder="1" applyAlignment="1">
      <alignment horizontal="center" vertical="top"/>
    </xf>
    <xf numFmtId="164" fontId="15" fillId="0" borderId="0" xfId="2" applyNumberFormat="1" applyFont="1" applyBorder="1" applyAlignment="1">
      <alignment horizontal="center"/>
    </xf>
    <xf numFmtId="164" fontId="15" fillId="0" borderId="3" xfId="2" applyNumberFormat="1" applyFont="1" applyFill="1" applyBorder="1" applyAlignment="1">
      <alignment horizontal="center" wrapText="1"/>
    </xf>
    <xf numFmtId="0" fontId="72" fillId="0" borderId="3" xfId="0" applyFont="1" applyBorder="1"/>
    <xf numFmtId="164" fontId="22" fillId="0" borderId="10" xfId="0" applyNumberFormat="1" applyFont="1" applyBorder="1"/>
    <xf numFmtId="164" fontId="22" fillId="0" borderId="11" xfId="0" applyNumberFormat="1" applyFont="1" applyBorder="1"/>
    <xf numFmtId="164" fontId="23" fillId="0" borderId="0" xfId="2" applyNumberFormat="1" applyFont="1"/>
    <xf numFmtId="164" fontId="23" fillId="0" borderId="0" xfId="2" applyNumberFormat="1" applyFont="1" applyAlignment="1">
      <alignment horizontal="right"/>
    </xf>
    <xf numFmtId="164" fontId="24" fillId="0" borderId="0" xfId="2" applyNumberFormat="1" applyFont="1" applyAlignment="1"/>
    <xf numFmtId="164" fontId="36" fillId="0" borderId="0" xfId="2" applyNumberFormat="1" applyFont="1" applyBorder="1" applyAlignment="1">
      <alignment horizontal="right" wrapText="1"/>
    </xf>
    <xf numFmtId="164" fontId="36" fillId="0" borderId="0" xfId="2" applyNumberFormat="1" applyFont="1"/>
    <xf numFmtId="0" fontId="0" fillId="0" borderId="3" xfId="0" applyFont="1" applyBorder="1"/>
    <xf numFmtId="0" fontId="1" fillId="0" borderId="0" xfId="0" applyFont="1" applyBorder="1"/>
    <xf numFmtId="164" fontId="1" fillId="0" borderId="0" xfId="2" applyNumberFormat="1" applyFont="1" applyBorder="1"/>
    <xf numFmtId="164" fontId="22" fillId="0" borderId="11" xfId="2" applyNumberFormat="1" applyFont="1" applyFill="1" applyBorder="1"/>
    <xf numFmtId="0" fontId="0" fillId="0" borderId="0" xfId="0" applyAlignment="1">
      <alignment horizontal="right"/>
    </xf>
    <xf numFmtId="165" fontId="0" fillId="0" borderId="3" xfId="3" applyNumberFormat="1" applyFont="1" applyBorder="1"/>
    <xf numFmtId="164" fontId="0" fillId="0" borderId="3" xfId="2" applyNumberFormat="1" applyFont="1" applyBorder="1" applyAlignment="1">
      <alignment horizontal="right"/>
    </xf>
    <xf numFmtId="0" fontId="0" fillId="0" borderId="3" xfId="0" applyBorder="1" applyAlignment="1">
      <alignment horizontal="right"/>
    </xf>
    <xf numFmtId="165" fontId="0" fillId="0" borderId="3" xfId="3" applyNumberFormat="1" applyFont="1" applyBorder="1" applyAlignment="1">
      <alignment horizontal="right"/>
    </xf>
    <xf numFmtId="164" fontId="22" fillId="0" borderId="0" xfId="2" applyNumberFormat="1" applyFont="1" applyBorder="1" applyAlignment="1">
      <alignment horizontal="right"/>
    </xf>
    <xf numFmtId="0" fontId="22" fillId="0" borderId="0" xfId="0" applyFont="1" applyBorder="1" applyAlignment="1">
      <alignment horizontal="right"/>
    </xf>
    <xf numFmtId="0" fontId="0" fillId="0" borderId="0" xfId="0" applyNumberFormat="1"/>
    <xf numFmtId="164" fontId="22" fillId="0" borderId="7" xfId="2" applyNumberFormat="1" applyFont="1" applyBorder="1"/>
    <xf numFmtId="9" fontId="22" fillId="0" borderId="0" xfId="3" applyFont="1" applyBorder="1"/>
    <xf numFmtId="0" fontId="65" fillId="0" borderId="0" xfId="0" applyFont="1" applyFill="1" applyBorder="1" applyAlignment="1">
      <alignment vertical="center"/>
    </xf>
    <xf numFmtId="165" fontId="0" fillId="0" borderId="0" xfId="3" applyNumberFormat="1" applyFont="1" applyBorder="1"/>
    <xf numFmtId="0" fontId="42" fillId="0" borderId="0" xfId="0" applyFont="1" applyFill="1" applyBorder="1" applyAlignment="1"/>
    <xf numFmtId="164" fontId="23" fillId="0" borderId="0" xfId="2" applyNumberFormat="1" applyFont="1" applyAlignment="1"/>
    <xf numFmtId="164" fontId="24" fillId="0" borderId="3" xfId="2" applyNumberFormat="1" applyFont="1" applyFill="1" applyBorder="1" applyAlignment="1">
      <alignment horizontal="center" wrapText="1"/>
    </xf>
    <xf numFmtId="164" fontId="24" fillId="0" borderId="5" xfId="2" applyNumberFormat="1" applyFont="1" applyFill="1" applyBorder="1" applyAlignment="1">
      <alignment horizontal="center" wrapText="1"/>
    </xf>
    <xf numFmtId="0" fontId="24" fillId="0" borderId="5" xfId="0" applyFont="1" applyFill="1" applyBorder="1" applyAlignment="1">
      <alignment horizontal="center" wrapText="1"/>
    </xf>
    <xf numFmtId="164" fontId="23" fillId="0" borderId="3" xfId="2" applyNumberFormat="1" applyFont="1" applyBorder="1"/>
    <xf numFmtId="0" fontId="23" fillId="0" borderId="3" xfId="0" applyFont="1" applyBorder="1" applyAlignment="1">
      <alignment vertical="center"/>
    </xf>
    <xf numFmtId="0" fontId="17" fillId="0" borderId="0" xfId="1" applyAlignment="1" applyProtection="1"/>
    <xf numFmtId="0" fontId="51" fillId="0" borderId="0" xfId="0" applyFont="1" applyFill="1" applyAlignment="1">
      <alignment horizontal="left" vertical="top" wrapText="1"/>
    </xf>
    <xf numFmtId="0" fontId="49" fillId="0" borderId="0" xfId="0" applyFont="1" applyAlignment="1">
      <alignment horizontal="left" vertical="top" wrapText="1"/>
    </xf>
    <xf numFmtId="0" fontId="49" fillId="0" borderId="0" xfId="0" applyFont="1" applyAlignment="1">
      <alignment horizontal="left" vertical="top"/>
    </xf>
    <xf numFmtId="0" fontId="41" fillId="0" borderId="0" xfId="0" applyFont="1" applyAlignment="1">
      <alignment horizontal="center"/>
    </xf>
    <xf numFmtId="0" fontId="18" fillId="0" borderId="0" xfId="0" applyFont="1" applyAlignment="1">
      <alignment horizontal="center"/>
    </xf>
    <xf numFmtId="0" fontId="16" fillId="0" borderId="0" xfId="0" applyFont="1" applyAlignment="1">
      <alignment horizontal="center"/>
    </xf>
    <xf numFmtId="0" fontId="1" fillId="0" borderId="0" xfId="0" applyFont="1" applyAlignment="1">
      <alignment horizontal="center"/>
    </xf>
    <xf numFmtId="0" fontId="7" fillId="0" borderId="0" xfId="0" applyFont="1" applyFill="1" applyBorder="1" applyAlignment="1">
      <alignment horizontal="left" vertical="top" wrapText="1"/>
    </xf>
    <xf numFmtId="0" fontId="7" fillId="0" borderId="2" xfId="0" applyFont="1" applyFill="1" applyBorder="1" applyAlignment="1">
      <alignment vertical="top"/>
    </xf>
    <xf numFmtId="0" fontId="39" fillId="0" borderId="0" xfId="0" applyFont="1" applyAlignment="1">
      <alignment horizontal="center"/>
    </xf>
    <xf numFmtId="0" fontId="42" fillId="0" borderId="0" xfId="0" applyFont="1" applyAlignment="1">
      <alignment horizontal="center"/>
    </xf>
    <xf numFmtId="0" fontId="7" fillId="0" borderId="2" xfId="0" applyFont="1" applyFill="1" applyBorder="1" applyAlignment="1">
      <alignment horizontal="left" vertical="top"/>
    </xf>
    <xf numFmtId="0" fontId="11" fillId="0" borderId="0" xfId="0" applyFont="1" applyFill="1" applyBorder="1"/>
    <xf numFmtId="0" fontId="28" fillId="0" borderId="0" xfId="0" applyFont="1" applyFill="1" applyBorder="1" applyAlignment="1">
      <alignment horizontal="left"/>
    </xf>
    <xf numFmtId="164" fontId="39" fillId="0" borderId="0" xfId="2" applyNumberFormat="1" applyFont="1" applyAlignment="1">
      <alignment horizontal="center"/>
    </xf>
    <xf numFmtId="164" fontId="42" fillId="0" borderId="0" xfId="2" applyNumberFormat="1" applyFont="1" applyAlignment="1">
      <alignment horizontal="center"/>
    </xf>
    <xf numFmtId="164" fontId="34" fillId="0" borderId="0" xfId="2" applyNumberFormat="1" applyFont="1" applyAlignment="1">
      <alignment horizontal="center"/>
    </xf>
    <xf numFmtId="164" fontId="1" fillId="0" borderId="3" xfId="2" applyNumberFormat="1" applyFont="1" applyBorder="1" applyAlignment="1">
      <alignment horizontal="center"/>
    </xf>
    <xf numFmtId="0" fontId="7" fillId="0" borderId="0" xfId="0" applyFont="1" applyFill="1" applyBorder="1" applyAlignment="1">
      <alignment vertical="top" wrapText="1"/>
    </xf>
    <xf numFmtId="0" fontId="7" fillId="0" borderId="0" xfId="0" applyFont="1" applyFill="1" applyBorder="1" applyAlignment="1">
      <alignment vertical="top"/>
    </xf>
    <xf numFmtId="0" fontId="1" fillId="0" borderId="3" xfId="0" applyFont="1" applyBorder="1" applyAlignment="1">
      <alignment horizontal="center"/>
    </xf>
    <xf numFmtId="164" fontId="1" fillId="0" borderId="3" xfId="2" applyNumberFormat="1" applyFont="1" applyBorder="1" applyAlignment="1">
      <alignment horizontal="center" wrapText="1"/>
    </xf>
    <xf numFmtId="0" fontId="39" fillId="0" borderId="0" xfId="0" applyFont="1" applyAlignment="1">
      <alignment horizontal="center" wrapText="1"/>
    </xf>
    <xf numFmtId="164" fontId="15" fillId="0" borderId="3" xfId="2" applyNumberFormat="1" applyFont="1" applyFill="1" applyBorder="1" applyAlignment="1">
      <alignment horizontal="center" wrapText="1"/>
    </xf>
    <xf numFmtId="3" fontId="46" fillId="0" borderId="0" xfId="0" applyNumberFormat="1" applyFont="1" applyFill="1" applyAlignment="1">
      <alignment wrapText="1"/>
    </xf>
    <xf numFmtId="0" fontId="40" fillId="0" borderId="0" xfId="0" applyFont="1" applyAlignment="1">
      <alignment horizontal="center"/>
    </xf>
    <xf numFmtId="0" fontId="10" fillId="0" borderId="0" xfId="0" applyFont="1" applyAlignment="1">
      <alignment horizontal="center"/>
    </xf>
    <xf numFmtId="0" fontId="10" fillId="0" borderId="0" xfId="0" applyFont="1" applyFill="1" applyBorder="1" applyAlignment="1">
      <alignment horizontal="center"/>
    </xf>
    <xf numFmtId="0" fontId="29" fillId="0" borderId="3" xfId="0" applyFont="1" applyFill="1" applyBorder="1" applyAlignment="1">
      <alignment horizontal="center" vertical="top"/>
    </xf>
    <xf numFmtId="164" fontId="29" fillId="0" borderId="6" xfId="2" applyNumberFormat="1" applyFont="1" applyFill="1" applyBorder="1" applyAlignment="1">
      <alignment horizontal="center" vertical="top" wrapText="1"/>
    </xf>
    <xf numFmtId="164" fontId="29" fillId="0" borderId="7" xfId="2" applyNumberFormat="1" applyFont="1" applyFill="1" applyBorder="1" applyAlignment="1">
      <alignment horizontal="center" vertical="top" wrapText="1"/>
    </xf>
    <xf numFmtId="164" fontId="29" fillId="0" borderId="3" xfId="2" applyNumberFormat="1" applyFont="1" applyFill="1" applyBorder="1" applyAlignment="1">
      <alignment horizontal="center" vertical="top" wrapText="1"/>
    </xf>
    <xf numFmtId="164" fontId="29" fillId="0" borderId="3" xfId="2" applyNumberFormat="1" applyFont="1" applyFill="1" applyBorder="1" applyAlignment="1">
      <alignment horizontal="center" wrapText="1"/>
    </xf>
    <xf numFmtId="0" fontId="35" fillId="0" borderId="0" xfId="0" applyFont="1" applyAlignment="1">
      <alignment horizontal="center"/>
    </xf>
    <xf numFmtId="0" fontId="36" fillId="0" borderId="0" xfId="0" applyFont="1" applyAlignment="1">
      <alignment wrapText="1"/>
    </xf>
    <xf numFmtId="0" fontId="25" fillId="0" borderId="0" xfId="0" applyFont="1" applyAlignment="1">
      <alignment wrapText="1"/>
    </xf>
    <xf numFmtId="164" fontId="24" fillId="2" borderId="4" xfId="2" applyNumberFormat="1" applyFont="1" applyFill="1" applyBorder="1" applyAlignment="1">
      <alignment horizontal="center" wrapText="1"/>
    </xf>
    <xf numFmtId="164" fontId="24" fillId="2" borderId="5" xfId="2" applyNumberFormat="1" applyFont="1" applyFill="1" applyBorder="1" applyAlignment="1">
      <alignment horizontal="center" wrapText="1"/>
    </xf>
    <xf numFmtId="0" fontId="24" fillId="2" borderId="4" xfId="0" applyFont="1" applyFill="1" applyBorder="1" applyAlignment="1">
      <alignment horizontal="center"/>
    </xf>
    <xf numFmtId="0" fontId="24" fillId="2" borderId="5" xfId="0" applyFont="1" applyFill="1" applyBorder="1" applyAlignment="1">
      <alignment horizontal="center"/>
    </xf>
    <xf numFmtId="164" fontId="24" fillId="2" borderId="6" xfId="2" applyNumberFormat="1" applyFont="1" applyFill="1" applyBorder="1" applyAlignment="1">
      <alignment horizontal="center"/>
    </xf>
    <xf numFmtId="164" fontId="24" fillId="2" borderId="7" xfId="2" applyNumberFormat="1" applyFont="1" applyFill="1" applyBorder="1" applyAlignment="1">
      <alignment horizontal="center"/>
    </xf>
    <xf numFmtId="164" fontId="24" fillId="2" borderId="6" xfId="2" applyNumberFormat="1" applyFont="1" applyFill="1" applyBorder="1" applyAlignment="1">
      <alignment horizontal="center" wrapText="1"/>
    </xf>
    <xf numFmtId="164" fontId="24" fillId="2" borderId="7" xfId="2" applyNumberFormat="1" applyFont="1" applyFill="1" applyBorder="1" applyAlignment="1">
      <alignment horizontal="center" wrapText="1"/>
    </xf>
    <xf numFmtId="0" fontId="1" fillId="0" borderId="4" xfId="0" applyFont="1" applyBorder="1" applyAlignment="1">
      <alignment horizontal="center"/>
    </xf>
    <xf numFmtId="0" fontId="1" fillId="0" borderId="5" xfId="0" applyFont="1" applyBorder="1" applyAlignment="1">
      <alignment horizontal="center"/>
    </xf>
    <xf numFmtId="0" fontId="70" fillId="0" borderId="0" xfId="0" applyFont="1" applyAlignment="1">
      <alignment horizontal="center"/>
    </xf>
    <xf numFmtId="3" fontId="42" fillId="0" borderId="1" xfId="0" applyNumberFormat="1" applyFont="1" applyBorder="1" applyAlignment="1"/>
    <xf numFmtId="0" fontId="7" fillId="0" borderId="0" xfId="0" applyFont="1" applyFill="1" applyBorder="1" applyAlignment="1">
      <alignment vertical="center"/>
    </xf>
    <xf numFmtId="0" fontId="59" fillId="0" borderId="0" xfId="0" applyFont="1" applyAlignment="1">
      <alignment horizontal="center"/>
    </xf>
    <xf numFmtId="0" fontId="22" fillId="0" borderId="0" xfId="0" applyFont="1" applyFill="1" applyAlignment="1">
      <alignment wrapText="1"/>
    </xf>
    <xf numFmtId="164" fontId="1" fillId="0" borderId="6" xfId="2" applyNumberFormat="1" applyFont="1" applyBorder="1" applyAlignment="1">
      <alignment horizontal="center" wrapText="1"/>
    </xf>
    <xf numFmtId="164" fontId="1" fillId="0" borderId="17" xfId="2" applyNumberFormat="1" applyFont="1" applyBorder="1" applyAlignment="1">
      <alignment horizontal="center" wrapText="1"/>
    </xf>
    <xf numFmtId="164" fontId="1" fillId="0" borderId="7" xfId="2" applyNumberFormat="1" applyFont="1" applyBorder="1" applyAlignment="1">
      <alignment horizontal="center" wrapText="1"/>
    </xf>
    <xf numFmtId="0" fontId="25" fillId="0" borderId="0" xfId="0" applyFont="1" applyAlignment="1">
      <alignment horizontal="left"/>
    </xf>
    <xf numFmtId="0" fontId="34" fillId="0" borderId="0" xfId="0" applyFont="1" applyAlignment="1">
      <alignment horizontal="center"/>
    </xf>
    <xf numFmtId="0" fontId="68" fillId="0" borderId="0" xfId="0" applyFont="1" applyAlignment="1"/>
    <xf numFmtId="0" fontId="15" fillId="0" borderId="3" xfId="0" applyFont="1" applyBorder="1" applyAlignment="1">
      <alignment horizontal="left"/>
    </xf>
    <xf numFmtId="0" fontId="10" fillId="0" borderId="1" xfId="0" applyFont="1" applyBorder="1" applyAlignment="1"/>
    <xf numFmtId="0" fontId="10" fillId="0" borderId="1" xfId="0" applyFont="1" applyBorder="1"/>
    <xf numFmtId="0" fontId="24" fillId="0" borderId="0" xfId="0" applyFont="1" applyFill="1" applyAlignment="1"/>
    <xf numFmtId="0" fontId="42" fillId="0" borderId="1" xfId="0" applyFont="1" applyBorder="1" applyAlignment="1"/>
    <xf numFmtId="0" fontId="42" fillId="0" borderId="0" xfId="0" applyFont="1" applyBorder="1" applyAlignment="1"/>
    <xf numFmtId="0" fontId="42" fillId="0" borderId="0" xfId="0" applyFont="1" applyAlignment="1"/>
    <xf numFmtId="0" fontId="24" fillId="0" borderId="6" xfId="0" applyFont="1" applyFill="1" applyBorder="1" applyAlignment="1">
      <alignment horizontal="center"/>
    </xf>
    <xf numFmtId="0" fontId="24" fillId="0" borderId="17" xfId="0" applyFont="1" applyFill="1" applyBorder="1" applyAlignment="1">
      <alignment horizontal="center"/>
    </xf>
    <xf numFmtId="0" fontId="24" fillId="0" borderId="3" xfId="0" applyFont="1" applyFill="1" applyBorder="1" applyAlignment="1">
      <alignment horizontal="center"/>
    </xf>
    <xf numFmtId="0" fontId="24" fillId="0" borderId="3" xfId="0" applyFont="1" applyFill="1" applyBorder="1" applyAlignment="1">
      <alignment horizontal="left"/>
    </xf>
    <xf numFmtId="0" fontId="24" fillId="0" borderId="0" xfId="0" applyFont="1" applyFill="1" applyAlignment="1">
      <alignment horizontal="left" wrapText="1"/>
    </xf>
    <xf numFmtId="0" fontId="0" fillId="0" borderId="0" xfId="0" applyFont="1"/>
    <xf numFmtId="0" fontId="15" fillId="0" borderId="3" xfId="0" applyFont="1" applyFill="1" applyBorder="1" applyAlignment="1">
      <alignment horizontal="center"/>
    </xf>
    <xf numFmtId="164" fontId="15" fillId="0" borderId="3" xfId="2" applyNumberFormat="1" applyFont="1" applyFill="1" applyBorder="1" applyAlignment="1">
      <alignment horizontal="center"/>
    </xf>
    <xf numFmtId="0" fontId="1" fillId="0" borderId="1" xfId="0" applyFont="1" applyFill="1" applyBorder="1" applyAlignment="1"/>
    <xf numFmtId="0" fontId="65" fillId="0" borderId="10" xfId="0" applyFont="1" applyFill="1" applyBorder="1" applyAlignment="1">
      <alignment vertical="center"/>
    </xf>
    <xf numFmtId="164" fontId="0" fillId="0" borderId="0" xfId="2" applyNumberFormat="1" applyFont="1" applyFill="1" applyAlignment="1"/>
    <xf numFmtId="0" fontId="25" fillId="0" borderId="0" xfId="0" applyFont="1" applyFill="1" applyAlignment="1">
      <alignment horizontal="center"/>
    </xf>
    <xf numFmtId="0" fontId="69" fillId="0" borderId="0" xfId="0" applyFont="1" applyFill="1" applyAlignment="1">
      <alignment horizontal="center"/>
    </xf>
    <xf numFmtId="0" fontId="55" fillId="0" borderId="0" xfId="0" applyFont="1" applyFill="1" applyBorder="1"/>
    <xf numFmtId="0" fontId="55" fillId="0" borderId="0" xfId="0" applyFont="1" applyFill="1" applyBorder="1" applyAlignment="1">
      <alignment wrapText="1"/>
    </xf>
    <xf numFmtId="0" fontId="30" fillId="0" borderId="0" xfId="0" applyFont="1" applyFill="1" applyAlignment="1"/>
  </cellXfs>
  <cellStyles count="4">
    <cellStyle name="Comma" xfId="2" builtinId="3"/>
    <cellStyle name="Hyperlink" xfId="1" builtinId="8"/>
    <cellStyle name="Normal" xfId="0" builtinId="0"/>
    <cellStyle name="Percent" xfId="3" builtinId="5"/>
  </cellStyles>
  <dxfs count="0"/>
  <tableStyles count="0" defaultTableStyle="TableStyleMedium9" defaultPivotStyle="PivotStyleLight16"/>
  <colors>
    <mruColors>
      <color rgb="FF3333FF"/>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1076325</xdr:colOff>
      <xdr:row>3</xdr:row>
      <xdr:rowOff>154925</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000125" cy="1012175"/>
        </a:xfrm>
        <a:prstGeom prst="rect">
          <a:avLst/>
        </a:prstGeom>
      </xdr:spPr>
    </xdr:pic>
    <xdr:clientData/>
  </xdr:twoCellAnchor>
  <xdr:twoCellAnchor editAs="oneCell">
    <xdr:from>
      <xdr:col>0</xdr:col>
      <xdr:colOff>4429125</xdr:colOff>
      <xdr:row>5</xdr:row>
      <xdr:rowOff>37914</xdr:rowOff>
    </xdr:from>
    <xdr:to>
      <xdr:col>0</xdr:col>
      <xdr:colOff>4953000</xdr:colOff>
      <xdr:row>7</xdr:row>
      <xdr:rowOff>39088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29125" y="1276164"/>
          <a:ext cx="523875" cy="4393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105104</xdr:colOff>
      <xdr:row>0</xdr:row>
      <xdr:rowOff>78829</xdr:rowOff>
    </xdr:from>
    <xdr:to>
      <xdr:col>0</xdr:col>
      <xdr:colOff>1116724</xdr:colOff>
      <xdr:row>4</xdr:row>
      <xdr:rowOff>158766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04" y="78829"/>
          <a:ext cx="1011620" cy="1011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272144</xdr:colOff>
      <xdr:row>0</xdr:row>
      <xdr:rowOff>72571</xdr:rowOff>
    </xdr:from>
    <xdr:to>
      <xdr:col>1</xdr:col>
      <xdr:colOff>703038</xdr:colOff>
      <xdr:row>4</xdr:row>
      <xdr:rowOff>145143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72571"/>
          <a:ext cx="997858" cy="9978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0</xdr:col>
      <xdr:colOff>1097280</xdr:colOff>
      <xdr:row>4</xdr:row>
      <xdr:rowOff>15240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91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0</xdr:col>
      <xdr:colOff>1087755</xdr:colOff>
      <xdr:row>4</xdr:row>
      <xdr:rowOff>32385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 y="0"/>
          <a:ext cx="882015" cy="8896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882015</xdr:colOff>
      <xdr:row>4</xdr:row>
      <xdr:rowOff>89535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2015" cy="889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112</xdr:row>
      <xdr:rowOff>22860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0" cy="2050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163287</xdr:colOff>
      <xdr:row>0</xdr:row>
      <xdr:rowOff>53206</xdr:rowOff>
    </xdr:from>
    <xdr:to>
      <xdr:col>0</xdr:col>
      <xdr:colOff>1140035</xdr:colOff>
      <xdr:row>5</xdr:row>
      <xdr:rowOff>25119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53206"/>
          <a:ext cx="976748" cy="976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153833</xdr:colOff>
      <xdr:row>0</xdr:row>
      <xdr:rowOff>78149</xdr:rowOff>
    </xdr:from>
    <xdr:to>
      <xdr:col>0</xdr:col>
      <xdr:colOff>1081549</xdr:colOff>
      <xdr:row>5</xdr:row>
      <xdr:rowOff>6252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33" y="78149"/>
          <a:ext cx="927716" cy="9686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112291</xdr:colOff>
      <xdr:row>0</xdr:row>
      <xdr:rowOff>77575</xdr:rowOff>
    </xdr:from>
    <xdr:to>
      <xdr:col>0</xdr:col>
      <xdr:colOff>1082040</xdr:colOff>
      <xdr:row>4</xdr:row>
      <xdr:rowOff>117684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91" y="77575"/>
          <a:ext cx="969749" cy="969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472440</xdr:colOff>
      <xdr:row>0</xdr:row>
      <xdr:rowOff>49666</xdr:rowOff>
    </xdr:from>
    <xdr:to>
      <xdr:col>0</xdr:col>
      <xdr:colOff>1420994</xdr:colOff>
      <xdr:row>4</xdr:row>
      <xdr:rowOff>175260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49666"/>
          <a:ext cx="948554" cy="9485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192257</xdr:colOff>
      <xdr:row>0</xdr:row>
      <xdr:rowOff>26162</xdr:rowOff>
    </xdr:from>
    <xdr:to>
      <xdr:col>0</xdr:col>
      <xdr:colOff>1208689</xdr:colOff>
      <xdr:row>4</xdr:row>
      <xdr:rowOff>48490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57" y="26162"/>
          <a:ext cx="1016432" cy="1016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46056</xdr:colOff>
      <xdr:row>0</xdr:row>
      <xdr:rowOff>30878</xdr:rowOff>
    </xdr:from>
    <xdr:to>
      <xdr:col>0</xdr:col>
      <xdr:colOff>1080024</xdr:colOff>
      <xdr:row>4</xdr:row>
      <xdr:rowOff>117231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56" y="30878"/>
          <a:ext cx="1033968" cy="10339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81643</xdr:colOff>
      <xdr:row>0</xdr:row>
      <xdr:rowOff>77110</xdr:rowOff>
    </xdr:from>
    <xdr:to>
      <xdr:col>0</xdr:col>
      <xdr:colOff>966105</xdr:colOff>
      <xdr:row>4</xdr:row>
      <xdr:rowOff>104322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77110"/>
          <a:ext cx="884462" cy="884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Normal="100" workbookViewId="0">
      <selection activeCell="A14" sqref="A14"/>
    </sheetView>
  </sheetViews>
  <sheetFormatPr defaultRowHeight="15" x14ac:dyDescent="0.25"/>
  <cols>
    <col min="1" max="1" width="138" customWidth="1"/>
    <col min="2" max="2" width="6.85546875" customWidth="1"/>
  </cols>
  <sheetData>
    <row r="1" spans="1:2" ht="31.5" x14ac:dyDescent="0.5">
      <c r="A1" s="221" t="s">
        <v>160</v>
      </c>
      <c r="B1" s="221"/>
    </row>
    <row r="2" spans="1:2" ht="21" x14ac:dyDescent="0.35">
      <c r="A2" s="222" t="s">
        <v>162</v>
      </c>
      <c r="B2" s="222"/>
    </row>
    <row r="3" spans="1:2" x14ac:dyDescent="0.25">
      <c r="A3" s="224" t="s">
        <v>161</v>
      </c>
      <c r="B3" s="224"/>
    </row>
    <row r="4" spans="1:2" x14ac:dyDescent="0.25">
      <c r="A4" s="223" t="s">
        <v>336</v>
      </c>
      <c r="B4" s="223"/>
    </row>
    <row r="6" spans="1:2" ht="17.25" x14ac:dyDescent="0.3">
      <c r="A6" s="25" t="s">
        <v>114</v>
      </c>
      <c r="B6" s="26"/>
    </row>
    <row r="7" spans="1:2" ht="17.25" x14ac:dyDescent="0.3">
      <c r="A7" s="217" t="s">
        <v>412</v>
      </c>
      <c r="B7" s="26"/>
    </row>
    <row r="8" spans="1:2" s="161" customFormat="1" ht="16.5" x14ac:dyDescent="0.25">
      <c r="A8" s="159" t="s">
        <v>339</v>
      </c>
      <c r="B8" s="160"/>
    </row>
    <row r="9" spans="1:2" s="161" customFormat="1" ht="16.5" x14ac:dyDescent="0.25">
      <c r="A9" s="159" t="s">
        <v>341</v>
      </c>
      <c r="B9" s="160"/>
    </row>
    <row r="10" spans="1:2" s="161" customFormat="1" ht="16.5" x14ac:dyDescent="0.25">
      <c r="A10" s="159" t="s">
        <v>419</v>
      </c>
      <c r="B10" s="162"/>
    </row>
    <row r="11" spans="1:2" s="161" customFormat="1" ht="16.5" x14ac:dyDescent="0.25">
      <c r="A11" s="159" t="s">
        <v>347</v>
      </c>
      <c r="B11" s="160"/>
    </row>
    <row r="12" spans="1:2" s="161" customFormat="1" ht="16.5" x14ac:dyDescent="0.25">
      <c r="A12" s="159" t="s">
        <v>358</v>
      </c>
      <c r="B12" s="160"/>
    </row>
    <row r="13" spans="1:2" s="161" customFormat="1" ht="17.25" x14ac:dyDescent="0.3">
      <c r="A13" s="159" t="s">
        <v>362</v>
      </c>
      <c r="B13" s="163"/>
    </row>
    <row r="14" spans="1:2" s="161" customFormat="1" ht="17.25" x14ac:dyDescent="0.3">
      <c r="A14" s="159" t="s">
        <v>366</v>
      </c>
      <c r="B14" s="163"/>
    </row>
    <row r="15" spans="1:2" s="161" customFormat="1" ht="17.25" x14ac:dyDescent="0.3">
      <c r="A15" s="164" t="s">
        <v>375</v>
      </c>
      <c r="B15" s="163"/>
    </row>
    <row r="16" spans="1:2" s="161" customFormat="1" ht="17.25" x14ac:dyDescent="0.3">
      <c r="A16" s="164" t="s">
        <v>397</v>
      </c>
      <c r="B16" s="163"/>
    </row>
    <row r="17" spans="1:2" s="161" customFormat="1" ht="17.25" x14ac:dyDescent="0.3">
      <c r="A17" s="164" t="s">
        <v>400</v>
      </c>
      <c r="B17" s="163"/>
    </row>
    <row r="18" spans="1:2" s="161" customFormat="1" ht="17.25" x14ac:dyDescent="0.3">
      <c r="A18" s="164" t="s">
        <v>403</v>
      </c>
      <c r="B18" s="163"/>
    </row>
    <row r="19" spans="1:2" s="161" customFormat="1" ht="16.5" x14ac:dyDescent="0.25">
      <c r="A19" s="159" t="s">
        <v>411</v>
      </c>
      <c r="B19" s="162"/>
    </row>
    <row r="20" spans="1:2" ht="17.25" x14ac:dyDescent="0.3">
      <c r="A20" s="25"/>
      <c r="B20" s="27"/>
    </row>
    <row r="21" spans="1:2" ht="30" customHeight="1" x14ac:dyDescent="0.25">
      <c r="A21" s="219" t="s">
        <v>249</v>
      </c>
      <c r="B21" s="219"/>
    </row>
    <row r="22" spans="1:2" ht="15.75" x14ac:dyDescent="0.25">
      <c r="A22" s="220" t="s">
        <v>250</v>
      </c>
      <c r="B22" s="220"/>
    </row>
    <row r="23" spans="1:2" ht="15.75" x14ac:dyDescent="0.25">
      <c r="A23" s="220" t="s">
        <v>251</v>
      </c>
      <c r="B23" s="220"/>
    </row>
    <row r="24" spans="1:2" ht="15.75" x14ac:dyDescent="0.25">
      <c r="A24" s="220" t="s">
        <v>252</v>
      </c>
      <c r="B24" s="220"/>
    </row>
    <row r="25" spans="1:2" ht="15.75" x14ac:dyDescent="0.25">
      <c r="A25" s="220" t="s">
        <v>253</v>
      </c>
      <c r="B25" s="220"/>
    </row>
    <row r="26" spans="1:2" ht="15.75" x14ac:dyDescent="0.25">
      <c r="A26" s="220" t="s">
        <v>254</v>
      </c>
      <c r="B26" s="220"/>
    </row>
    <row r="27" spans="1:2" ht="15.75" x14ac:dyDescent="0.25">
      <c r="A27" s="220" t="s">
        <v>413</v>
      </c>
      <c r="B27" s="220"/>
    </row>
    <row r="28" spans="1:2" ht="15.75" x14ac:dyDescent="0.25">
      <c r="A28" s="220" t="s">
        <v>414</v>
      </c>
      <c r="B28" s="220"/>
    </row>
    <row r="29" spans="1:2" ht="97.5" customHeight="1" x14ac:dyDescent="0.25">
      <c r="A29" s="218" t="s">
        <v>255</v>
      </c>
      <c r="B29" s="218"/>
    </row>
    <row r="30" spans="1:2" ht="82.5" customHeight="1" x14ac:dyDescent="0.25">
      <c r="A30" s="218" t="s">
        <v>415</v>
      </c>
      <c r="B30" s="218"/>
    </row>
    <row r="31" spans="1:2" ht="141.75" customHeight="1" x14ac:dyDescent="0.25">
      <c r="A31" s="218" t="s">
        <v>256</v>
      </c>
      <c r="B31" s="218"/>
    </row>
  </sheetData>
  <mergeCells count="15">
    <mergeCell ref="A1:B1"/>
    <mergeCell ref="A2:B2"/>
    <mergeCell ref="A4:B4"/>
    <mergeCell ref="A3:B3"/>
    <mergeCell ref="A28:B28"/>
    <mergeCell ref="A31:B31"/>
    <mergeCell ref="A29:B29"/>
    <mergeCell ref="A30:B30"/>
    <mergeCell ref="A21:B21"/>
    <mergeCell ref="A22:B22"/>
    <mergeCell ref="A23:B23"/>
    <mergeCell ref="A24:B24"/>
    <mergeCell ref="A25:B25"/>
    <mergeCell ref="A26:B26"/>
    <mergeCell ref="A27:B27"/>
  </mergeCells>
  <hyperlinks>
    <hyperlink ref="A8" location="'Tabla 1'!A1" display="Tabla 1. Resumen de matrícula en las instituciones de educación superior por año académico"/>
    <hyperlink ref="A9" location="'Tabla 2'!A1" display="Tabla 2. Resumen de egresados de las instituciones de educación superior (Finalizaron en junio 2010)"/>
    <hyperlink ref="A10" location="'Tabla 3'!A1" display="Tabla 3. Resumen de docencia de las instituciones de educación superior (2010-11"/>
    <hyperlink ref="A11" location="'Tabla 4'!A1" display="Tabla 4. Matrícula por nivel, género y tarea en las instituciones de educación superior (primera sesión académica del 2010-11)"/>
    <hyperlink ref="A12" location="'Tabla 5'!A1" display="Tabla 5. Egresados por nivel que finalizaron en junio 2010 de las instituciones de educación superior"/>
    <hyperlink ref="A13" location="'tabla 6'!A1" display="Tabla 6. Resumen de egresados por area academica, nivel y sector en las instituciones de educación superior (año académico 2009-10)"/>
    <hyperlink ref="A14" location="'tabla 7'!A1" display="Tabla 7. Docencia por tarea y género en las instituciones de educación superior (año académico 2010-11)"/>
    <hyperlink ref="A15" location="'tabla 8'!A1" display="Tabla 8. Facultad por tiempo y rango en las instituciones de educación superior (año académico 2010-11)"/>
    <hyperlink ref="A16" location="'tabla 9'!A1" display="Tabla 9. Tasas de graduación (año académico 2010-11)"/>
    <hyperlink ref="A17" location="'tabla 10'!A1" display="Tabla 10. Tasas de retención de primer a segundo año por tiempo en las instituciones de educación superior (año académicos 2010-11)"/>
    <hyperlink ref="A18" location="'Tabla 11'!A1" display="Tabla 11. Costos de matrícula  por unidad en la instituciones de educación superior de Puerto Rico (Año académico 2013-14"/>
    <hyperlink ref="A19" location="'Tabla 12'!A1" display="Tabla 12. Recursos humanos por ocupación, tarea y sector en las instituciones de educación superior de Puerto Rico  (año académico 2014-15)"/>
    <hyperlink ref="A7" location="Infografía!A1" display="Infografía sobre educación postsecundaria técnico-vocacional de Puerto Rico. Año académico 2015-16"/>
  </hyperlinks>
  <pageMargins left="0.7" right="0.7" top="0.75" bottom="0.75" header="0.3" footer="0.3"/>
  <pageSetup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71" zoomScaleNormal="71" workbookViewId="0">
      <pane xSplit="1" ySplit="10" topLeftCell="B32" activePane="bottomRight" state="frozen"/>
      <selection pane="topRight" activeCell="B1" sqref="B1"/>
      <selection pane="bottomLeft" activeCell="A11" sqref="A11"/>
      <selection pane="bottomRight" activeCell="AI124" sqref="AI124"/>
    </sheetView>
  </sheetViews>
  <sheetFormatPr defaultColWidth="9.140625" defaultRowHeight="15" x14ac:dyDescent="0.25"/>
  <cols>
    <col min="1" max="1" width="60.28515625" style="5" bestFit="1" customWidth="1"/>
    <col min="2" max="2" width="9.85546875" style="33" bestFit="1" customWidth="1"/>
    <col min="3" max="5" width="9.42578125" style="33" bestFit="1" customWidth="1"/>
    <col min="6" max="6" width="9.140625" style="33" bestFit="1" customWidth="1"/>
    <col min="7" max="7" width="8" style="33" bestFit="1" customWidth="1"/>
    <col min="8" max="8" width="9" style="33" bestFit="1" customWidth="1"/>
    <col min="9" max="9" width="9.140625" style="29" bestFit="1" customWidth="1"/>
    <col min="10" max="10" width="8" style="29" bestFit="1" customWidth="1"/>
    <col min="11" max="11" width="9" style="29" bestFit="1" customWidth="1"/>
    <col min="12" max="12" width="9.140625" style="5" bestFit="1" customWidth="1"/>
    <col min="13" max="13" width="8" style="5" bestFit="1" customWidth="1"/>
    <col min="14" max="14" width="9" style="5" bestFit="1" customWidth="1"/>
    <col min="15" max="15" width="9.140625" style="5" bestFit="1" customWidth="1"/>
    <col min="16" max="16" width="8" style="5" bestFit="1" customWidth="1"/>
    <col min="17" max="17" width="9" style="5" bestFit="1" customWidth="1"/>
    <col min="18" max="18" width="9.140625" style="5" bestFit="1" customWidth="1"/>
    <col min="19" max="19" width="8" style="5" bestFit="1" customWidth="1"/>
    <col min="20" max="20" width="9" style="5" bestFit="1" customWidth="1"/>
    <col min="21" max="21" width="9.140625" style="5" bestFit="1" customWidth="1"/>
    <col min="22" max="22" width="8" style="5" bestFit="1" customWidth="1"/>
    <col min="23" max="25" width="9.85546875" style="5" bestFit="1" customWidth="1"/>
    <col min="26" max="26" width="9" style="5" bestFit="1" customWidth="1"/>
    <col min="27" max="27" width="9.140625" style="5" bestFit="1" customWidth="1"/>
    <col min="28" max="28" width="8" style="5" bestFit="1" customWidth="1"/>
    <col min="29" max="29" width="9.85546875" style="5" bestFit="1" customWidth="1"/>
    <col min="30" max="30" width="9.42578125" style="5" bestFit="1" customWidth="1"/>
    <col min="31" max="32" width="9.85546875" style="5" bestFit="1" customWidth="1"/>
    <col min="33" max="34" width="9.42578125" style="5" bestFit="1" customWidth="1"/>
    <col min="35" max="35" width="10.85546875" style="5" bestFit="1" customWidth="1"/>
    <col min="36" max="37" width="9.85546875" style="5" bestFit="1" customWidth="1"/>
    <col min="38" max="16384" width="9.140625" style="5"/>
  </cols>
  <sheetData>
    <row r="1" spans="1:37" ht="18.75" x14ac:dyDescent="0.3">
      <c r="A1" s="243" t="s">
        <v>173</v>
      </c>
      <c r="B1" s="243"/>
      <c r="C1" s="243"/>
      <c r="D1" s="243"/>
      <c r="E1" s="243"/>
      <c r="F1" s="243"/>
      <c r="G1" s="243"/>
      <c r="H1" s="243"/>
      <c r="I1" s="243"/>
      <c r="J1" s="243"/>
      <c r="K1" s="243"/>
      <c r="L1" s="243"/>
      <c r="M1" s="243"/>
      <c r="N1" s="243"/>
      <c r="O1" s="243"/>
      <c r="P1" s="243"/>
      <c r="Q1" s="243"/>
      <c r="R1" s="243"/>
      <c r="S1" s="243"/>
      <c r="T1" s="243"/>
      <c r="U1" s="243"/>
      <c r="V1" s="243"/>
      <c r="W1" s="243"/>
      <c r="X1" s="243"/>
    </row>
    <row r="2" spans="1:37" ht="18.75" x14ac:dyDescent="0.3">
      <c r="A2" s="243" t="s">
        <v>174</v>
      </c>
      <c r="B2" s="243"/>
      <c r="C2" s="243"/>
      <c r="D2" s="243"/>
      <c r="E2" s="243"/>
      <c r="F2" s="243"/>
      <c r="G2" s="243"/>
      <c r="H2" s="243"/>
      <c r="I2" s="243"/>
      <c r="J2" s="243"/>
      <c r="K2" s="243"/>
      <c r="L2" s="243"/>
      <c r="M2" s="243"/>
      <c r="N2" s="243"/>
      <c r="O2" s="243"/>
      <c r="P2" s="243"/>
      <c r="Q2" s="243"/>
      <c r="R2" s="243"/>
      <c r="S2" s="243"/>
      <c r="T2" s="243"/>
      <c r="U2" s="243"/>
      <c r="V2" s="243"/>
      <c r="W2" s="243"/>
      <c r="X2" s="243"/>
    </row>
    <row r="3" spans="1:37" ht="18.75" x14ac:dyDescent="0.3">
      <c r="A3" s="267" t="s">
        <v>325</v>
      </c>
      <c r="B3" s="267"/>
      <c r="C3" s="267"/>
      <c r="D3" s="267"/>
      <c r="E3" s="267"/>
      <c r="F3" s="267"/>
      <c r="G3" s="267"/>
      <c r="H3" s="267"/>
      <c r="I3" s="267"/>
      <c r="J3" s="267"/>
      <c r="K3" s="267"/>
      <c r="L3" s="267"/>
      <c r="M3" s="267"/>
      <c r="N3" s="267"/>
      <c r="O3" s="267"/>
      <c r="P3" s="267"/>
      <c r="Q3" s="267"/>
      <c r="R3" s="267"/>
      <c r="S3" s="267"/>
      <c r="T3" s="267"/>
      <c r="U3" s="267"/>
      <c r="V3" s="267"/>
      <c r="W3" s="267"/>
      <c r="X3" s="267"/>
    </row>
    <row r="4" spans="1:37" ht="18.75" x14ac:dyDescent="0.3">
      <c r="A4" s="243" t="s">
        <v>336</v>
      </c>
      <c r="B4" s="243"/>
      <c r="C4" s="243"/>
      <c r="D4" s="243"/>
      <c r="E4" s="243"/>
      <c r="F4" s="243"/>
      <c r="G4" s="243"/>
      <c r="H4" s="243"/>
      <c r="I4" s="243"/>
      <c r="J4" s="243"/>
      <c r="K4" s="243"/>
      <c r="L4" s="243"/>
      <c r="M4" s="243"/>
      <c r="N4" s="243"/>
      <c r="O4" s="243"/>
      <c r="P4" s="243"/>
      <c r="Q4" s="243"/>
      <c r="R4" s="243"/>
      <c r="S4" s="243"/>
      <c r="T4" s="243"/>
      <c r="U4" s="243"/>
      <c r="V4" s="243"/>
      <c r="W4" s="243"/>
      <c r="X4" s="243"/>
    </row>
    <row r="5" spans="1:37" s="31" customFormat="1" ht="12.75" x14ac:dyDescent="0.2">
      <c r="B5" s="34"/>
      <c r="C5" s="34"/>
      <c r="D5" s="34"/>
      <c r="E5" s="34"/>
      <c r="F5" s="34"/>
      <c r="G5" s="34"/>
      <c r="H5" s="34"/>
      <c r="I5" s="34"/>
      <c r="J5" s="34"/>
      <c r="K5" s="34"/>
    </row>
    <row r="6" spans="1:37" ht="21" customHeight="1" x14ac:dyDescent="0.25">
      <c r="A6" s="265" t="s">
        <v>330</v>
      </c>
      <c r="B6" s="265"/>
      <c r="C6" s="265"/>
      <c r="D6" s="265"/>
      <c r="E6" s="265"/>
      <c r="F6" s="265"/>
      <c r="G6" s="265"/>
      <c r="H6" s="265"/>
      <c r="I6" s="265"/>
      <c r="J6" s="265"/>
      <c r="K6" s="265"/>
      <c r="L6" s="265"/>
      <c r="M6" s="265"/>
      <c r="N6" s="265"/>
      <c r="O6" s="265"/>
      <c r="P6" s="265"/>
      <c r="Q6" s="265"/>
      <c r="R6" s="265"/>
      <c r="S6" s="265"/>
      <c r="T6" s="265"/>
      <c r="U6" s="265"/>
      <c r="V6" s="265"/>
      <c r="W6" s="265"/>
      <c r="X6" s="265"/>
    </row>
    <row r="7" spans="1:37" customFormat="1" ht="15" customHeight="1" x14ac:dyDescent="0.25">
      <c r="A7" s="238" t="s">
        <v>184</v>
      </c>
      <c r="B7" s="235" t="s">
        <v>158</v>
      </c>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t="s">
        <v>367</v>
      </c>
      <c r="AG7" s="235"/>
      <c r="AH7" s="235"/>
      <c r="AI7" s="239" t="s">
        <v>107</v>
      </c>
      <c r="AJ7" s="239"/>
      <c r="AK7" s="239"/>
    </row>
    <row r="8" spans="1:37" customFormat="1" ht="15" customHeight="1" x14ac:dyDescent="0.25">
      <c r="A8" s="238"/>
      <c r="B8" s="235" t="s">
        <v>368</v>
      </c>
      <c r="C8" s="235"/>
      <c r="D8" s="235"/>
      <c r="E8" s="235"/>
      <c r="F8" s="235"/>
      <c r="G8" s="235"/>
      <c r="H8" s="235"/>
      <c r="I8" s="235"/>
      <c r="J8" s="235"/>
      <c r="K8" s="235"/>
      <c r="L8" s="235"/>
      <c r="M8" s="235"/>
      <c r="N8" s="235"/>
      <c r="O8" s="235"/>
      <c r="P8" s="235"/>
      <c r="Q8" s="235"/>
      <c r="R8" s="235"/>
      <c r="S8" s="235"/>
      <c r="T8" s="235"/>
      <c r="U8" s="235"/>
      <c r="V8" s="235"/>
      <c r="W8" s="235"/>
      <c r="X8" s="235"/>
      <c r="Y8" s="235"/>
      <c r="Z8" s="239" t="s">
        <v>369</v>
      </c>
      <c r="AA8" s="239"/>
      <c r="AB8" s="239"/>
      <c r="AC8" s="239" t="s">
        <v>370</v>
      </c>
      <c r="AD8" s="239"/>
      <c r="AE8" s="239"/>
      <c r="AF8" s="235"/>
      <c r="AG8" s="235"/>
      <c r="AH8" s="235"/>
      <c r="AI8" s="239"/>
      <c r="AJ8" s="239"/>
      <c r="AK8" s="239"/>
    </row>
    <row r="9" spans="1:37" s="4" customFormat="1" x14ac:dyDescent="0.25">
      <c r="A9" s="238"/>
      <c r="B9" s="235" t="s">
        <v>169</v>
      </c>
      <c r="C9" s="235"/>
      <c r="D9" s="235"/>
      <c r="E9" s="239" t="s">
        <v>371</v>
      </c>
      <c r="F9" s="239"/>
      <c r="G9" s="239"/>
      <c r="H9" s="239" t="s">
        <v>372</v>
      </c>
      <c r="I9" s="239"/>
      <c r="J9" s="239"/>
      <c r="K9" s="235" t="s">
        <v>170</v>
      </c>
      <c r="L9" s="235"/>
      <c r="M9" s="235"/>
      <c r="N9" s="235" t="s">
        <v>180</v>
      </c>
      <c r="O9" s="235"/>
      <c r="P9" s="235"/>
      <c r="Q9" s="239" t="s">
        <v>373</v>
      </c>
      <c r="R9" s="239"/>
      <c r="S9" s="239"/>
      <c r="T9" s="269" t="s">
        <v>226</v>
      </c>
      <c r="U9" s="270"/>
      <c r="V9" s="271"/>
      <c r="W9" s="239" t="s">
        <v>374</v>
      </c>
      <c r="X9" s="239"/>
      <c r="Y9" s="239"/>
      <c r="Z9" s="239"/>
      <c r="AA9" s="239"/>
      <c r="AB9" s="239"/>
      <c r="AC9" s="239"/>
      <c r="AD9" s="239"/>
      <c r="AE9" s="239"/>
      <c r="AF9" s="235"/>
      <c r="AG9" s="235"/>
      <c r="AH9" s="235"/>
      <c r="AI9" s="239"/>
      <c r="AJ9" s="239"/>
      <c r="AK9" s="239"/>
    </row>
    <row r="10" spans="1:37" s="133" customFormat="1" x14ac:dyDescent="0.25">
      <c r="A10" s="238"/>
      <c r="B10" s="85" t="s">
        <v>107</v>
      </c>
      <c r="C10" s="85" t="s">
        <v>171</v>
      </c>
      <c r="D10" s="85" t="s">
        <v>172</v>
      </c>
      <c r="E10" s="85" t="s">
        <v>107</v>
      </c>
      <c r="F10" s="85" t="s">
        <v>171</v>
      </c>
      <c r="G10" s="85" t="s">
        <v>172</v>
      </c>
      <c r="H10" s="85" t="s">
        <v>107</v>
      </c>
      <c r="I10" s="85" t="s">
        <v>171</v>
      </c>
      <c r="J10" s="85" t="s">
        <v>172</v>
      </c>
      <c r="K10" s="85" t="s">
        <v>107</v>
      </c>
      <c r="L10" s="85" t="s">
        <v>171</v>
      </c>
      <c r="M10" s="85" t="s">
        <v>172</v>
      </c>
      <c r="N10" s="85" t="s">
        <v>107</v>
      </c>
      <c r="O10" s="85" t="s">
        <v>171</v>
      </c>
      <c r="P10" s="85" t="s">
        <v>172</v>
      </c>
      <c r="Q10" s="85" t="s">
        <v>107</v>
      </c>
      <c r="R10" s="85" t="s">
        <v>171</v>
      </c>
      <c r="S10" s="85" t="s">
        <v>172</v>
      </c>
      <c r="T10" s="85" t="s">
        <v>107</v>
      </c>
      <c r="U10" s="85" t="s">
        <v>171</v>
      </c>
      <c r="V10" s="85" t="s">
        <v>172</v>
      </c>
      <c r="W10" s="85" t="s">
        <v>107</v>
      </c>
      <c r="X10" s="85" t="s">
        <v>171</v>
      </c>
      <c r="Y10" s="85" t="s">
        <v>172</v>
      </c>
      <c r="Z10" s="85" t="s">
        <v>107</v>
      </c>
      <c r="AA10" s="85" t="s">
        <v>171</v>
      </c>
      <c r="AB10" s="85" t="s">
        <v>172</v>
      </c>
      <c r="AC10" s="85" t="s">
        <v>107</v>
      </c>
      <c r="AD10" s="85" t="s">
        <v>171</v>
      </c>
      <c r="AE10" s="85" t="s">
        <v>172</v>
      </c>
      <c r="AF10" s="85" t="s">
        <v>107</v>
      </c>
      <c r="AG10" s="85" t="s">
        <v>171</v>
      </c>
      <c r="AH10" s="85" t="s">
        <v>172</v>
      </c>
      <c r="AI10" s="85" t="s">
        <v>107</v>
      </c>
      <c r="AJ10" s="85" t="s">
        <v>171</v>
      </c>
      <c r="AK10" s="85" t="s">
        <v>172</v>
      </c>
    </row>
    <row r="11" spans="1:37" customFormat="1" x14ac:dyDescent="0.25">
      <c r="A11" s="30" t="s">
        <v>34</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4"/>
      <c r="AG11" s="84"/>
      <c r="AH11" s="84"/>
      <c r="AI11" s="85"/>
      <c r="AJ11" s="85"/>
      <c r="AK11" s="85"/>
    </row>
    <row r="12" spans="1:37" customFormat="1" x14ac:dyDescent="0.25">
      <c r="A12" s="83" t="s">
        <v>35</v>
      </c>
      <c r="B12" s="84">
        <v>1</v>
      </c>
      <c r="C12" s="84">
        <v>1</v>
      </c>
      <c r="D12" s="84">
        <v>0</v>
      </c>
      <c r="E12" s="84">
        <v>3</v>
      </c>
      <c r="F12" s="84">
        <v>1</v>
      </c>
      <c r="G12" s="84">
        <v>2</v>
      </c>
      <c r="H12" s="84">
        <v>7</v>
      </c>
      <c r="I12" s="84">
        <v>4</v>
      </c>
      <c r="J12" s="84">
        <v>3</v>
      </c>
      <c r="K12" s="84">
        <v>16</v>
      </c>
      <c r="L12" s="84">
        <v>4</v>
      </c>
      <c r="M12" s="84">
        <v>12</v>
      </c>
      <c r="N12" s="84"/>
      <c r="O12" s="84"/>
      <c r="P12" s="84"/>
      <c r="Q12" s="84"/>
      <c r="R12" s="84"/>
      <c r="S12" s="84"/>
      <c r="T12" s="84"/>
      <c r="U12" s="84"/>
      <c r="V12" s="84"/>
      <c r="W12" s="84">
        <f>SUM(B12,E12,H12,K12,N12,Q12,T12)</f>
        <v>27</v>
      </c>
      <c r="X12" s="84">
        <f>SUM(C12,F12,I12,L12,O12,R12,U12)</f>
        <v>10</v>
      </c>
      <c r="Y12" s="84">
        <f>SUM(D12,G12,J12,M12,P12,S12,V12)</f>
        <v>17</v>
      </c>
      <c r="Z12" s="84"/>
      <c r="AA12" s="84"/>
      <c r="AB12" s="84"/>
      <c r="AC12" s="84">
        <f>SUM(W12,Z12)</f>
        <v>27</v>
      </c>
      <c r="AD12" s="84">
        <f t="shared" ref="AD12:AE27" si="0">SUM(X12,AA12)</f>
        <v>10</v>
      </c>
      <c r="AE12" s="84">
        <f t="shared" si="0"/>
        <v>17</v>
      </c>
      <c r="AF12" s="84">
        <v>124</v>
      </c>
      <c r="AG12" s="84">
        <v>61</v>
      </c>
      <c r="AH12" s="84">
        <v>63</v>
      </c>
      <c r="AI12" s="84">
        <f>SUM(AC12,AF12)</f>
        <v>151</v>
      </c>
      <c r="AJ12" s="84">
        <f t="shared" ref="AJ12:AK27" si="1">SUM(AD12,AG12)</f>
        <v>71</v>
      </c>
      <c r="AK12" s="84">
        <f t="shared" si="1"/>
        <v>80</v>
      </c>
    </row>
    <row r="13" spans="1:37" customFormat="1" x14ac:dyDescent="0.25">
      <c r="A13" s="83" t="s">
        <v>37</v>
      </c>
      <c r="B13" s="84">
        <v>8</v>
      </c>
      <c r="C13" s="84">
        <v>4</v>
      </c>
      <c r="D13" s="84">
        <v>4</v>
      </c>
      <c r="E13" s="84">
        <v>10</v>
      </c>
      <c r="F13" s="84">
        <v>8</v>
      </c>
      <c r="G13" s="84">
        <v>2</v>
      </c>
      <c r="H13" s="84">
        <v>15</v>
      </c>
      <c r="I13" s="84">
        <v>11</v>
      </c>
      <c r="J13" s="84">
        <v>4</v>
      </c>
      <c r="K13" s="84">
        <v>7</v>
      </c>
      <c r="L13" s="84">
        <v>6</v>
      </c>
      <c r="M13" s="84">
        <v>1</v>
      </c>
      <c r="N13" s="84"/>
      <c r="O13" s="84"/>
      <c r="P13" s="84"/>
      <c r="Q13" s="84">
        <v>13</v>
      </c>
      <c r="R13" s="84">
        <v>10</v>
      </c>
      <c r="S13" s="84">
        <v>3</v>
      </c>
      <c r="T13" s="84"/>
      <c r="U13" s="84"/>
      <c r="V13" s="84"/>
      <c r="W13" s="84">
        <f t="shared" ref="W13:Y30" si="2">SUM(B13,E13,H13,K13,N13,Q13,T13)</f>
        <v>53</v>
      </c>
      <c r="X13" s="84">
        <f t="shared" si="2"/>
        <v>39</v>
      </c>
      <c r="Y13" s="84">
        <f t="shared" si="2"/>
        <v>14</v>
      </c>
      <c r="Z13" s="84"/>
      <c r="AA13" s="84"/>
      <c r="AB13" s="84"/>
      <c r="AC13" s="84">
        <f t="shared" ref="AC13:AE30" si="3">SUM(W13,Z13)</f>
        <v>53</v>
      </c>
      <c r="AD13" s="84">
        <f t="shared" si="0"/>
        <v>39</v>
      </c>
      <c r="AE13" s="84">
        <f t="shared" si="0"/>
        <v>14</v>
      </c>
      <c r="AF13" s="84">
        <v>36</v>
      </c>
      <c r="AG13" s="84">
        <v>27</v>
      </c>
      <c r="AH13" s="84">
        <v>9</v>
      </c>
      <c r="AI13" s="84">
        <f t="shared" ref="AI13:AK30" si="4">SUM(AC13,AF13)</f>
        <v>89</v>
      </c>
      <c r="AJ13" s="84">
        <f t="shared" si="1"/>
        <v>66</v>
      </c>
      <c r="AK13" s="84">
        <f t="shared" si="1"/>
        <v>23</v>
      </c>
    </row>
    <row r="14" spans="1:37" customFormat="1" x14ac:dyDescent="0.25">
      <c r="A14" s="83" t="s">
        <v>38</v>
      </c>
      <c r="B14" s="84">
        <v>3</v>
      </c>
      <c r="C14" s="84">
        <v>2</v>
      </c>
      <c r="D14" s="84">
        <v>1</v>
      </c>
      <c r="E14" s="84">
        <v>1</v>
      </c>
      <c r="F14" s="84">
        <v>0</v>
      </c>
      <c r="G14" s="84">
        <v>1</v>
      </c>
      <c r="H14" s="84">
        <v>1</v>
      </c>
      <c r="I14" s="84">
        <v>1</v>
      </c>
      <c r="J14" s="84">
        <v>0</v>
      </c>
      <c r="K14" s="84">
        <v>10</v>
      </c>
      <c r="L14" s="84">
        <v>7</v>
      </c>
      <c r="M14" s="84">
        <v>3</v>
      </c>
      <c r="N14" s="84"/>
      <c r="O14" s="84"/>
      <c r="P14" s="84"/>
      <c r="Q14" s="84"/>
      <c r="R14" s="84"/>
      <c r="S14" s="84"/>
      <c r="T14" s="84">
        <v>1</v>
      </c>
      <c r="U14" s="84">
        <v>0</v>
      </c>
      <c r="V14" s="84">
        <v>1</v>
      </c>
      <c r="W14" s="84">
        <f t="shared" si="2"/>
        <v>16</v>
      </c>
      <c r="X14" s="84">
        <f t="shared" si="2"/>
        <v>10</v>
      </c>
      <c r="Y14" s="84">
        <f t="shared" si="2"/>
        <v>6</v>
      </c>
      <c r="Z14" s="84"/>
      <c r="AA14" s="84"/>
      <c r="AB14" s="84"/>
      <c r="AC14" s="84">
        <f t="shared" si="3"/>
        <v>16</v>
      </c>
      <c r="AD14" s="84">
        <f t="shared" si="0"/>
        <v>10</v>
      </c>
      <c r="AE14" s="84">
        <f t="shared" si="0"/>
        <v>6</v>
      </c>
      <c r="AF14" s="84">
        <v>61</v>
      </c>
      <c r="AG14" s="84">
        <v>29</v>
      </c>
      <c r="AH14" s="84">
        <v>32</v>
      </c>
      <c r="AI14" s="84">
        <f t="shared" si="4"/>
        <v>77</v>
      </c>
      <c r="AJ14" s="84">
        <f t="shared" si="1"/>
        <v>39</v>
      </c>
      <c r="AK14" s="84">
        <f t="shared" si="1"/>
        <v>38</v>
      </c>
    </row>
    <row r="15" spans="1:37" customFormat="1" x14ac:dyDescent="0.25">
      <c r="A15" s="83" t="s">
        <v>39</v>
      </c>
      <c r="B15" s="84">
        <v>38</v>
      </c>
      <c r="C15" s="84">
        <v>19</v>
      </c>
      <c r="D15" s="84">
        <v>19</v>
      </c>
      <c r="E15" s="84"/>
      <c r="F15" s="84"/>
      <c r="G15" s="84"/>
      <c r="H15" s="84"/>
      <c r="I15" s="84"/>
      <c r="J15" s="84"/>
      <c r="K15" s="84"/>
      <c r="L15" s="84"/>
      <c r="M15" s="84"/>
      <c r="N15" s="84"/>
      <c r="O15" s="84"/>
      <c r="P15" s="84"/>
      <c r="Q15" s="84"/>
      <c r="R15" s="84"/>
      <c r="S15" s="84"/>
      <c r="T15" s="84"/>
      <c r="U15" s="84"/>
      <c r="V15" s="84"/>
      <c r="W15" s="84">
        <f t="shared" si="2"/>
        <v>38</v>
      </c>
      <c r="X15" s="84">
        <f t="shared" si="2"/>
        <v>19</v>
      </c>
      <c r="Y15" s="84">
        <f t="shared" si="2"/>
        <v>19</v>
      </c>
      <c r="Z15" s="84">
        <v>2</v>
      </c>
      <c r="AA15" s="84">
        <v>1</v>
      </c>
      <c r="AB15" s="84">
        <v>1</v>
      </c>
      <c r="AC15" s="84">
        <f t="shared" si="3"/>
        <v>40</v>
      </c>
      <c r="AD15" s="84">
        <f t="shared" si="0"/>
        <v>20</v>
      </c>
      <c r="AE15" s="84">
        <f t="shared" si="0"/>
        <v>20</v>
      </c>
      <c r="AF15" s="84">
        <v>10</v>
      </c>
      <c r="AG15" s="84">
        <v>4</v>
      </c>
      <c r="AH15" s="84">
        <v>6</v>
      </c>
      <c r="AI15" s="84">
        <f t="shared" si="4"/>
        <v>50</v>
      </c>
      <c r="AJ15" s="84">
        <f t="shared" si="1"/>
        <v>24</v>
      </c>
      <c r="AK15" s="84">
        <f t="shared" si="1"/>
        <v>26</v>
      </c>
    </row>
    <row r="16" spans="1:37" customFormat="1" x14ac:dyDescent="0.25">
      <c r="A16" s="83" t="s">
        <v>40</v>
      </c>
      <c r="B16" s="84">
        <v>51</v>
      </c>
      <c r="C16" s="84">
        <v>22</v>
      </c>
      <c r="D16" s="84">
        <v>29</v>
      </c>
      <c r="E16" s="84"/>
      <c r="F16" s="84"/>
      <c r="G16" s="84"/>
      <c r="H16" s="84"/>
      <c r="I16" s="84"/>
      <c r="J16" s="84"/>
      <c r="K16" s="84"/>
      <c r="L16" s="84"/>
      <c r="M16" s="84"/>
      <c r="N16" s="84"/>
      <c r="O16" s="84"/>
      <c r="P16" s="84"/>
      <c r="Q16" s="84"/>
      <c r="R16" s="84"/>
      <c r="S16" s="84"/>
      <c r="T16" s="84"/>
      <c r="U16" s="84"/>
      <c r="V16" s="84"/>
      <c r="W16" s="84">
        <f t="shared" si="2"/>
        <v>51</v>
      </c>
      <c r="X16" s="84">
        <f t="shared" si="2"/>
        <v>22</v>
      </c>
      <c r="Y16" s="84">
        <f t="shared" si="2"/>
        <v>29</v>
      </c>
      <c r="Z16" s="84"/>
      <c r="AA16" s="84"/>
      <c r="AB16" s="84"/>
      <c r="AC16" s="84">
        <f t="shared" si="3"/>
        <v>51</v>
      </c>
      <c r="AD16" s="84">
        <f t="shared" si="0"/>
        <v>22</v>
      </c>
      <c r="AE16" s="84">
        <f t="shared" si="0"/>
        <v>29</v>
      </c>
      <c r="AF16" s="84"/>
      <c r="AG16" s="84"/>
      <c r="AH16" s="84"/>
      <c r="AI16" s="84">
        <f t="shared" si="4"/>
        <v>51</v>
      </c>
      <c r="AJ16" s="84">
        <f t="shared" si="1"/>
        <v>22</v>
      </c>
      <c r="AK16" s="84">
        <f t="shared" si="1"/>
        <v>29</v>
      </c>
    </row>
    <row r="17" spans="1:37" customFormat="1" x14ac:dyDescent="0.25">
      <c r="A17" s="83" t="s">
        <v>41</v>
      </c>
      <c r="B17" s="84">
        <v>42</v>
      </c>
      <c r="C17" s="84">
        <v>19</v>
      </c>
      <c r="D17" s="84">
        <v>23</v>
      </c>
      <c r="E17" s="84"/>
      <c r="F17" s="84"/>
      <c r="G17" s="84"/>
      <c r="H17" s="84"/>
      <c r="I17" s="84"/>
      <c r="J17" s="84"/>
      <c r="K17" s="84"/>
      <c r="L17" s="84"/>
      <c r="M17" s="84"/>
      <c r="N17" s="84"/>
      <c r="O17" s="84"/>
      <c r="P17" s="84"/>
      <c r="Q17" s="84"/>
      <c r="R17" s="84"/>
      <c r="S17" s="84"/>
      <c r="T17" s="84"/>
      <c r="U17" s="84"/>
      <c r="V17" s="84"/>
      <c r="W17" s="84">
        <f t="shared" si="2"/>
        <v>42</v>
      </c>
      <c r="X17" s="84">
        <f t="shared" si="2"/>
        <v>19</v>
      </c>
      <c r="Y17" s="84">
        <f t="shared" si="2"/>
        <v>23</v>
      </c>
      <c r="Z17" s="84"/>
      <c r="AA17" s="84"/>
      <c r="AB17" s="84"/>
      <c r="AC17" s="84">
        <f t="shared" si="3"/>
        <v>42</v>
      </c>
      <c r="AD17" s="84">
        <f t="shared" si="0"/>
        <v>19</v>
      </c>
      <c r="AE17" s="84">
        <f t="shared" si="0"/>
        <v>23</v>
      </c>
      <c r="AF17" s="84">
        <v>12</v>
      </c>
      <c r="AG17" s="84">
        <v>7</v>
      </c>
      <c r="AH17" s="84">
        <v>5</v>
      </c>
      <c r="AI17" s="84">
        <f t="shared" si="4"/>
        <v>54</v>
      </c>
      <c r="AJ17" s="84">
        <f t="shared" si="1"/>
        <v>26</v>
      </c>
      <c r="AK17" s="84">
        <f t="shared" si="1"/>
        <v>28</v>
      </c>
    </row>
    <row r="18" spans="1:37" customFormat="1" x14ac:dyDescent="0.25">
      <c r="A18" s="83" t="s">
        <v>42</v>
      </c>
      <c r="B18" s="84">
        <v>56</v>
      </c>
      <c r="C18" s="84">
        <v>21</v>
      </c>
      <c r="D18" s="84">
        <v>35</v>
      </c>
      <c r="E18" s="84"/>
      <c r="F18" s="84"/>
      <c r="G18" s="84"/>
      <c r="H18" s="84"/>
      <c r="I18" s="84"/>
      <c r="J18" s="84"/>
      <c r="K18" s="84"/>
      <c r="L18" s="84"/>
      <c r="M18" s="84"/>
      <c r="N18" s="84"/>
      <c r="O18" s="84"/>
      <c r="P18" s="84"/>
      <c r="Q18" s="84"/>
      <c r="R18" s="84"/>
      <c r="S18" s="84"/>
      <c r="T18" s="84"/>
      <c r="U18" s="84"/>
      <c r="V18" s="84"/>
      <c r="W18" s="84">
        <f t="shared" si="2"/>
        <v>56</v>
      </c>
      <c r="X18" s="84">
        <f t="shared" si="2"/>
        <v>21</v>
      </c>
      <c r="Y18" s="84">
        <f t="shared" si="2"/>
        <v>35</v>
      </c>
      <c r="Z18" s="84"/>
      <c r="AA18" s="84"/>
      <c r="AB18" s="84"/>
      <c r="AC18" s="84">
        <f t="shared" si="3"/>
        <v>56</v>
      </c>
      <c r="AD18" s="84">
        <f t="shared" si="0"/>
        <v>21</v>
      </c>
      <c r="AE18" s="84">
        <f t="shared" si="0"/>
        <v>35</v>
      </c>
      <c r="AF18" s="84">
        <v>3</v>
      </c>
      <c r="AG18" s="84">
        <v>2</v>
      </c>
      <c r="AH18" s="84">
        <v>1</v>
      </c>
      <c r="AI18" s="84">
        <f t="shared" si="4"/>
        <v>59</v>
      </c>
      <c r="AJ18" s="84">
        <f t="shared" si="1"/>
        <v>23</v>
      </c>
      <c r="AK18" s="84">
        <f t="shared" si="1"/>
        <v>36</v>
      </c>
    </row>
    <row r="19" spans="1:37" customFormat="1" x14ac:dyDescent="0.25">
      <c r="A19" s="83" t="s">
        <v>319</v>
      </c>
      <c r="B19" s="84"/>
      <c r="C19" s="84"/>
      <c r="D19" s="84"/>
      <c r="E19" s="84"/>
      <c r="F19" s="84"/>
      <c r="G19" s="84"/>
      <c r="H19" s="84"/>
      <c r="I19" s="84"/>
      <c r="J19" s="84"/>
      <c r="K19" s="84"/>
      <c r="L19" s="84"/>
      <c r="M19" s="84"/>
      <c r="N19" s="84"/>
      <c r="O19" s="84"/>
      <c r="P19" s="84"/>
      <c r="Q19" s="84"/>
      <c r="R19" s="84"/>
      <c r="S19" s="84"/>
      <c r="T19" s="84">
        <v>12</v>
      </c>
      <c r="U19" s="84">
        <v>7</v>
      </c>
      <c r="V19" s="84">
        <v>5</v>
      </c>
      <c r="W19" s="84">
        <f t="shared" si="2"/>
        <v>12</v>
      </c>
      <c r="X19" s="84">
        <f t="shared" si="2"/>
        <v>7</v>
      </c>
      <c r="Y19" s="84">
        <f t="shared" si="2"/>
        <v>5</v>
      </c>
      <c r="Z19" s="84"/>
      <c r="AA19" s="84"/>
      <c r="AB19" s="84"/>
      <c r="AC19" s="84">
        <f t="shared" si="3"/>
        <v>12</v>
      </c>
      <c r="AD19" s="84">
        <f t="shared" si="0"/>
        <v>7</v>
      </c>
      <c r="AE19" s="84">
        <f t="shared" si="0"/>
        <v>5</v>
      </c>
      <c r="AF19" s="84"/>
      <c r="AG19" s="84"/>
      <c r="AH19" s="84"/>
      <c r="AI19" s="84">
        <f t="shared" si="4"/>
        <v>12</v>
      </c>
      <c r="AJ19" s="84">
        <f t="shared" si="1"/>
        <v>7</v>
      </c>
      <c r="AK19" s="84">
        <f t="shared" si="1"/>
        <v>5</v>
      </c>
    </row>
    <row r="20" spans="1:37" customFormat="1" x14ac:dyDescent="0.25">
      <c r="A20" s="83" t="s">
        <v>43</v>
      </c>
      <c r="B20" s="84">
        <v>42</v>
      </c>
      <c r="C20" s="84">
        <v>21</v>
      </c>
      <c r="D20" s="84">
        <v>21</v>
      </c>
      <c r="E20" s="84">
        <v>32</v>
      </c>
      <c r="F20" s="84">
        <v>19</v>
      </c>
      <c r="G20" s="84">
        <v>13</v>
      </c>
      <c r="H20" s="84">
        <v>27</v>
      </c>
      <c r="I20" s="84">
        <v>11</v>
      </c>
      <c r="J20" s="84">
        <v>16</v>
      </c>
      <c r="K20" s="84">
        <v>12</v>
      </c>
      <c r="L20" s="84">
        <v>3</v>
      </c>
      <c r="M20" s="84">
        <v>9</v>
      </c>
      <c r="N20" s="84"/>
      <c r="O20" s="84"/>
      <c r="P20" s="84"/>
      <c r="Q20" s="84"/>
      <c r="R20" s="84"/>
      <c r="S20" s="84"/>
      <c r="T20" s="84">
        <v>0</v>
      </c>
      <c r="U20" s="84">
        <v>0</v>
      </c>
      <c r="V20" s="84">
        <v>0</v>
      </c>
      <c r="W20" s="84">
        <f t="shared" si="2"/>
        <v>113</v>
      </c>
      <c r="X20" s="84">
        <f t="shared" si="2"/>
        <v>54</v>
      </c>
      <c r="Y20" s="84">
        <f t="shared" si="2"/>
        <v>59</v>
      </c>
      <c r="Z20" s="84"/>
      <c r="AA20" s="84"/>
      <c r="AB20" s="84"/>
      <c r="AC20" s="84">
        <f t="shared" si="3"/>
        <v>113</v>
      </c>
      <c r="AD20" s="84">
        <f t="shared" si="0"/>
        <v>54</v>
      </c>
      <c r="AE20" s="84">
        <f t="shared" si="0"/>
        <v>59</v>
      </c>
      <c r="AF20" s="84">
        <v>49</v>
      </c>
      <c r="AG20" s="84">
        <v>30</v>
      </c>
      <c r="AH20" s="84">
        <v>19</v>
      </c>
      <c r="AI20" s="84">
        <f t="shared" si="4"/>
        <v>162</v>
      </c>
      <c r="AJ20" s="84">
        <f t="shared" si="1"/>
        <v>84</v>
      </c>
      <c r="AK20" s="84">
        <f t="shared" si="1"/>
        <v>78</v>
      </c>
    </row>
    <row r="21" spans="1:37" customFormat="1" x14ac:dyDescent="0.25">
      <c r="A21" s="83" t="s">
        <v>44</v>
      </c>
      <c r="B21" s="84">
        <v>78</v>
      </c>
      <c r="C21" s="84">
        <v>37</v>
      </c>
      <c r="D21" s="84">
        <v>41</v>
      </c>
      <c r="E21" s="84">
        <v>37</v>
      </c>
      <c r="F21" s="84">
        <v>16</v>
      </c>
      <c r="G21" s="84">
        <v>21</v>
      </c>
      <c r="H21" s="84">
        <v>36</v>
      </c>
      <c r="I21" s="84">
        <v>19</v>
      </c>
      <c r="J21" s="84">
        <v>17</v>
      </c>
      <c r="K21" s="84">
        <v>24</v>
      </c>
      <c r="L21" s="84">
        <v>10</v>
      </c>
      <c r="M21" s="84">
        <v>14</v>
      </c>
      <c r="N21" s="84"/>
      <c r="O21" s="84"/>
      <c r="P21" s="84"/>
      <c r="Q21" s="84"/>
      <c r="R21" s="84"/>
      <c r="S21" s="84"/>
      <c r="T21" s="84">
        <v>0</v>
      </c>
      <c r="U21" s="84">
        <v>0</v>
      </c>
      <c r="V21" s="84">
        <v>0</v>
      </c>
      <c r="W21" s="84">
        <f t="shared" si="2"/>
        <v>175</v>
      </c>
      <c r="X21" s="84">
        <f t="shared" si="2"/>
        <v>82</v>
      </c>
      <c r="Y21" s="84">
        <f t="shared" si="2"/>
        <v>93</v>
      </c>
      <c r="Z21" s="84"/>
      <c r="AA21" s="84"/>
      <c r="AB21" s="84"/>
      <c r="AC21" s="84">
        <f t="shared" si="3"/>
        <v>175</v>
      </c>
      <c r="AD21" s="84">
        <f t="shared" si="0"/>
        <v>82</v>
      </c>
      <c r="AE21" s="84">
        <f t="shared" si="0"/>
        <v>93</v>
      </c>
      <c r="AF21" s="84">
        <v>37</v>
      </c>
      <c r="AG21" s="84">
        <v>21</v>
      </c>
      <c r="AH21" s="84">
        <v>16</v>
      </c>
      <c r="AI21" s="84">
        <f t="shared" si="4"/>
        <v>212</v>
      </c>
      <c r="AJ21" s="84">
        <f t="shared" si="1"/>
        <v>103</v>
      </c>
      <c r="AK21" s="84">
        <f t="shared" si="1"/>
        <v>109</v>
      </c>
    </row>
    <row r="22" spans="1:37" customFormat="1" x14ac:dyDescent="0.25">
      <c r="A22" s="83" t="s">
        <v>45</v>
      </c>
      <c r="B22" s="84">
        <v>64</v>
      </c>
      <c r="C22" s="84">
        <v>35</v>
      </c>
      <c r="D22" s="84">
        <v>29</v>
      </c>
      <c r="E22" s="84">
        <v>40</v>
      </c>
      <c r="F22" s="84">
        <v>16</v>
      </c>
      <c r="G22" s="84">
        <v>24</v>
      </c>
      <c r="H22" s="84">
        <v>59</v>
      </c>
      <c r="I22" s="84">
        <v>24</v>
      </c>
      <c r="J22" s="84">
        <v>35</v>
      </c>
      <c r="K22" s="84">
        <v>42</v>
      </c>
      <c r="L22" s="84">
        <v>21</v>
      </c>
      <c r="M22" s="84">
        <v>21</v>
      </c>
      <c r="N22" s="84"/>
      <c r="O22" s="84"/>
      <c r="P22" s="84"/>
      <c r="Q22" s="84"/>
      <c r="R22" s="84"/>
      <c r="S22" s="84"/>
      <c r="T22" s="84">
        <v>0</v>
      </c>
      <c r="U22" s="84">
        <v>0</v>
      </c>
      <c r="V22" s="84">
        <v>0</v>
      </c>
      <c r="W22" s="84">
        <f t="shared" si="2"/>
        <v>205</v>
      </c>
      <c r="X22" s="84">
        <f t="shared" si="2"/>
        <v>96</v>
      </c>
      <c r="Y22" s="84">
        <f t="shared" si="2"/>
        <v>109</v>
      </c>
      <c r="Z22" s="84"/>
      <c r="AA22" s="84"/>
      <c r="AB22" s="84"/>
      <c r="AC22" s="84">
        <f t="shared" si="3"/>
        <v>205</v>
      </c>
      <c r="AD22" s="84">
        <f t="shared" si="0"/>
        <v>96</v>
      </c>
      <c r="AE22" s="84">
        <f t="shared" si="0"/>
        <v>109</v>
      </c>
      <c r="AF22" s="84">
        <v>56</v>
      </c>
      <c r="AG22" s="84">
        <v>23</v>
      </c>
      <c r="AH22" s="84">
        <v>33</v>
      </c>
      <c r="AI22" s="84">
        <f t="shared" si="4"/>
        <v>261</v>
      </c>
      <c r="AJ22" s="84">
        <f t="shared" si="1"/>
        <v>119</v>
      </c>
      <c r="AK22" s="84">
        <f t="shared" si="1"/>
        <v>142</v>
      </c>
    </row>
    <row r="23" spans="1:37" customFormat="1" x14ac:dyDescent="0.25">
      <c r="A23" s="83" t="s">
        <v>46</v>
      </c>
      <c r="B23" s="84">
        <v>23</v>
      </c>
      <c r="C23" s="84">
        <v>15</v>
      </c>
      <c r="D23" s="84">
        <v>8</v>
      </c>
      <c r="E23" s="84">
        <v>30</v>
      </c>
      <c r="F23" s="84">
        <v>17</v>
      </c>
      <c r="G23" s="84">
        <v>13</v>
      </c>
      <c r="H23" s="84">
        <v>21</v>
      </c>
      <c r="I23" s="84">
        <v>12</v>
      </c>
      <c r="J23" s="84">
        <v>9</v>
      </c>
      <c r="K23" s="84">
        <v>28</v>
      </c>
      <c r="L23" s="84">
        <v>14</v>
      </c>
      <c r="M23" s="84">
        <v>14</v>
      </c>
      <c r="N23" s="84"/>
      <c r="O23" s="84"/>
      <c r="P23" s="84"/>
      <c r="Q23" s="84"/>
      <c r="R23" s="84"/>
      <c r="S23" s="84"/>
      <c r="T23" s="84">
        <v>3</v>
      </c>
      <c r="U23" s="84">
        <v>1</v>
      </c>
      <c r="V23" s="84">
        <v>2</v>
      </c>
      <c r="W23" s="84">
        <f t="shared" si="2"/>
        <v>105</v>
      </c>
      <c r="X23" s="84">
        <f t="shared" si="2"/>
        <v>59</v>
      </c>
      <c r="Y23" s="84">
        <f t="shared" si="2"/>
        <v>46</v>
      </c>
      <c r="Z23" s="84"/>
      <c r="AA23" s="84"/>
      <c r="AB23" s="84"/>
      <c r="AC23" s="84">
        <f t="shared" si="3"/>
        <v>105</v>
      </c>
      <c r="AD23" s="84">
        <f t="shared" si="0"/>
        <v>59</v>
      </c>
      <c r="AE23" s="84">
        <f t="shared" si="0"/>
        <v>46</v>
      </c>
      <c r="AF23" s="84">
        <v>116</v>
      </c>
      <c r="AG23" s="84">
        <v>74</v>
      </c>
      <c r="AH23" s="84">
        <v>42</v>
      </c>
      <c r="AI23" s="84">
        <f t="shared" si="4"/>
        <v>221</v>
      </c>
      <c r="AJ23" s="84">
        <f t="shared" si="1"/>
        <v>133</v>
      </c>
      <c r="AK23" s="84">
        <f t="shared" si="1"/>
        <v>88</v>
      </c>
    </row>
    <row r="24" spans="1:37" customFormat="1" x14ac:dyDescent="0.25">
      <c r="A24" s="83" t="s">
        <v>47</v>
      </c>
      <c r="B24" s="84">
        <v>51</v>
      </c>
      <c r="C24" s="84">
        <v>27</v>
      </c>
      <c r="D24" s="84">
        <v>24</v>
      </c>
      <c r="E24" s="84">
        <v>23</v>
      </c>
      <c r="F24" s="84">
        <v>14</v>
      </c>
      <c r="G24" s="84">
        <v>9</v>
      </c>
      <c r="H24" s="84">
        <v>31</v>
      </c>
      <c r="I24" s="84">
        <v>19</v>
      </c>
      <c r="J24" s="84">
        <v>12</v>
      </c>
      <c r="K24" s="84">
        <v>3</v>
      </c>
      <c r="L24" s="84">
        <v>1</v>
      </c>
      <c r="M24" s="84">
        <v>2</v>
      </c>
      <c r="N24" s="84"/>
      <c r="O24" s="84"/>
      <c r="P24" s="84"/>
      <c r="Q24" s="84"/>
      <c r="R24" s="84"/>
      <c r="S24" s="84"/>
      <c r="T24" s="84">
        <v>5</v>
      </c>
      <c r="U24" s="84">
        <v>2</v>
      </c>
      <c r="V24" s="84">
        <v>3</v>
      </c>
      <c r="W24" s="84">
        <f t="shared" si="2"/>
        <v>113</v>
      </c>
      <c r="X24" s="84">
        <f t="shared" si="2"/>
        <v>63</v>
      </c>
      <c r="Y24" s="84">
        <f t="shared" si="2"/>
        <v>50</v>
      </c>
      <c r="Z24" s="84">
        <v>9</v>
      </c>
      <c r="AA24" s="84">
        <v>4</v>
      </c>
      <c r="AB24" s="84">
        <v>5</v>
      </c>
      <c r="AC24" s="84">
        <f t="shared" si="3"/>
        <v>122</v>
      </c>
      <c r="AD24" s="84">
        <f t="shared" si="0"/>
        <v>67</v>
      </c>
      <c r="AE24" s="84">
        <f t="shared" si="0"/>
        <v>55</v>
      </c>
      <c r="AF24" s="84">
        <v>80</v>
      </c>
      <c r="AG24" s="84">
        <v>33</v>
      </c>
      <c r="AH24" s="84">
        <v>47</v>
      </c>
      <c r="AI24" s="84">
        <f t="shared" si="4"/>
        <v>202</v>
      </c>
      <c r="AJ24" s="84">
        <f t="shared" si="1"/>
        <v>100</v>
      </c>
      <c r="AK24" s="84">
        <f t="shared" si="1"/>
        <v>102</v>
      </c>
    </row>
    <row r="25" spans="1:37" customFormat="1" x14ac:dyDescent="0.25">
      <c r="A25" s="83" t="s">
        <v>48</v>
      </c>
      <c r="B25" s="84">
        <v>275</v>
      </c>
      <c r="C25" s="84">
        <v>132</v>
      </c>
      <c r="D25" s="84">
        <v>143</v>
      </c>
      <c r="E25" s="84">
        <v>132</v>
      </c>
      <c r="F25" s="84">
        <v>48</v>
      </c>
      <c r="G25" s="84">
        <v>84</v>
      </c>
      <c r="H25" s="84">
        <v>161</v>
      </c>
      <c r="I25" s="84">
        <v>64</v>
      </c>
      <c r="J25" s="84">
        <v>97</v>
      </c>
      <c r="K25" s="84">
        <v>22</v>
      </c>
      <c r="L25" s="84">
        <v>3</v>
      </c>
      <c r="M25" s="84">
        <v>19</v>
      </c>
      <c r="N25" s="84"/>
      <c r="O25" s="84"/>
      <c r="P25" s="84"/>
      <c r="Q25" s="84">
        <v>37</v>
      </c>
      <c r="R25" s="84">
        <v>7</v>
      </c>
      <c r="S25" s="84">
        <v>30</v>
      </c>
      <c r="T25" s="84">
        <v>79</v>
      </c>
      <c r="U25" s="84">
        <v>18</v>
      </c>
      <c r="V25" s="84">
        <v>61</v>
      </c>
      <c r="W25" s="84">
        <f t="shared" si="2"/>
        <v>706</v>
      </c>
      <c r="X25" s="84">
        <f t="shared" si="2"/>
        <v>272</v>
      </c>
      <c r="Y25" s="84">
        <f t="shared" si="2"/>
        <v>434</v>
      </c>
      <c r="Z25" s="84"/>
      <c r="AA25" s="84"/>
      <c r="AB25" s="84"/>
      <c r="AC25" s="84">
        <f t="shared" si="3"/>
        <v>706</v>
      </c>
      <c r="AD25" s="84">
        <f t="shared" si="0"/>
        <v>272</v>
      </c>
      <c r="AE25" s="84">
        <f t="shared" si="0"/>
        <v>434</v>
      </c>
      <c r="AF25" s="84">
        <v>384</v>
      </c>
      <c r="AG25" s="84">
        <v>215</v>
      </c>
      <c r="AH25" s="84">
        <v>169</v>
      </c>
      <c r="AI25" s="84">
        <f t="shared" si="4"/>
        <v>1090</v>
      </c>
      <c r="AJ25" s="84">
        <f t="shared" si="1"/>
        <v>487</v>
      </c>
      <c r="AK25" s="84">
        <f t="shared" si="1"/>
        <v>603</v>
      </c>
    </row>
    <row r="26" spans="1:37" customFormat="1" x14ac:dyDescent="0.25">
      <c r="A26" s="83" t="s">
        <v>49</v>
      </c>
      <c r="B26" s="84">
        <v>96</v>
      </c>
      <c r="C26" s="84">
        <v>50</v>
      </c>
      <c r="D26" s="84">
        <v>46</v>
      </c>
      <c r="E26" s="84">
        <v>50</v>
      </c>
      <c r="F26" s="84">
        <v>18</v>
      </c>
      <c r="G26" s="84">
        <v>32</v>
      </c>
      <c r="H26" s="84">
        <v>20</v>
      </c>
      <c r="I26" s="84">
        <v>13</v>
      </c>
      <c r="J26" s="84">
        <v>7</v>
      </c>
      <c r="K26" s="84">
        <v>12</v>
      </c>
      <c r="L26" s="84">
        <v>5</v>
      </c>
      <c r="M26" s="84">
        <v>7</v>
      </c>
      <c r="N26" s="84"/>
      <c r="O26" s="84"/>
      <c r="P26" s="84"/>
      <c r="Q26" s="84"/>
      <c r="R26" s="84"/>
      <c r="S26" s="84"/>
      <c r="T26" s="84">
        <v>6</v>
      </c>
      <c r="U26" s="84">
        <v>1</v>
      </c>
      <c r="V26" s="84">
        <v>5</v>
      </c>
      <c r="W26" s="84">
        <f t="shared" si="2"/>
        <v>184</v>
      </c>
      <c r="X26" s="84">
        <f t="shared" si="2"/>
        <v>87</v>
      </c>
      <c r="Y26" s="84">
        <f t="shared" si="2"/>
        <v>97</v>
      </c>
      <c r="Z26" s="84"/>
      <c r="AA26" s="84"/>
      <c r="AB26" s="84"/>
      <c r="AC26" s="84">
        <f t="shared" si="3"/>
        <v>184</v>
      </c>
      <c r="AD26" s="84">
        <f t="shared" si="0"/>
        <v>87</v>
      </c>
      <c r="AE26" s="84">
        <f t="shared" si="0"/>
        <v>97</v>
      </c>
      <c r="AF26" s="84">
        <v>103</v>
      </c>
      <c r="AG26" s="84">
        <v>39</v>
      </c>
      <c r="AH26" s="84">
        <v>64</v>
      </c>
      <c r="AI26" s="84">
        <f t="shared" si="4"/>
        <v>287</v>
      </c>
      <c r="AJ26" s="84">
        <f t="shared" si="1"/>
        <v>126</v>
      </c>
      <c r="AK26" s="84">
        <f t="shared" si="1"/>
        <v>161</v>
      </c>
    </row>
    <row r="27" spans="1:37" customFormat="1" x14ac:dyDescent="0.25">
      <c r="A27" s="83" t="s">
        <v>50</v>
      </c>
      <c r="B27" s="84">
        <v>365</v>
      </c>
      <c r="C27" s="84">
        <v>246</v>
      </c>
      <c r="D27" s="84">
        <v>119</v>
      </c>
      <c r="E27" s="84">
        <v>138</v>
      </c>
      <c r="F27" s="84">
        <v>76</v>
      </c>
      <c r="G27" s="84">
        <v>62</v>
      </c>
      <c r="H27" s="84">
        <v>99</v>
      </c>
      <c r="I27" s="84">
        <v>52</v>
      </c>
      <c r="J27" s="84">
        <v>47</v>
      </c>
      <c r="K27" s="84">
        <v>22</v>
      </c>
      <c r="L27" s="84">
        <v>11</v>
      </c>
      <c r="M27" s="84">
        <v>11</v>
      </c>
      <c r="N27" s="84"/>
      <c r="O27" s="84"/>
      <c r="P27" s="84"/>
      <c r="Q27" s="84">
        <v>1</v>
      </c>
      <c r="R27" s="84">
        <v>1</v>
      </c>
      <c r="S27" s="84">
        <v>0</v>
      </c>
      <c r="T27" s="84">
        <v>237</v>
      </c>
      <c r="U27" s="84">
        <v>128</v>
      </c>
      <c r="V27" s="84">
        <v>109</v>
      </c>
      <c r="W27" s="84">
        <f t="shared" si="2"/>
        <v>862</v>
      </c>
      <c r="X27" s="84">
        <f t="shared" si="2"/>
        <v>514</v>
      </c>
      <c r="Y27" s="84">
        <f t="shared" si="2"/>
        <v>348</v>
      </c>
      <c r="Z27" s="84"/>
      <c r="AA27" s="84"/>
      <c r="AB27" s="84"/>
      <c r="AC27" s="84">
        <f t="shared" si="3"/>
        <v>862</v>
      </c>
      <c r="AD27" s="84">
        <f t="shared" si="0"/>
        <v>514</v>
      </c>
      <c r="AE27" s="84">
        <f t="shared" si="0"/>
        <v>348</v>
      </c>
      <c r="AF27" s="84">
        <v>41</v>
      </c>
      <c r="AG27" s="84">
        <v>22</v>
      </c>
      <c r="AH27" s="84">
        <v>19</v>
      </c>
      <c r="AI27" s="84">
        <f t="shared" si="4"/>
        <v>903</v>
      </c>
      <c r="AJ27" s="84">
        <f t="shared" si="1"/>
        <v>536</v>
      </c>
      <c r="AK27" s="84">
        <f t="shared" si="1"/>
        <v>367</v>
      </c>
    </row>
    <row r="28" spans="1:37" customFormat="1" x14ac:dyDescent="0.25">
      <c r="A28" s="83" t="s">
        <v>51</v>
      </c>
      <c r="B28" s="84">
        <v>34</v>
      </c>
      <c r="C28" s="84">
        <v>13</v>
      </c>
      <c r="D28" s="84">
        <v>21</v>
      </c>
      <c r="E28" s="84">
        <v>19</v>
      </c>
      <c r="F28" s="84">
        <v>8</v>
      </c>
      <c r="G28" s="84">
        <v>11</v>
      </c>
      <c r="H28" s="84">
        <v>32</v>
      </c>
      <c r="I28" s="84">
        <v>9</v>
      </c>
      <c r="J28" s="84">
        <v>23</v>
      </c>
      <c r="K28" s="84">
        <v>18</v>
      </c>
      <c r="L28" s="84">
        <v>13</v>
      </c>
      <c r="M28" s="84">
        <v>5</v>
      </c>
      <c r="N28" s="84"/>
      <c r="O28" s="84"/>
      <c r="P28" s="84"/>
      <c r="Q28" s="84"/>
      <c r="R28" s="84"/>
      <c r="S28" s="84"/>
      <c r="T28" s="84">
        <v>0</v>
      </c>
      <c r="U28" s="84">
        <v>0</v>
      </c>
      <c r="V28" s="84">
        <v>0</v>
      </c>
      <c r="W28" s="84">
        <f t="shared" si="2"/>
        <v>103</v>
      </c>
      <c r="X28" s="84">
        <f t="shared" si="2"/>
        <v>43</v>
      </c>
      <c r="Y28" s="84">
        <f t="shared" si="2"/>
        <v>60</v>
      </c>
      <c r="Z28" s="84"/>
      <c r="AA28" s="84"/>
      <c r="AB28" s="84"/>
      <c r="AC28" s="84">
        <f t="shared" si="3"/>
        <v>103</v>
      </c>
      <c r="AD28" s="84">
        <f t="shared" si="3"/>
        <v>43</v>
      </c>
      <c r="AE28" s="84">
        <f t="shared" si="3"/>
        <v>60</v>
      </c>
      <c r="AF28" s="84">
        <v>90</v>
      </c>
      <c r="AG28" s="84">
        <v>41</v>
      </c>
      <c r="AH28" s="84">
        <v>49</v>
      </c>
      <c r="AI28" s="84">
        <f t="shared" si="4"/>
        <v>193</v>
      </c>
      <c r="AJ28" s="84">
        <f t="shared" si="4"/>
        <v>84</v>
      </c>
      <c r="AK28" s="84">
        <f t="shared" si="4"/>
        <v>109</v>
      </c>
    </row>
    <row r="29" spans="1:37" s="4" customFormat="1" x14ac:dyDescent="0.25">
      <c r="A29" s="83" t="s">
        <v>52</v>
      </c>
      <c r="B29" s="84">
        <v>470</v>
      </c>
      <c r="C29" s="84">
        <v>255</v>
      </c>
      <c r="D29" s="84">
        <v>215</v>
      </c>
      <c r="E29" s="84">
        <v>146</v>
      </c>
      <c r="F29" s="84">
        <v>69</v>
      </c>
      <c r="G29" s="84">
        <v>77</v>
      </c>
      <c r="H29" s="84">
        <v>128</v>
      </c>
      <c r="I29" s="84">
        <v>65</v>
      </c>
      <c r="J29" s="84">
        <v>63</v>
      </c>
      <c r="K29" s="84">
        <v>44</v>
      </c>
      <c r="L29" s="84">
        <v>20</v>
      </c>
      <c r="M29" s="84">
        <v>24</v>
      </c>
      <c r="N29" s="84"/>
      <c r="O29" s="84"/>
      <c r="P29" s="84"/>
      <c r="Q29" s="84">
        <v>2</v>
      </c>
      <c r="R29" s="84">
        <v>1</v>
      </c>
      <c r="S29" s="84">
        <v>1</v>
      </c>
      <c r="T29" s="84">
        <v>47</v>
      </c>
      <c r="U29" s="84">
        <v>19</v>
      </c>
      <c r="V29" s="84">
        <v>28</v>
      </c>
      <c r="W29" s="84">
        <f t="shared" si="2"/>
        <v>837</v>
      </c>
      <c r="X29" s="84">
        <f t="shared" si="2"/>
        <v>429</v>
      </c>
      <c r="Y29" s="84">
        <f t="shared" si="2"/>
        <v>408</v>
      </c>
      <c r="Z29" s="84">
        <v>79</v>
      </c>
      <c r="AA29" s="84">
        <v>37</v>
      </c>
      <c r="AB29" s="84">
        <v>42</v>
      </c>
      <c r="AC29" s="84">
        <f t="shared" si="3"/>
        <v>916</v>
      </c>
      <c r="AD29" s="84">
        <f t="shared" si="3"/>
        <v>466</v>
      </c>
      <c r="AE29" s="84">
        <f t="shared" si="3"/>
        <v>450</v>
      </c>
      <c r="AF29" s="84">
        <v>174</v>
      </c>
      <c r="AG29" s="84">
        <v>81</v>
      </c>
      <c r="AH29" s="84">
        <v>93</v>
      </c>
      <c r="AI29" s="84">
        <f t="shared" si="4"/>
        <v>1090</v>
      </c>
      <c r="AJ29" s="84">
        <f t="shared" si="4"/>
        <v>547</v>
      </c>
      <c r="AK29" s="84">
        <f t="shared" si="4"/>
        <v>543</v>
      </c>
    </row>
    <row r="30" spans="1:37" s="4" customFormat="1" x14ac:dyDescent="0.25">
      <c r="A30" s="83" t="s">
        <v>53</v>
      </c>
      <c r="B30" s="84">
        <v>16</v>
      </c>
      <c r="C30" s="84">
        <v>10</v>
      </c>
      <c r="D30" s="84">
        <v>6</v>
      </c>
      <c r="E30" s="84">
        <v>18</v>
      </c>
      <c r="F30" s="84">
        <v>9</v>
      </c>
      <c r="G30" s="84">
        <v>9</v>
      </c>
      <c r="H30" s="84">
        <v>21</v>
      </c>
      <c r="I30" s="84">
        <v>10</v>
      </c>
      <c r="J30" s="84">
        <v>11</v>
      </c>
      <c r="K30" s="84">
        <v>11</v>
      </c>
      <c r="L30" s="84">
        <v>6</v>
      </c>
      <c r="M30" s="84">
        <v>5</v>
      </c>
      <c r="N30" s="84"/>
      <c r="O30" s="84"/>
      <c r="P30" s="84"/>
      <c r="Q30" s="84"/>
      <c r="R30" s="84"/>
      <c r="S30" s="84"/>
      <c r="T30" s="84">
        <v>0</v>
      </c>
      <c r="U30" s="84">
        <v>0</v>
      </c>
      <c r="V30" s="84">
        <v>0</v>
      </c>
      <c r="W30" s="84">
        <f t="shared" si="2"/>
        <v>66</v>
      </c>
      <c r="X30" s="84">
        <f t="shared" si="2"/>
        <v>35</v>
      </c>
      <c r="Y30" s="84">
        <f t="shared" si="2"/>
        <v>31</v>
      </c>
      <c r="Z30" s="84"/>
      <c r="AA30" s="84"/>
      <c r="AB30" s="84"/>
      <c r="AC30" s="84">
        <f t="shared" si="3"/>
        <v>66</v>
      </c>
      <c r="AD30" s="84">
        <f t="shared" si="3"/>
        <v>35</v>
      </c>
      <c r="AE30" s="84">
        <f t="shared" si="3"/>
        <v>31</v>
      </c>
      <c r="AF30" s="84">
        <v>22</v>
      </c>
      <c r="AG30" s="84">
        <v>13</v>
      </c>
      <c r="AH30" s="84">
        <v>9</v>
      </c>
      <c r="AI30" s="84">
        <f t="shared" si="4"/>
        <v>88</v>
      </c>
      <c r="AJ30" s="84">
        <f t="shared" si="4"/>
        <v>48</v>
      </c>
      <c r="AK30" s="84">
        <f t="shared" si="4"/>
        <v>40</v>
      </c>
    </row>
    <row r="31" spans="1:37" customFormat="1" x14ac:dyDescent="0.25">
      <c r="A31" s="30" t="s">
        <v>185</v>
      </c>
      <c r="B31" s="85">
        <f>SUM(B12:B30)</f>
        <v>1713</v>
      </c>
      <c r="C31" s="85">
        <f t="shared" ref="C31:AK31" si="5">SUM(C12:C30)</f>
        <v>929</v>
      </c>
      <c r="D31" s="85">
        <f t="shared" si="5"/>
        <v>784</v>
      </c>
      <c r="E31" s="85">
        <f t="shared" si="5"/>
        <v>679</v>
      </c>
      <c r="F31" s="85">
        <f t="shared" si="5"/>
        <v>319</v>
      </c>
      <c r="G31" s="85">
        <f t="shared" si="5"/>
        <v>360</v>
      </c>
      <c r="H31" s="85">
        <f t="shared" si="5"/>
        <v>658</v>
      </c>
      <c r="I31" s="85">
        <f t="shared" si="5"/>
        <v>314</v>
      </c>
      <c r="J31" s="85">
        <f t="shared" si="5"/>
        <v>344</v>
      </c>
      <c r="K31" s="85">
        <f t="shared" si="5"/>
        <v>271</v>
      </c>
      <c r="L31" s="85">
        <f t="shared" si="5"/>
        <v>124</v>
      </c>
      <c r="M31" s="85">
        <f t="shared" si="5"/>
        <v>147</v>
      </c>
      <c r="N31" s="85">
        <f t="shared" si="5"/>
        <v>0</v>
      </c>
      <c r="O31" s="85">
        <f t="shared" si="5"/>
        <v>0</v>
      </c>
      <c r="P31" s="85">
        <f t="shared" si="5"/>
        <v>0</v>
      </c>
      <c r="Q31" s="85">
        <f t="shared" si="5"/>
        <v>53</v>
      </c>
      <c r="R31" s="85">
        <f t="shared" si="5"/>
        <v>19</v>
      </c>
      <c r="S31" s="85">
        <f t="shared" si="5"/>
        <v>34</v>
      </c>
      <c r="T31" s="85">
        <f t="shared" si="5"/>
        <v>390</v>
      </c>
      <c r="U31" s="85">
        <f t="shared" si="5"/>
        <v>176</v>
      </c>
      <c r="V31" s="85">
        <f t="shared" si="5"/>
        <v>214</v>
      </c>
      <c r="W31" s="85">
        <f t="shared" si="5"/>
        <v>3764</v>
      </c>
      <c r="X31" s="85">
        <f t="shared" si="5"/>
        <v>1881</v>
      </c>
      <c r="Y31" s="85">
        <f t="shared" si="5"/>
        <v>1883</v>
      </c>
      <c r="Z31" s="85">
        <f t="shared" si="5"/>
        <v>90</v>
      </c>
      <c r="AA31" s="85">
        <f t="shared" si="5"/>
        <v>42</v>
      </c>
      <c r="AB31" s="85">
        <f t="shared" si="5"/>
        <v>48</v>
      </c>
      <c r="AC31" s="85">
        <f t="shared" si="5"/>
        <v>3854</v>
      </c>
      <c r="AD31" s="85">
        <f t="shared" si="5"/>
        <v>1923</v>
      </c>
      <c r="AE31" s="85">
        <f t="shared" si="5"/>
        <v>1931</v>
      </c>
      <c r="AF31" s="85">
        <f t="shared" si="5"/>
        <v>1398</v>
      </c>
      <c r="AG31" s="85">
        <f t="shared" si="5"/>
        <v>722</v>
      </c>
      <c r="AH31" s="85">
        <f t="shared" si="5"/>
        <v>676</v>
      </c>
      <c r="AI31" s="85">
        <f t="shared" si="5"/>
        <v>5252</v>
      </c>
      <c r="AJ31" s="85">
        <f t="shared" si="5"/>
        <v>2645</v>
      </c>
      <c r="AK31" s="85">
        <f t="shared" si="5"/>
        <v>2607</v>
      </c>
    </row>
    <row r="32" spans="1:37" customFormat="1" x14ac:dyDescent="0.25">
      <c r="A32" s="30" t="s">
        <v>54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7" customFormat="1" x14ac:dyDescent="0.25">
      <c r="A33" s="83" t="s">
        <v>55</v>
      </c>
      <c r="B33" s="84"/>
      <c r="C33" s="84"/>
      <c r="D33" s="84"/>
      <c r="E33" s="84">
        <v>3</v>
      </c>
      <c r="F33" s="84">
        <v>1</v>
      </c>
      <c r="G33" s="84">
        <v>2</v>
      </c>
      <c r="H33" s="84">
        <v>6</v>
      </c>
      <c r="I33" s="84">
        <v>3</v>
      </c>
      <c r="J33" s="84">
        <v>3</v>
      </c>
      <c r="K33" s="84">
        <v>4</v>
      </c>
      <c r="L33" s="84">
        <v>2</v>
      </c>
      <c r="M33" s="84">
        <v>2</v>
      </c>
      <c r="N33" s="84"/>
      <c r="O33" s="84"/>
      <c r="P33" s="84"/>
      <c r="Q33" s="84"/>
      <c r="R33" s="84"/>
      <c r="S33" s="84"/>
      <c r="T33" s="84">
        <v>0</v>
      </c>
      <c r="U33" s="84">
        <v>0</v>
      </c>
      <c r="V33" s="84">
        <v>0</v>
      </c>
      <c r="W33" s="84">
        <f t="shared" ref="W33:Y36" si="6">SUM(B33,E33,H33,K33,N33,Q33,T33)</f>
        <v>13</v>
      </c>
      <c r="X33" s="84">
        <f t="shared" si="6"/>
        <v>6</v>
      </c>
      <c r="Y33" s="84">
        <f t="shared" si="6"/>
        <v>7</v>
      </c>
      <c r="Z33" s="84"/>
      <c r="AA33" s="84"/>
      <c r="AB33" s="84"/>
      <c r="AC33" s="84">
        <f t="shared" ref="AC33:AE36" si="7">SUM(W33,Z33)</f>
        <v>13</v>
      </c>
      <c r="AD33" s="84">
        <f t="shared" si="7"/>
        <v>6</v>
      </c>
      <c r="AE33" s="84">
        <f t="shared" si="7"/>
        <v>7</v>
      </c>
      <c r="AF33" s="84">
        <v>43</v>
      </c>
      <c r="AG33" s="84">
        <v>26</v>
      </c>
      <c r="AH33" s="84">
        <v>17</v>
      </c>
      <c r="AI33" s="84">
        <f t="shared" ref="AI33:AK36" si="8">SUM(AC33,AF33)</f>
        <v>56</v>
      </c>
      <c r="AJ33" s="84">
        <f t="shared" si="8"/>
        <v>32</v>
      </c>
      <c r="AK33" s="84">
        <f t="shared" si="8"/>
        <v>24</v>
      </c>
    </row>
    <row r="34" spans="1:37" customFormat="1" x14ac:dyDescent="0.25">
      <c r="A34" s="83" t="s">
        <v>56</v>
      </c>
      <c r="B34" s="84"/>
      <c r="C34" s="84"/>
      <c r="D34" s="84"/>
      <c r="E34" s="84"/>
      <c r="F34" s="84"/>
      <c r="G34" s="84"/>
      <c r="H34" s="84">
        <v>6</v>
      </c>
      <c r="I34" s="84">
        <v>2</v>
      </c>
      <c r="J34" s="84">
        <v>4</v>
      </c>
      <c r="K34" s="84">
        <v>8</v>
      </c>
      <c r="L34" s="84">
        <v>6</v>
      </c>
      <c r="M34" s="84">
        <v>2</v>
      </c>
      <c r="N34" s="84"/>
      <c r="O34" s="84"/>
      <c r="P34" s="84"/>
      <c r="Q34" s="84"/>
      <c r="R34" s="84"/>
      <c r="S34" s="84"/>
      <c r="T34" s="84">
        <v>0</v>
      </c>
      <c r="U34" s="84">
        <v>0</v>
      </c>
      <c r="V34" s="84">
        <v>0</v>
      </c>
      <c r="W34" s="84">
        <f t="shared" si="6"/>
        <v>14</v>
      </c>
      <c r="X34" s="84">
        <f t="shared" si="6"/>
        <v>8</v>
      </c>
      <c r="Y34" s="84">
        <f t="shared" si="6"/>
        <v>6</v>
      </c>
      <c r="Z34" s="84"/>
      <c r="AA34" s="84"/>
      <c r="AB34" s="84"/>
      <c r="AC34" s="84">
        <f t="shared" si="7"/>
        <v>14</v>
      </c>
      <c r="AD34" s="84">
        <f t="shared" si="7"/>
        <v>8</v>
      </c>
      <c r="AE34" s="84">
        <f t="shared" si="7"/>
        <v>6</v>
      </c>
      <c r="AF34" s="84">
        <v>53</v>
      </c>
      <c r="AG34" s="84">
        <v>26</v>
      </c>
      <c r="AH34" s="84">
        <v>27</v>
      </c>
      <c r="AI34" s="84">
        <f t="shared" si="8"/>
        <v>67</v>
      </c>
      <c r="AJ34" s="84">
        <f t="shared" si="8"/>
        <v>34</v>
      </c>
      <c r="AK34" s="84">
        <f t="shared" si="8"/>
        <v>33</v>
      </c>
    </row>
    <row r="35" spans="1:37" customFormat="1" x14ac:dyDescent="0.25">
      <c r="A35" s="83" t="s">
        <v>57</v>
      </c>
      <c r="B35" s="84">
        <v>25</v>
      </c>
      <c r="C35" s="84">
        <v>4</v>
      </c>
      <c r="D35" s="84">
        <v>21</v>
      </c>
      <c r="E35" s="84"/>
      <c r="F35" s="84"/>
      <c r="G35" s="84"/>
      <c r="H35" s="84"/>
      <c r="I35" s="84"/>
      <c r="J35" s="84"/>
      <c r="K35" s="84"/>
      <c r="L35" s="84"/>
      <c r="M35" s="84"/>
      <c r="N35" s="84"/>
      <c r="O35" s="84"/>
      <c r="P35" s="84"/>
      <c r="Q35" s="84"/>
      <c r="R35" s="84"/>
      <c r="S35" s="84"/>
      <c r="T35" s="84">
        <v>0</v>
      </c>
      <c r="U35" s="84">
        <v>0</v>
      </c>
      <c r="V35" s="84">
        <v>0</v>
      </c>
      <c r="W35" s="84">
        <f t="shared" si="6"/>
        <v>25</v>
      </c>
      <c r="X35" s="84">
        <f t="shared" si="6"/>
        <v>4</v>
      </c>
      <c r="Y35" s="84">
        <f t="shared" si="6"/>
        <v>21</v>
      </c>
      <c r="Z35" s="84"/>
      <c r="AA35" s="84"/>
      <c r="AB35" s="84"/>
      <c r="AC35" s="84">
        <f t="shared" si="7"/>
        <v>25</v>
      </c>
      <c r="AD35" s="84">
        <f t="shared" si="7"/>
        <v>4</v>
      </c>
      <c r="AE35" s="84">
        <f t="shared" si="7"/>
        <v>21</v>
      </c>
      <c r="AF35" s="84">
        <v>71</v>
      </c>
      <c r="AG35" s="84">
        <v>23</v>
      </c>
      <c r="AH35" s="84">
        <v>48</v>
      </c>
      <c r="AI35" s="84">
        <f t="shared" si="8"/>
        <v>96</v>
      </c>
      <c r="AJ35" s="84">
        <f t="shared" si="8"/>
        <v>27</v>
      </c>
      <c r="AK35" s="84">
        <f t="shared" si="8"/>
        <v>69</v>
      </c>
    </row>
    <row r="36" spans="1:37" customFormat="1" x14ac:dyDescent="0.25">
      <c r="A36" s="83" t="s">
        <v>186</v>
      </c>
      <c r="B36" s="84">
        <v>42</v>
      </c>
      <c r="C36" s="84">
        <v>25</v>
      </c>
      <c r="D36" s="84">
        <v>17</v>
      </c>
      <c r="E36" s="84"/>
      <c r="F36" s="84"/>
      <c r="G36" s="84"/>
      <c r="H36" s="84"/>
      <c r="I36" s="84"/>
      <c r="J36" s="84"/>
      <c r="K36" s="84"/>
      <c r="L36" s="84"/>
      <c r="M36" s="84"/>
      <c r="N36" s="84"/>
      <c r="O36" s="84"/>
      <c r="P36" s="84"/>
      <c r="Q36" s="84"/>
      <c r="R36" s="84"/>
      <c r="S36" s="84"/>
      <c r="T36" s="84">
        <v>0</v>
      </c>
      <c r="U36" s="84">
        <v>0</v>
      </c>
      <c r="V36" s="84">
        <v>0</v>
      </c>
      <c r="W36" s="84">
        <f t="shared" si="6"/>
        <v>42</v>
      </c>
      <c r="X36" s="84">
        <f t="shared" si="6"/>
        <v>25</v>
      </c>
      <c r="Y36" s="84">
        <f t="shared" si="6"/>
        <v>17</v>
      </c>
      <c r="Z36" s="84"/>
      <c r="AA36" s="84"/>
      <c r="AB36" s="84"/>
      <c r="AC36" s="84">
        <f t="shared" si="7"/>
        <v>42</v>
      </c>
      <c r="AD36" s="84">
        <f t="shared" si="7"/>
        <v>25</v>
      </c>
      <c r="AE36" s="84">
        <f t="shared" si="7"/>
        <v>17</v>
      </c>
      <c r="AF36" s="84">
        <v>26</v>
      </c>
      <c r="AG36" s="84">
        <v>17</v>
      </c>
      <c r="AH36" s="84">
        <v>9</v>
      </c>
      <c r="AI36" s="84">
        <f t="shared" si="8"/>
        <v>68</v>
      </c>
      <c r="AJ36" s="84">
        <f t="shared" si="8"/>
        <v>42</v>
      </c>
      <c r="AK36" s="84">
        <f t="shared" si="8"/>
        <v>26</v>
      </c>
    </row>
    <row r="37" spans="1:37" customFormat="1" x14ac:dyDescent="0.25">
      <c r="A37" s="194" t="s">
        <v>273</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customFormat="1" x14ac:dyDescent="0.25">
      <c r="A38" s="83" t="s">
        <v>58</v>
      </c>
      <c r="B38" s="84">
        <v>1</v>
      </c>
      <c r="C38" s="84">
        <v>1</v>
      </c>
      <c r="D38" s="84">
        <v>0</v>
      </c>
      <c r="E38" s="84">
        <v>2</v>
      </c>
      <c r="F38" s="84">
        <v>1</v>
      </c>
      <c r="G38" s="84">
        <v>1</v>
      </c>
      <c r="H38" s="84">
        <v>7</v>
      </c>
      <c r="I38" s="84">
        <v>5</v>
      </c>
      <c r="J38" s="84">
        <v>2</v>
      </c>
      <c r="K38" s="84">
        <v>27</v>
      </c>
      <c r="L38" s="84">
        <v>18</v>
      </c>
      <c r="M38" s="84">
        <v>9</v>
      </c>
      <c r="N38" s="84"/>
      <c r="O38" s="84"/>
      <c r="P38" s="84"/>
      <c r="Q38" s="84"/>
      <c r="R38" s="84"/>
      <c r="S38" s="84"/>
      <c r="T38" s="84">
        <v>3</v>
      </c>
      <c r="U38" s="84">
        <v>0</v>
      </c>
      <c r="V38" s="84">
        <v>3</v>
      </c>
      <c r="W38" s="84">
        <f t="shared" ref="W38:W53" si="9">SUM(B38,E38,H38,K38,N38,Q38,T38)</f>
        <v>40</v>
      </c>
      <c r="X38" s="84">
        <f t="shared" ref="X38:X53" si="10">SUM(C38,F38,I38,L38,O38,R38,U38)</f>
        <v>25</v>
      </c>
      <c r="Y38" s="84">
        <f t="shared" ref="Y38:Y53" si="11">SUM(D38,G38,J38,M38,P38,S38,V38)</f>
        <v>15</v>
      </c>
      <c r="Z38" s="84"/>
      <c r="AA38" s="84"/>
      <c r="AB38" s="84"/>
      <c r="AC38" s="84">
        <f t="shared" ref="AC38:AC53" si="12">SUM(W38,Z38)</f>
        <v>40</v>
      </c>
      <c r="AD38" s="84">
        <f t="shared" ref="AD38:AD53" si="13">SUM(X38,AA38)</f>
        <v>25</v>
      </c>
      <c r="AE38" s="84">
        <f t="shared" ref="AE38:AE53" si="14">SUM(Y38,AB38)</f>
        <v>15</v>
      </c>
      <c r="AF38" s="84">
        <v>135</v>
      </c>
      <c r="AG38" s="84">
        <v>58</v>
      </c>
      <c r="AH38" s="84">
        <v>77</v>
      </c>
      <c r="AI38" s="84">
        <f t="shared" ref="AI38:AI53" si="15">SUM(AC38,AF38)</f>
        <v>175</v>
      </c>
      <c r="AJ38" s="84">
        <f t="shared" ref="AJ38:AJ53" si="16">SUM(AD38,AG38)</f>
        <v>83</v>
      </c>
      <c r="AK38" s="84">
        <f t="shared" ref="AK38:AK53" si="17">SUM(AE38,AH38)</f>
        <v>92</v>
      </c>
    </row>
    <row r="39" spans="1:37" customFormat="1" x14ac:dyDescent="0.25">
      <c r="A39" s="83" t="s">
        <v>59</v>
      </c>
      <c r="B39" s="84"/>
      <c r="C39" s="84"/>
      <c r="D39" s="84"/>
      <c r="E39" s="84"/>
      <c r="F39" s="84"/>
      <c r="G39" s="84"/>
      <c r="H39" s="84">
        <v>4</v>
      </c>
      <c r="I39" s="84">
        <v>3</v>
      </c>
      <c r="J39" s="84">
        <v>1</v>
      </c>
      <c r="K39" s="84">
        <v>5</v>
      </c>
      <c r="L39" s="84">
        <v>3</v>
      </c>
      <c r="M39" s="84">
        <v>2</v>
      </c>
      <c r="N39" s="84"/>
      <c r="O39" s="84"/>
      <c r="P39" s="84"/>
      <c r="Q39" s="84"/>
      <c r="R39" s="84"/>
      <c r="S39" s="84"/>
      <c r="T39" s="84">
        <v>0</v>
      </c>
      <c r="U39" s="84">
        <v>0</v>
      </c>
      <c r="V39" s="84">
        <v>0</v>
      </c>
      <c r="W39" s="84">
        <f t="shared" si="9"/>
        <v>9</v>
      </c>
      <c r="X39" s="84">
        <f t="shared" si="10"/>
        <v>6</v>
      </c>
      <c r="Y39" s="84">
        <f t="shared" si="11"/>
        <v>3</v>
      </c>
      <c r="Z39" s="84"/>
      <c r="AA39" s="84"/>
      <c r="AB39" s="84"/>
      <c r="AC39" s="84">
        <f t="shared" si="12"/>
        <v>9</v>
      </c>
      <c r="AD39" s="84">
        <f t="shared" si="13"/>
        <v>6</v>
      </c>
      <c r="AE39" s="84">
        <f t="shared" si="14"/>
        <v>3</v>
      </c>
      <c r="AF39" s="84">
        <v>63</v>
      </c>
      <c r="AG39" s="84">
        <v>22</v>
      </c>
      <c r="AH39" s="84">
        <v>41</v>
      </c>
      <c r="AI39" s="84">
        <f t="shared" si="15"/>
        <v>72</v>
      </c>
      <c r="AJ39" s="84">
        <f t="shared" si="16"/>
        <v>28</v>
      </c>
      <c r="AK39" s="84">
        <f t="shared" si="17"/>
        <v>44</v>
      </c>
    </row>
    <row r="40" spans="1:37" customFormat="1" x14ac:dyDescent="0.25">
      <c r="A40" s="83" t="s">
        <v>60</v>
      </c>
      <c r="B40" s="84">
        <v>1</v>
      </c>
      <c r="C40" s="84">
        <v>1</v>
      </c>
      <c r="D40" s="84">
        <v>0</v>
      </c>
      <c r="E40" s="84"/>
      <c r="F40" s="84"/>
      <c r="G40" s="84"/>
      <c r="H40" s="84">
        <v>7</v>
      </c>
      <c r="I40" s="84">
        <v>3</v>
      </c>
      <c r="J40" s="84">
        <v>4</v>
      </c>
      <c r="K40" s="84">
        <v>21</v>
      </c>
      <c r="L40" s="84">
        <v>7</v>
      </c>
      <c r="M40" s="84">
        <v>14</v>
      </c>
      <c r="N40" s="84"/>
      <c r="O40" s="84"/>
      <c r="P40" s="84"/>
      <c r="Q40" s="84"/>
      <c r="R40" s="84"/>
      <c r="S40" s="84"/>
      <c r="T40" s="84">
        <v>0</v>
      </c>
      <c r="U40" s="84">
        <v>0</v>
      </c>
      <c r="V40" s="84">
        <v>0</v>
      </c>
      <c r="W40" s="84">
        <f t="shared" si="9"/>
        <v>29</v>
      </c>
      <c r="X40" s="84">
        <f t="shared" si="10"/>
        <v>11</v>
      </c>
      <c r="Y40" s="84">
        <f t="shared" si="11"/>
        <v>18</v>
      </c>
      <c r="Z40" s="84"/>
      <c r="AA40" s="84"/>
      <c r="AB40" s="84"/>
      <c r="AC40" s="84">
        <f t="shared" si="12"/>
        <v>29</v>
      </c>
      <c r="AD40" s="84">
        <f t="shared" si="13"/>
        <v>11</v>
      </c>
      <c r="AE40" s="84">
        <f t="shared" si="14"/>
        <v>18</v>
      </c>
      <c r="AF40" s="84">
        <v>102</v>
      </c>
      <c r="AG40" s="84">
        <v>60</v>
      </c>
      <c r="AH40" s="84">
        <v>42</v>
      </c>
      <c r="AI40" s="84">
        <f t="shared" si="15"/>
        <v>131</v>
      </c>
      <c r="AJ40" s="84">
        <f t="shared" si="16"/>
        <v>71</v>
      </c>
      <c r="AK40" s="84">
        <f t="shared" si="17"/>
        <v>60</v>
      </c>
    </row>
    <row r="41" spans="1:37" customFormat="1" x14ac:dyDescent="0.25">
      <c r="A41" s="83" t="s">
        <v>61</v>
      </c>
      <c r="B41" s="84"/>
      <c r="C41" s="84"/>
      <c r="D41" s="84"/>
      <c r="E41" s="84"/>
      <c r="F41" s="84"/>
      <c r="G41" s="84"/>
      <c r="H41" s="84">
        <v>3</v>
      </c>
      <c r="I41" s="84">
        <v>0</v>
      </c>
      <c r="J41" s="84">
        <v>3</v>
      </c>
      <c r="K41" s="84">
        <v>12</v>
      </c>
      <c r="L41" s="84">
        <v>5</v>
      </c>
      <c r="M41" s="84">
        <v>7</v>
      </c>
      <c r="N41" s="84"/>
      <c r="O41" s="84"/>
      <c r="P41" s="84"/>
      <c r="Q41" s="84"/>
      <c r="R41" s="84"/>
      <c r="S41" s="84"/>
      <c r="T41" s="84">
        <v>0</v>
      </c>
      <c r="U41" s="84">
        <v>0</v>
      </c>
      <c r="V41" s="84">
        <v>0</v>
      </c>
      <c r="W41" s="84">
        <f t="shared" si="9"/>
        <v>15</v>
      </c>
      <c r="X41" s="84">
        <f t="shared" si="10"/>
        <v>5</v>
      </c>
      <c r="Y41" s="84">
        <f t="shared" si="11"/>
        <v>10</v>
      </c>
      <c r="Z41" s="84"/>
      <c r="AA41" s="84"/>
      <c r="AB41" s="84"/>
      <c r="AC41" s="84">
        <f t="shared" si="12"/>
        <v>15</v>
      </c>
      <c r="AD41" s="84">
        <f t="shared" si="13"/>
        <v>5</v>
      </c>
      <c r="AE41" s="84">
        <f t="shared" si="14"/>
        <v>10</v>
      </c>
      <c r="AF41" s="84">
        <v>55</v>
      </c>
      <c r="AG41" s="84">
        <v>23</v>
      </c>
      <c r="AH41" s="84">
        <v>32</v>
      </c>
      <c r="AI41" s="84">
        <f t="shared" si="15"/>
        <v>70</v>
      </c>
      <c r="AJ41" s="84">
        <f t="shared" si="16"/>
        <v>28</v>
      </c>
      <c r="AK41" s="84">
        <f t="shared" si="17"/>
        <v>42</v>
      </c>
    </row>
    <row r="42" spans="1:37" customFormat="1" x14ac:dyDescent="0.25">
      <c r="A42" s="83" t="s">
        <v>62</v>
      </c>
      <c r="B42" s="84"/>
      <c r="C42" s="84"/>
      <c r="D42" s="84"/>
      <c r="E42" s="84"/>
      <c r="F42" s="84"/>
      <c r="G42" s="84"/>
      <c r="H42" s="84"/>
      <c r="I42" s="84"/>
      <c r="J42" s="84"/>
      <c r="K42" s="84"/>
      <c r="L42" s="84"/>
      <c r="M42" s="84"/>
      <c r="N42" s="84"/>
      <c r="O42" s="84"/>
      <c r="P42" s="84"/>
      <c r="Q42" s="84"/>
      <c r="R42" s="84"/>
      <c r="S42" s="84"/>
      <c r="T42" s="84">
        <v>0</v>
      </c>
      <c r="U42" s="84">
        <v>0</v>
      </c>
      <c r="V42" s="84">
        <v>0</v>
      </c>
      <c r="W42" s="84">
        <f t="shared" si="9"/>
        <v>0</v>
      </c>
      <c r="X42" s="84">
        <f t="shared" si="10"/>
        <v>0</v>
      </c>
      <c r="Y42" s="84">
        <f t="shared" si="11"/>
        <v>0</v>
      </c>
      <c r="Z42" s="84"/>
      <c r="AA42" s="84"/>
      <c r="AB42" s="84"/>
      <c r="AC42" s="84">
        <f t="shared" si="12"/>
        <v>0</v>
      </c>
      <c r="AD42" s="84">
        <f t="shared" si="13"/>
        <v>0</v>
      </c>
      <c r="AE42" s="84">
        <f t="shared" si="14"/>
        <v>0</v>
      </c>
      <c r="AF42" s="84">
        <v>30</v>
      </c>
      <c r="AG42" s="84">
        <v>21</v>
      </c>
      <c r="AH42" s="84">
        <v>9</v>
      </c>
      <c r="AI42" s="84">
        <f t="shared" si="15"/>
        <v>30</v>
      </c>
      <c r="AJ42" s="84">
        <f t="shared" si="16"/>
        <v>21</v>
      </c>
      <c r="AK42" s="84">
        <f t="shared" si="17"/>
        <v>9</v>
      </c>
    </row>
    <row r="43" spans="1:37" customFormat="1" x14ac:dyDescent="0.25">
      <c r="A43" s="83" t="s">
        <v>187</v>
      </c>
      <c r="B43" s="84"/>
      <c r="C43" s="84"/>
      <c r="D43" s="84"/>
      <c r="E43" s="84"/>
      <c r="F43" s="84"/>
      <c r="G43" s="84"/>
      <c r="H43" s="84"/>
      <c r="I43" s="84"/>
      <c r="J43" s="84"/>
      <c r="K43" s="84"/>
      <c r="L43" s="84"/>
      <c r="M43" s="84"/>
      <c r="N43" s="84"/>
      <c r="O43" s="84"/>
      <c r="P43" s="84"/>
      <c r="Q43" s="84"/>
      <c r="R43" s="84"/>
      <c r="S43" s="84"/>
      <c r="T43" s="84">
        <v>2</v>
      </c>
      <c r="U43" s="84">
        <v>1</v>
      </c>
      <c r="V43" s="84">
        <v>1</v>
      </c>
      <c r="W43" s="84">
        <f t="shared" si="9"/>
        <v>2</v>
      </c>
      <c r="X43" s="84">
        <f t="shared" si="10"/>
        <v>1</v>
      </c>
      <c r="Y43" s="84">
        <f t="shared" si="11"/>
        <v>1</v>
      </c>
      <c r="Z43" s="84"/>
      <c r="AA43" s="84"/>
      <c r="AB43" s="84"/>
      <c r="AC43" s="84">
        <f t="shared" si="12"/>
        <v>2</v>
      </c>
      <c r="AD43" s="84">
        <f t="shared" si="13"/>
        <v>1</v>
      </c>
      <c r="AE43" s="84">
        <f t="shared" si="14"/>
        <v>1</v>
      </c>
      <c r="AF43" s="84">
        <v>2</v>
      </c>
      <c r="AG43" s="84">
        <v>1</v>
      </c>
      <c r="AH43" s="84">
        <v>1</v>
      </c>
      <c r="AI43" s="84">
        <f t="shared" si="15"/>
        <v>4</v>
      </c>
      <c r="AJ43" s="84">
        <f t="shared" si="16"/>
        <v>2</v>
      </c>
      <c r="AK43" s="84">
        <f t="shared" si="17"/>
        <v>2</v>
      </c>
    </row>
    <row r="44" spans="1:37" customFormat="1" x14ac:dyDescent="0.25">
      <c r="A44" s="83" t="s">
        <v>188</v>
      </c>
      <c r="B44" s="84">
        <v>44</v>
      </c>
      <c r="C44" s="84">
        <v>19</v>
      </c>
      <c r="D44" s="84">
        <v>25</v>
      </c>
      <c r="E44" s="84"/>
      <c r="F44" s="84"/>
      <c r="G44" s="84"/>
      <c r="H44" s="84"/>
      <c r="I44" s="84"/>
      <c r="J44" s="84"/>
      <c r="K44" s="84"/>
      <c r="L44" s="84"/>
      <c r="M44" s="84"/>
      <c r="N44" s="84"/>
      <c r="O44" s="84"/>
      <c r="P44" s="84"/>
      <c r="Q44" s="84"/>
      <c r="R44" s="84"/>
      <c r="S44" s="84"/>
      <c r="T44" s="84">
        <v>8</v>
      </c>
      <c r="U44" s="84">
        <v>3</v>
      </c>
      <c r="V44" s="84">
        <v>5</v>
      </c>
      <c r="W44" s="84">
        <f t="shared" si="9"/>
        <v>52</v>
      </c>
      <c r="X44" s="84">
        <f t="shared" si="10"/>
        <v>22</v>
      </c>
      <c r="Y44" s="84">
        <f t="shared" si="11"/>
        <v>30</v>
      </c>
      <c r="Z44" s="84">
        <v>6</v>
      </c>
      <c r="AA44" s="84">
        <v>3</v>
      </c>
      <c r="AB44" s="84">
        <v>3</v>
      </c>
      <c r="AC44" s="84">
        <f t="shared" si="12"/>
        <v>58</v>
      </c>
      <c r="AD44" s="84">
        <f t="shared" si="13"/>
        <v>25</v>
      </c>
      <c r="AE44" s="84">
        <f t="shared" si="14"/>
        <v>33</v>
      </c>
      <c r="AF44" s="84"/>
      <c r="AG44" s="84"/>
      <c r="AH44" s="84"/>
      <c r="AI44" s="84">
        <f t="shared" si="15"/>
        <v>58</v>
      </c>
      <c r="AJ44" s="84">
        <f t="shared" si="16"/>
        <v>25</v>
      </c>
      <c r="AK44" s="84">
        <f t="shared" si="17"/>
        <v>33</v>
      </c>
    </row>
    <row r="45" spans="1:37" customFormat="1" x14ac:dyDescent="0.25">
      <c r="A45" s="83" t="s">
        <v>189</v>
      </c>
      <c r="B45" s="84"/>
      <c r="C45" s="84"/>
      <c r="D45" s="84"/>
      <c r="E45" s="84"/>
      <c r="F45" s="84"/>
      <c r="G45" s="84"/>
      <c r="H45" s="84"/>
      <c r="I45" s="84"/>
      <c r="J45" s="84"/>
      <c r="K45" s="84"/>
      <c r="L45" s="84"/>
      <c r="M45" s="84"/>
      <c r="N45" s="84"/>
      <c r="O45" s="84"/>
      <c r="P45" s="84"/>
      <c r="Q45" s="84"/>
      <c r="R45" s="84"/>
      <c r="S45" s="84"/>
      <c r="T45" s="84">
        <v>4</v>
      </c>
      <c r="U45" s="84">
        <v>2</v>
      </c>
      <c r="V45" s="84">
        <v>2</v>
      </c>
      <c r="W45" s="84">
        <f t="shared" si="9"/>
        <v>4</v>
      </c>
      <c r="X45" s="84">
        <f t="shared" si="10"/>
        <v>2</v>
      </c>
      <c r="Y45" s="84">
        <f t="shared" si="11"/>
        <v>2</v>
      </c>
      <c r="Z45" s="84"/>
      <c r="AA45" s="84"/>
      <c r="AB45" s="84"/>
      <c r="AC45" s="84">
        <f t="shared" si="12"/>
        <v>4</v>
      </c>
      <c r="AD45" s="84">
        <f t="shared" si="13"/>
        <v>2</v>
      </c>
      <c r="AE45" s="84">
        <f t="shared" si="14"/>
        <v>2</v>
      </c>
      <c r="AF45" s="84">
        <v>2</v>
      </c>
      <c r="AG45" s="84">
        <v>1</v>
      </c>
      <c r="AH45" s="84">
        <v>1</v>
      </c>
      <c r="AI45" s="84">
        <f t="shared" si="15"/>
        <v>6</v>
      </c>
      <c r="AJ45" s="84">
        <f t="shared" si="16"/>
        <v>3</v>
      </c>
      <c r="AK45" s="84">
        <f t="shared" si="17"/>
        <v>3</v>
      </c>
    </row>
    <row r="46" spans="1:37" customFormat="1" x14ac:dyDescent="0.25">
      <c r="A46" s="83" t="s">
        <v>190</v>
      </c>
      <c r="B46" s="84">
        <v>239</v>
      </c>
      <c r="C46" s="84">
        <v>108</v>
      </c>
      <c r="D46" s="84">
        <v>131</v>
      </c>
      <c r="E46" s="84"/>
      <c r="F46" s="84"/>
      <c r="G46" s="84"/>
      <c r="H46" s="84"/>
      <c r="I46" s="84"/>
      <c r="J46" s="84"/>
      <c r="K46" s="84"/>
      <c r="L46" s="84"/>
      <c r="M46" s="84"/>
      <c r="N46" s="84"/>
      <c r="O46" s="84"/>
      <c r="P46" s="84"/>
      <c r="Q46" s="84"/>
      <c r="R46" s="84"/>
      <c r="S46" s="84"/>
      <c r="T46" s="84">
        <v>0</v>
      </c>
      <c r="U46" s="84">
        <v>0</v>
      </c>
      <c r="V46" s="84">
        <v>0</v>
      </c>
      <c r="W46" s="84">
        <f t="shared" si="9"/>
        <v>239</v>
      </c>
      <c r="X46" s="84">
        <f t="shared" si="10"/>
        <v>108</v>
      </c>
      <c r="Y46" s="84">
        <f t="shared" si="11"/>
        <v>131</v>
      </c>
      <c r="Z46" s="84"/>
      <c r="AA46" s="84"/>
      <c r="AB46" s="84"/>
      <c r="AC46" s="84">
        <f t="shared" si="12"/>
        <v>239</v>
      </c>
      <c r="AD46" s="84">
        <f t="shared" si="13"/>
        <v>108</v>
      </c>
      <c r="AE46" s="84">
        <f t="shared" si="14"/>
        <v>131</v>
      </c>
      <c r="AF46" s="84">
        <v>5</v>
      </c>
      <c r="AG46" s="84">
        <v>0</v>
      </c>
      <c r="AH46" s="84">
        <v>5</v>
      </c>
      <c r="AI46" s="84">
        <f t="shared" si="15"/>
        <v>244</v>
      </c>
      <c r="AJ46" s="84">
        <f t="shared" si="16"/>
        <v>108</v>
      </c>
      <c r="AK46" s="84">
        <f t="shared" si="17"/>
        <v>136</v>
      </c>
    </row>
    <row r="47" spans="1:37" customFormat="1" x14ac:dyDescent="0.25">
      <c r="A47" s="83" t="s">
        <v>191</v>
      </c>
      <c r="B47" s="84"/>
      <c r="C47" s="84"/>
      <c r="D47" s="84"/>
      <c r="E47" s="84"/>
      <c r="F47" s="84"/>
      <c r="G47" s="84"/>
      <c r="H47" s="84"/>
      <c r="I47" s="84"/>
      <c r="J47" s="84"/>
      <c r="K47" s="84"/>
      <c r="L47" s="84"/>
      <c r="M47" s="84"/>
      <c r="N47" s="84"/>
      <c r="O47" s="84"/>
      <c r="P47" s="84"/>
      <c r="Q47" s="84"/>
      <c r="R47" s="84"/>
      <c r="S47" s="84"/>
      <c r="T47" s="84">
        <v>2</v>
      </c>
      <c r="U47" s="84">
        <v>1</v>
      </c>
      <c r="V47" s="84">
        <v>1</v>
      </c>
      <c r="W47" s="84">
        <f t="shared" si="9"/>
        <v>2</v>
      </c>
      <c r="X47" s="84">
        <f t="shared" si="10"/>
        <v>1</v>
      </c>
      <c r="Y47" s="84">
        <f t="shared" si="11"/>
        <v>1</v>
      </c>
      <c r="Z47" s="84"/>
      <c r="AA47" s="84"/>
      <c r="AB47" s="84"/>
      <c r="AC47" s="84">
        <f t="shared" si="12"/>
        <v>2</v>
      </c>
      <c r="AD47" s="84">
        <f t="shared" si="13"/>
        <v>1</v>
      </c>
      <c r="AE47" s="84">
        <f t="shared" si="14"/>
        <v>1</v>
      </c>
      <c r="AF47" s="84"/>
      <c r="AG47" s="84"/>
      <c r="AH47" s="84"/>
      <c r="AI47" s="84">
        <f t="shared" si="15"/>
        <v>2</v>
      </c>
      <c r="AJ47" s="84">
        <f t="shared" si="16"/>
        <v>1</v>
      </c>
      <c r="AK47" s="84">
        <f t="shared" si="17"/>
        <v>1</v>
      </c>
    </row>
    <row r="48" spans="1:37" customFormat="1" x14ac:dyDescent="0.25">
      <c r="A48" s="83" t="s">
        <v>215</v>
      </c>
      <c r="B48" s="84"/>
      <c r="C48" s="84"/>
      <c r="D48" s="84"/>
      <c r="E48" s="84"/>
      <c r="F48" s="84"/>
      <c r="G48" s="84"/>
      <c r="H48" s="84"/>
      <c r="I48" s="84"/>
      <c r="J48" s="84"/>
      <c r="K48" s="84"/>
      <c r="L48" s="84"/>
      <c r="M48" s="84"/>
      <c r="N48" s="84"/>
      <c r="O48" s="84"/>
      <c r="P48" s="84"/>
      <c r="Q48" s="84"/>
      <c r="R48" s="84"/>
      <c r="S48" s="84"/>
      <c r="T48" s="84">
        <v>2</v>
      </c>
      <c r="U48" s="84">
        <v>1</v>
      </c>
      <c r="V48" s="84">
        <v>1</v>
      </c>
      <c r="W48" s="84">
        <f t="shared" si="9"/>
        <v>2</v>
      </c>
      <c r="X48" s="84">
        <f t="shared" si="10"/>
        <v>1</v>
      </c>
      <c r="Y48" s="84">
        <f t="shared" si="11"/>
        <v>1</v>
      </c>
      <c r="Z48" s="84"/>
      <c r="AA48" s="84"/>
      <c r="AB48" s="84"/>
      <c r="AC48" s="84">
        <f t="shared" si="12"/>
        <v>2</v>
      </c>
      <c r="AD48" s="84">
        <f t="shared" si="13"/>
        <v>1</v>
      </c>
      <c r="AE48" s="84">
        <f t="shared" si="14"/>
        <v>1</v>
      </c>
      <c r="AF48" s="84">
        <v>2</v>
      </c>
      <c r="AG48" s="84">
        <v>1</v>
      </c>
      <c r="AH48" s="84">
        <v>1</v>
      </c>
      <c r="AI48" s="84">
        <f t="shared" si="15"/>
        <v>4</v>
      </c>
      <c r="AJ48" s="84">
        <f t="shared" si="16"/>
        <v>2</v>
      </c>
      <c r="AK48" s="84">
        <f t="shared" si="17"/>
        <v>2</v>
      </c>
    </row>
    <row r="49" spans="1:37" customFormat="1" x14ac:dyDescent="0.25">
      <c r="A49" s="83" t="s">
        <v>344</v>
      </c>
      <c r="B49" s="84"/>
      <c r="C49" s="84"/>
      <c r="D49" s="84"/>
      <c r="E49" s="84"/>
      <c r="F49" s="84"/>
      <c r="G49" s="84"/>
      <c r="H49" s="84"/>
      <c r="I49" s="84"/>
      <c r="J49" s="84"/>
      <c r="K49" s="84"/>
      <c r="L49" s="84"/>
      <c r="M49" s="84"/>
      <c r="N49" s="84"/>
      <c r="O49" s="84"/>
      <c r="P49" s="84"/>
      <c r="Q49" s="84"/>
      <c r="R49" s="84"/>
      <c r="S49" s="84"/>
      <c r="T49" s="84">
        <v>2</v>
      </c>
      <c r="U49" s="84">
        <v>1</v>
      </c>
      <c r="V49" s="84">
        <v>1</v>
      </c>
      <c r="W49" s="84">
        <f t="shared" si="9"/>
        <v>2</v>
      </c>
      <c r="X49" s="84">
        <f t="shared" si="10"/>
        <v>1</v>
      </c>
      <c r="Y49" s="84">
        <f t="shared" si="11"/>
        <v>1</v>
      </c>
      <c r="Z49" s="84"/>
      <c r="AA49" s="84"/>
      <c r="AB49" s="84"/>
      <c r="AC49" s="84">
        <f t="shared" si="12"/>
        <v>2</v>
      </c>
      <c r="AD49" s="84">
        <f t="shared" si="13"/>
        <v>1</v>
      </c>
      <c r="AE49" s="84">
        <f t="shared" si="14"/>
        <v>1</v>
      </c>
      <c r="AF49" s="84">
        <v>2</v>
      </c>
      <c r="AG49" s="84">
        <v>1</v>
      </c>
      <c r="AH49" s="84">
        <v>1</v>
      </c>
      <c r="AI49" s="84">
        <f t="shared" si="15"/>
        <v>4</v>
      </c>
      <c r="AJ49" s="84">
        <f t="shared" si="16"/>
        <v>2</v>
      </c>
      <c r="AK49" s="84">
        <f t="shared" si="17"/>
        <v>2</v>
      </c>
    </row>
    <row r="50" spans="1:37" customFormat="1" x14ac:dyDescent="0.25">
      <c r="A50" s="83" t="s">
        <v>224</v>
      </c>
      <c r="B50" s="84"/>
      <c r="C50" s="84"/>
      <c r="D50" s="84"/>
      <c r="E50" s="84"/>
      <c r="F50" s="84"/>
      <c r="G50" s="84"/>
      <c r="H50" s="84"/>
      <c r="I50" s="84"/>
      <c r="J50" s="84"/>
      <c r="K50" s="84">
        <v>35</v>
      </c>
      <c r="L50" s="84">
        <v>9</v>
      </c>
      <c r="M50" s="84">
        <v>26</v>
      </c>
      <c r="N50" s="84"/>
      <c r="O50" s="84"/>
      <c r="P50" s="84"/>
      <c r="Q50" s="84"/>
      <c r="R50" s="84"/>
      <c r="S50" s="84"/>
      <c r="T50" s="84">
        <v>0</v>
      </c>
      <c r="U50" s="84">
        <v>0</v>
      </c>
      <c r="V50" s="84">
        <v>0</v>
      </c>
      <c r="W50" s="84">
        <f t="shared" si="9"/>
        <v>35</v>
      </c>
      <c r="X50" s="84">
        <f t="shared" si="10"/>
        <v>9</v>
      </c>
      <c r="Y50" s="84">
        <f t="shared" si="11"/>
        <v>26</v>
      </c>
      <c r="Z50" s="84"/>
      <c r="AA50" s="84"/>
      <c r="AB50" s="84"/>
      <c r="AC50" s="84">
        <f t="shared" si="12"/>
        <v>35</v>
      </c>
      <c r="AD50" s="84">
        <f t="shared" si="13"/>
        <v>9</v>
      </c>
      <c r="AE50" s="84">
        <f t="shared" si="14"/>
        <v>26</v>
      </c>
      <c r="AF50" s="84">
        <v>1</v>
      </c>
      <c r="AG50" s="84">
        <v>1</v>
      </c>
      <c r="AH50" s="84">
        <v>0</v>
      </c>
      <c r="AI50" s="84">
        <f t="shared" si="15"/>
        <v>36</v>
      </c>
      <c r="AJ50" s="84">
        <f t="shared" si="16"/>
        <v>10</v>
      </c>
      <c r="AK50" s="84">
        <f t="shared" si="17"/>
        <v>26</v>
      </c>
    </row>
    <row r="51" spans="1:37" customFormat="1" x14ac:dyDescent="0.25">
      <c r="A51" s="83" t="s">
        <v>223</v>
      </c>
      <c r="B51" s="84"/>
      <c r="C51" s="84"/>
      <c r="D51" s="84"/>
      <c r="E51" s="84"/>
      <c r="F51" s="84"/>
      <c r="G51" s="84"/>
      <c r="H51" s="84"/>
      <c r="I51" s="84"/>
      <c r="J51" s="84"/>
      <c r="K51" s="84">
        <v>21</v>
      </c>
      <c r="L51" s="84">
        <v>7</v>
      </c>
      <c r="M51" s="84">
        <v>14</v>
      </c>
      <c r="N51" s="84"/>
      <c r="O51" s="84"/>
      <c r="P51" s="84"/>
      <c r="Q51" s="84"/>
      <c r="R51" s="84"/>
      <c r="S51" s="84"/>
      <c r="T51" s="84">
        <v>0</v>
      </c>
      <c r="U51" s="84">
        <v>0</v>
      </c>
      <c r="V51" s="84">
        <v>0</v>
      </c>
      <c r="W51" s="84">
        <f t="shared" si="9"/>
        <v>21</v>
      </c>
      <c r="X51" s="84">
        <f t="shared" si="10"/>
        <v>7</v>
      </c>
      <c r="Y51" s="84">
        <f t="shared" si="11"/>
        <v>14</v>
      </c>
      <c r="Z51" s="84"/>
      <c r="AA51" s="84"/>
      <c r="AB51" s="84"/>
      <c r="AC51" s="84">
        <f t="shared" si="12"/>
        <v>21</v>
      </c>
      <c r="AD51" s="84">
        <f t="shared" si="13"/>
        <v>7</v>
      </c>
      <c r="AE51" s="84">
        <f t="shared" si="14"/>
        <v>14</v>
      </c>
      <c r="AF51" s="84"/>
      <c r="AG51" s="84"/>
      <c r="AH51" s="84"/>
      <c r="AI51" s="84">
        <f t="shared" si="15"/>
        <v>21</v>
      </c>
      <c r="AJ51" s="84">
        <f t="shared" si="16"/>
        <v>7</v>
      </c>
      <c r="AK51" s="84">
        <f t="shared" si="17"/>
        <v>14</v>
      </c>
    </row>
    <row r="52" spans="1:37" customFormat="1" x14ac:dyDescent="0.25">
      <c r="A52" s="83" t="s">
        <v>192</v>
      </c>
      <c r="B52" s="84">
        <v>1</v>
      </c>
      <c r="C52" s="84">
        <v>1</v>
      </c>
      <c r="D52" s="84">
        <v>0</v>
      </c>
      <c r="E52" s="84">
        <v>8</v>
      </c>
      <c r="F52" s="84">
        <v>7</v>
      </c>
      <c r="G52" s="84">
        <v>1</v>
      </c>
      <c r="H52" s="84">
        <v>23</v>
      </c>
      <c r="I52" s="84">
        <v>13</v>
      </c>
      <c r="J52" s="84">
        <v>10</v>
      </c>
      <c r="K52" s="84">
        <v>9</v>
      </c>
      <c r="L52" s="84">
        <v>4</v>
      </c>
      <c r="M52" s="84">
        <v>5</v>
      </c>
      <c r="N52" s="84"/>
      <c r="O52" s="84"/>
      <c r="P52" s="84"/>
      <c r="Q52" s="84"/>
      <c r="R52" s="84"/>
      <c r="S52" s="84"/>
      <c r="T52" s="84">
        <v>0</v>
      </c>
      <c r="U52" s="84">
        <v>0</v>
      </c>
      <c r="V52" s="84">
        <v>0</v>
      </c>
      <c r="W52" s="84">
        <f t="shared" si="9"/>
        <v>41</v>
      </c>
      <c r="X52" s="84">
        <f t="shared" si="10"/>
        <v>25</v>
      </c>
      <c r="Y52" s="84">
        <f t="shared" si="11"/>
        <v>16</v>
      </c>
      <c r="Z52" s="84"/>
      <c r="AA52" s="84"/>
      <c r="AB52" s="84"/>
      <c r="AC52" s="84">
        <f t="shared" si="12"/>
        <v>41</v>
      </c>
      <c r="AD52" s="84">
        <f t="shared" si="13"/>
        <v>25</v>
      </c>
      <c r="AE52" s="84">
        <f t="shared" si="14"/>
        <v>16</v>
      </c>
      <c r="AF52" s="84">
        <v>60</v>
      </c>
      <c r="AG52" s="84">
        <v>26</v>
      </c>
      <c r="AH52" s="84">
        <v>34</v>
      </c>
      <c r="AI52" s="84">
        <f t="shared" si="15"/>
        <v>101</v>
      </c>
      <c r="AJ52" s="84">
        <f t="shared" si="16"/>
        <v>51</v>
      </c>
      <c r="AK52" s="84">
        <f t="shared" si="17"/>
        <v>50</v>
      </c>
    </row>
    <row r="53" spans="1:37" customFormat="1" x14ac:dyDescent="0.25">
      <c r="A53" s="83" t="s">
        <v>65</v>
      </c>
      <c r="B53" s="84">
        <v>11</v>
      </c>
      <c r="C53" s="84">
        <v>4</v>
      </c>
      <c r="D53" s="84">
        <v>7</v>
      </c>
      <c r="E53" s="84"/>
      <c r="F53" s="84"/>
      <c r="G53" s="84"/>
      <c r="H53" s="84"/>
      <c r="I53" s="84"/>
      <c r="J53" s="84"/>
      <c r="K53" s="84"/>
      <c r="L53" s="84"/>
      <c r="M53" s="84"/>
      <c r="N53" s="84"/>
      <c r="O53" s="84"/>
      <c r="P53" s="84"/>
      <c r="Q53" s="84"/>
      <c r="R53" s="84"/>
      <c r="S53" s="84"/>
      <c r="T53" s="84">
        <v>0</v>
      </c>
      <c r="U53" s="84">
        <v>0</v>
      </c>
      <c r="V53" s="84">
        <v>0</v>
      </c>
      <c r="W53" s="84">
        <f t="shared" si="9"/>
        <v>11</v>
      </c>
      <c r="X53" s="84">
        <f t="shared" si="10"/>
        <v>4</v>
      </c>
      <c r="Y53" s="84">
        <f t="shared" si="11"/>
        <v>7</v>
      </c>
      <c r="Z53" s="84"/>
      <c r="AA53" s="84"/>
      <c r="AB53" s="84"/>
      <c r="AC53" s="84">
        <f t="shared" si="12"/>
        <v>11</v>
      </c>
      <c r="AD53" s="84">
        <f t="shared" si="13"/>
        <v>4</v>
      </c>
      <c r="AE53" s="84">
        <f t="shared" si="14"/>
        <v>7</v>
      </c>
      <c r="AF53" s="84">
        <v>17</v>
      </c>
      <c r="AG53" s="84">
        <v>11</v>
      </c>
      <c r="AH53" s="84">
        <v>6</v>
      </c>
      <c r="AI53" s="84">
        <f t="shared" si="15"/>
        <v>28</v>
      </c>
      <c r="AJ53" s="84">
        <f t="shared" si="16"/>
        <v>15</v>
      </c>
      <c r="AK53" s="84">
        <f t="shared" si="17"/>
        <v>13</v>
      </c>
    </row>
    <row r="54" spans="1:37" customFormat="1" x14ac:dyDescent="0.25">
      <c r="A54" s="194" t="s">
        <v>274</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row>
    <row r="55" spans="1:37" customFormat="1" x14ac:dyDescent="0.25">
      <c r="A55" s="194" t="s">
        <v>275</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row>
    <row r="56" spans="1:37" customFormat="1" x14ac:dyDescent="0.25">
      <c r="A56" s="83" t="s">
        <v>276</v>
      </c>
      <c r="B56" s="84"/>
      <c r="C56" s="84"/>
      <c r="D56" s="84"/>
      <c r="E56" s="84"/>
      <c r="F56" s="84"/>
      <c r="G56" s="84"/>
      <c r="H56" s="84"/>
      <c r="I56" s="84"/>
      <c r="J56" s="84"/>
      <c r="K56" s="84"/>
      <c r="L56" s="84"/>
      <c r="M56" s="84"/>
      <c r="N56" s="84"/>
      <c r="O56" s="84"/>
      <c r="P56" s="84"/>
      <c r="Q56" s="84"/>
      <c r="R56" s="84"/>
      <c r="S56" s="84"/>
      <c r="T56" s="84">
        <v>0</v>
      </c>
      <c r="U56" s="84">
        <v>0</v>
      </c>
      <c r="V56" s="84">
        <v>0</v>
      </c>
      <c r="W56" s="84">
        <f>SUM(B56,E56,H56,K56,N56,Q56,T56)</f>
        <v>0</v>
      </c>
      <c r="X56" s="84">
        <f>SUM(C56,F56,I56,L56,O56,R56,U56)</f>
        <v>0</v>
      </c>
      <c r="Y56" s="84">
        <f>SUM(D56,G56,J56,M56,P56,S56,V56)</f>
        <v>0</v>
      </c>
      <c r="Z56" s="84"/>
      <c r="AA56" s="84"/>
      <c r="AB56" s="84"/>
      <c r="AC56" s="84">
        <f>SUM(W56,Z56)</f>
        <v>0</v>
      </c>
      <c r="AD56" s="84">
        <f>SUM(X56,AA56)</f>
        <v>0</v>
      </c>
      <c r="AE56" s="84">
        <f>SUM(Y56,AB56)</f>
        <v>0</v>
      </c>
      <c r="AF56" s="84">
        <v>7</v>
      </c>
      <c r="AG56" s="84">
        <v>0</v>
      </c>
      <c r="AH56" s="84">
        <v>7</v>
      </c>
      <c r="AI56" s="84">
        <f>SUM(AC56,AF56)</f>
        <v>7</v>
      </c>
      <c r="AJ56" s="84">
        <f>SUM(AD56,AG56)</f>
        <v>0</v>
      </c>
      <c r="AK56" s="84">
        <f>SUM(AE56,AH56)</f>
        <v>7</v>
      </c>
    </row>
    <row r="57" spans="1:37" customFormat="1" x14ac:dyDescent="0.25">
      <c r="A57" s="194" t="s">
        <v>277</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row>
    <row r="58" spans="1:37" customFormat="1" x14ac:dyDescent="0.25">
      <c r="A58" s="83" t="s">
        <v>66</v>
      </c>
      <c r="B58" s="84">
        <v>3</v>
      </c>
      <c r="C58" s="84">
        <v>1</v>
      </c>
      <c r="D58" s="84">
        <v>2</v>
      </c>
      <c r="E58" s="84">
        <v>2</v>
      </c>
      <c r="F58" s="84">
        <v>2</v>
      </c>
      <c r="G58" s="84">
        <v>0</v>
      </c>
      <c r="H58" s="84">
        <v>6</v>
      </c>
      <c r="I58" s="84">
        <v>2</v>
      </c>
      <c r="J58" s="84">
        <v>4</v>
      </c>
      <c r="K58" s="84">
        <v>1</v>
      </c>
      <c r="L58" s="84">
        <v>1</v>
      </c>
      <c r="M58" s="84">
        <v>0</v>
      </c>
      <c r="N58" s="84"/>
      <c r="O58" s="84"/>
      <c r="P58" s="84"/>
      <c r="Q58" s="84">
        <v>10</v>
      </c>
      <c r="R58" s="84">
        <v>4</v>
      </c>
      <c r="S58" s="84">
        <v>6</v>
      </c>
      <c r="T58" s="84">
        <v>0</v>
      </c>
      <c r="U58" s="84">
        <v>0</v>
      </c>
      <c r="V58" s="84">
        <v>0</v>
      </c>
      <c r="W58" s="84">
        <f t="shared" ref="W58:Y60" si="18">SUM(B58,E58,H58,K58,N58,Q58,T58)</f>
        <v>22</v>
      </c>
      <c r="X58" s="84">
        <f t="shared" si="18"/>
        <v>10</v>
      </c>
      <c r="Y58" s="84">
        <f t="shared" si="18"/>
        <v>12</v>
      </c>
      <c r="Z58" s="84"/>
      <c r="AA58" s="84"/>
      <c r="AB58" s="84"/>
      <c r="AC58" s="84">
        <f t="shared" ref="AC58:AE60" si="19">SUM(W58,Z58)</f>
        <v>22</v>
      </c>
      <c r="AD58" s="84">
        <f t="shared" si="19"/>
        <v>10</v>
      </c>
      <c r="AE58" s="84">
        <f t="shared" si="19"/>
        <v>12</v>
      </c>
      <c r="AF58" s="84">
        <v>47</v>
      </c>
      <c r="AG58" s="84">
        <v>22</v>
      </c>
      <c r="AH58" s="84">
        <v>25</v>
      </c>
      <c r="AI58" s="84">
        <f t="shared" ref="AI58:AK60" si="20">SUM(AC58,AF58)</f>
        <v>69</v>
      </c>
      <c r="AJ58" s="84">
        <f t="shared" si="20"/>
        <v>32</v>
      </c>
      <c r="AK58" s="84">
        <f t="shared" si="20"/>
        <v>37</v>
      </c>
    </row>
    <row r="59" spans="1:37" customFormat="1" x14ac:dyDescent="0.25">
      <c r="A59" s="83" t="s">
        <v>67</v>
      </c>
      <c r="B59" s="84">
        <v>4</v>
      </c>
      <c r="C59" s="84">
        <v>2</v>
      </c>
      <c r="D59" s="84">
        <v>2</v>
      </c>
      <c r="E59" s="84">
        <v>7</v>
      </c>
      <c r="F59" s="84">
        <v>6</v>
      </c>
      <c r="G59" s="84">
        <v>1</v>
      </c>
      <c r="H59" s="84">
        <v>21</v>
      </c>
      <c r="I59" s="84">
        <v>9</v>
      </c>
      <c r="J59" s="84">
        <v>12</v>
      </c>
      <c r="K59" s="84">
        <v>3</v>
      </c>
      <c r="L59" s="84">
        <v>2</v>
      </c>
      <c r="M59" s="84">
        <v>1</v>
      </c>
      <c r="N59" s="84"/>
      <c r="O59" s="84"/>
      <c r="P59" s="84"/>
      <c r="Q59" s="84">
        <v>5</v>
      </c>
      <c r="R59" s="84">
        <v>3</v>
      </c>
      <c r="S59" s="84">
        <v>2</v>
      </c>
      <c r="T59" s="84">
        <v>0</v>
      </c>
      <c r="U59" s="84">
        <v>0</v>
      </c>
      <c r="V59" s="84">
        <v>0</v>
      </c>
      <c r="W59" s="84">
        <f t="shared" si="18"/>
        <v>40</v>
      </c>
      <c r="X59" s="84">
        <f t="shared" si="18"/>
        <v>22</v>
      </c>
      <c r="Y59" s="84">
        <f t="shared" si="18"/>
        <v>18</v>
      </c>
      <c r="Z59" s="84"/>
      <c r="AA59" s="84"/>
      <c r="AB59" s="84"/>
      <c r="AC59" s="84">
        <f t="shared" si="19"/>
        <v>40</v>
      </c>
      <c r="AD59" s="84">
        <f t="shared" si="19"/>
        <v>22</v>
      </c>
      <c r="AE59" s="84">
        <f t="shared" si="19"/>
        <v>18</v>
      </c>
      <c r="AF59" s="84">
        <v>39</v>
      </c>
      <c r="AG59" s="84">
        <v>21</v>
      </c>
      <c r="AH59" s="84">
        <v>18</v>
      </c>
      <c r="AI59" s="84">
        <f t="shared" si="20"/>
        <v>79</v>
      </c>
      <c r="AJ59" s="84">
        <f t="shared" si="20"/>
        <v>43</v>
      </c>
      <c r="AK59" s="84">
        <f t="shared" si="20"/>
        <v>36</v>
      </c>
    </row>
    <row r="60" spans="1:37" customFormat="1" x14ac:dyDescent="0.25">
      <c r="A60" s="83" t="s">
        <v>68</v>
      </c>
      <c r="B60" s="84">
        <v>36</v>
      </c>
      <c r="C60" s="84">
        <v>17</v>
      </c>
      <c r="D60" s="84">
        <v>19</v>
      </c>
      <c r="E60" s="84">
        <v>59</v>
      </c>
      <c r="F60" s="84">
        <v>30</v>
      </c>
      <c r="G60" s="84">
        <v>29</v>
      </c>
      <c r="H60" s="84">
        <v>70</v>
      </c>
      <c r="I60" s="84">
        <v>26</v>
      </c>
      <c r="J60" s="84">
        <v>44</v>
      </c>
      <c r="K60" s="84">
        <v>24</v>
      </c>
      <c r="L60" s="84">
        <v>9</v>
      </c>
      <c r="M60" s="84">
        <v>15</v>
      </c>
      <c r="N60" s="84"/>
      <c r="O60" s="84"/>
      <c r="P60" s="84"/>
      <c r="Q60" s="84">
        <v>43</v>
      </c>
      <c r="R60" s="84">
        <v>11</v>
      </c>
      <c r="S60" s="84">
        <v>32</v>
      </c>
      <c r="T60" s="84">
        <v>9</v>
      </c>
      <c r="U60" s="84">
        <v>4</v>
      </c>
      <c r="V60" s="84">
        <v>5</v>
      </c>
      <c r="W60" s="84">
        <f t="shared" si="18"/>
        <v>241</v>
      </c>
      <c r="X60" s="84">
        <f t="shared" si="18"/>
        <v>97</v>
      </c>
      <c r="Y60" s="84">
        <f t="shared" si="18"/>
        <v>144</v>
      </c>
      <c r="Z60" s="84"/>
      <c r="AA60" s="84"/>
      <c r="AB60" s="84"/>
      <c r="AC60" s="84">
        <f t="shared" si="19"/>
        <v>241</v>
      </c>
      <c r="AD60" s="84">
        <f t="shared" si="19"/>
        <v>97</v>
      </c>
      <c r="AE60" s="84">
        <f t="shared" si="19"/>
        <v>144</v>
      </c>
      <c r="AF60" s="84">
        <v>191</v>
      </c>
      <c r="AG60" s="84">
        <v>93</v>
      </c>
      <c r="AH60" s="84">
        <v>98</v>
      </c>
      <c r="AI60" s="84">
        <f t="shared" si="20"/>
        <v>432</v>
      </c>
      <c r="AJ60" s="84">
        <f t="shared" si="20"/>
        <v>190</v>
      </c>
      <c r="AK60" s="84">
        <f t="shared" si="20"/>
        <v>242</v>
      </c>
    </row>
    <row r="61" spans="1:37" customFormat="1" x14ac:dyDescent="0.25">
      <c r="A61" s="194" t="s">
        <v>279</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row>
    <row r="62" spans="1:37" customFormat="1" x14ac:dyDescent="0.25">
      <c r="A62" s="83" t="s">
        <v>69</v>
      </c>
      <c r="B62" s="84">
        <v>1</v>
      </c>
      <c r="C62" s="84">
        <v>1</v>
      </c>
      <c r="D62" s="84">
        <v>0</v>
      </c>
      <c r="E62" s="84">
        <v>2</v>
      </c>
      <c r="F62" s="84">
        <v>1</v>
      </c>
      <c r="G62" s="84">
        <v>1</v>
      </c>
      <c r="H62" s="84">
        <v>2</v>
      </c>
      <c r="I62" s="84">
        <v>1</v>
      </c>
      <c r="J62" s="84">
        <v>1</v>
      </c>
      <c r="K62" s="84"/>
      <c r="L62" s="84"/>
      <c r="M62" s="84"/>
      <c r="N62" s="84"/>
      <c r="O62" s="84"/>
      <c r="P62" s="84"/>
      <c r="Q62" s="84">
        <v>1</v>
      </c>
      <c r="R62" s="84">
        <v>1</v>
      </c>
      <c r="S62" s="84">
        <v>0</v>
      </c>
      <c r="T62" s="84">
        <v>0</v>
      </c>
      <c r="U62" s="84">
        <v>0</v>
      </c>
      <c r="V62" s="84">
        <v>0</v>
      </c>
      <c r="W62" s="84">
        <f>SUM(B62,E62,H62,K62,N62,Q62,T62)</f>
        <v>6</v>
      </c>
      <c r="X62" s="84">
        <f>SUM(C62,F62,I62,L62,O62,R62,U62)</f>
        <v>4</v>
      </c>
      <c r="Y62" s="84">
        <f>SUM(D62,G62,J62,M62,P62,S62,V62)</f>
        <v>2</v>
      </c>
      <c r="Z62" s="84"/>
      <c r="AA62" s="84"/>
      <c r="AB62" s="84"/>
      <c r="AC62" s="84">
        <f>SUM(W62,Z62)</f>
        <v>6</v>
      </c>
      <c r="AD62" s="84">
        <f>SUM(X62,AA62)</f>
        <v>4</v>
      </c>
      <c r="AE62" s="84">
        <f>SUM(Y62,AB62)</f>
        <v>2</v>
      </c>
      <c r="AF62" s="84"/>
      <c r="AG62" s="84"/>
      <c r="AH62" s="84"/>
      <c r="AI62" s="84">
        <f>SUM(AC62,AF62)</f>
        <v>6</v>
      </c>
      <c r="AJ62" s="84">
        <f>SUM(AD62,AG62)</f>
        <v>4</v>
      </c>
      <c r="AK62" s="84">
        <f>SUM(AE62,AH62)</f>
        <v>2</v>
      </c>
    </row>
    <row r="63" spans="1:37" customFormat="1" x14ac:dyDescent="0.25">
      <c r="A63" s="194" t="s">
        <v>280</v>
      </c>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row>
    <row r="64" spans="1:37" customFormat="1" x14ac:dyDescent="0.25">
      <c r="A64" s="83" t="s">
        <v>364</v>
      </c>
      <c r="B64" s="84"/>
      <c r="C64" s="84"/>
      <c r="D64" s="84"/>
      <c r="E64" s="84"/>
      <c r="F64" s="84"/>
      <c r="G64" s="84"/>
      <c r="H64" s="84"/>
      <c r="I64" s="84"/>
      <c r="J64" s="84"/>
      <c r="K64" s="84"/>
      <c r="L64" s="84"/>
      <c r="M64" s="84"/>
      <c r="N64" s="84"/>
      <c r="O64" s="84"/>
      <c r="P64" s="84"/>
      <c r="Q64" s="84"/>
      <c r="R64" s="84"/>
      <c r="S64" s="84"/>
      <c r="T64" s="84">
        <v>4</v>
      </c>
      <c r="U64" s="84">
        <v>3</v>
      </c>
      <c r="V64" s="84">
        <v>1</v>
      </c>
      <c r="W64" s="84">
        <f t="shared" ref="W64:Y71" si="21">SUM(B64,E64,H64,K64,N64,Q64,T64)</f>
        <v>4</v>
      </c>
      <c r="X64" s="84">
        <f t="shared" si="21"/>
        <v>3</v>
      </c>
      <c r="Y64" s="84">
        <f t="shared" si="21"/>
        <v>1</v>
      </c>
      <c r="Z64" s="84"/>
      <c r="AA64" s="84"/>
      <c r="AB64" s="84"/>
      <c r="AC64" s="84">
        <f t="shared" ref="AC64:AE71" si="22">SUM(W64,Z64)</f>
        <v>4</v>
      </c>
      <c r="AD64" s="84">
        <f t="shared" si="22"/>
        <v>3</v>
      </c>
      <c r="AE64" s="84">
        <f t="shared" si="22"/>
        <v>1</v>
      </c>
      <c r="AF64" s="84">
        <v>2</v>
      </c>
      <c r="AG64" s="84">
        <v>0</v>
      </c>
      <c r="AH64" s="84">
        <v>2</v>
      </c>
      <c r="AI64" s="84">
        <f t="shared" ref="AI64:AK71" si="23">SUM(AC64,AF64)</f>
        <v>6</v>
      </c>
      <c r="AJ64" s="84">
        <f t="shared" si="23"/>
        <v>3</v>
      </c>
      <c r="AK64" s="84">
        <f t="shared" si="23"/>
        <v>3</v>
      </c>
    </row>
    <row r="65" spans="1:37" customFormat="1" x14ac:dyDescent="0.25">
      <c r="A65" s="83" t="s">
        <v>193</v>
      </c>
      <c r="B65" s="84">
        <v>16</v>
      </c>
      <c r="C65" s="84">
        <v>6</v>
      </c>
      <c r="D65" s="84">
        <v>10</v>
      </c>
      <c r="E65" s="84"/>
      <c r="F65" s="84"/>
      <c r="G65" s="84"/>
      <c r="H65" s="84"/>
      <c r="I65" s="84"/>
      <c r="J65" s="84"/>
      <c r="K65" s="84"/>
      <c r="L65" s="84"/>
      <c r="M65" s="84"/>
      <c r="N65" s="84"/>
      <c r="O65" s="84"/>
      <c r="P65" s="84"/>
      <c r="Q65" s="84"/>
      <c r="R65" s="84"/>
      <c r="S65" s="84"/>
      <c r="T65" s="84">
        <v>0</v>
      </c>
      <c r="U65" s="84">
        <v>0</v>
      </c>
      <c r="V65" s="84">
        <v>0</v>
      </c>
      <c r="W65" s="84">
        <f t="shared" si="21"/>
        <v>16</v>
      </c>
      <c r="X65" s="84">
        <f t="shared" si="21"/>
        <v>6</v>
      </c>
      <c r="Y65" s="84">
        <f t="shared" si="21"/>
        <v>10</v>
      </c>
      <c r="Z65" s="84"/>
      <c r="AA65" s="84"/>
      <c r="AB65" s="84"/>
      <c r="AC65" s="84">
        <f t="shared" si="22"/>
        <v>16</v>
      </c>
      <c r="AD65" s="84">
        <f t="shared" si="22"/>
        <v>6</v>
      </c>
      <c r="AE65" s="84">
        <f t="shared" si="22"/>
        <v>10</v>
      </c>
      <c r="AF65" s="84">
        <v>9</v>
      </c>
      <c r="AG65" s="84">
        <v>3</v>
      </c>
      <c r="AH65" s="84">
        <v>6</v>
      </c>
      <c r="AI65" s="84">
        <f t="shared" si="23"/>
        <v>25</v>
      </c>
      <c r="AJ65" s="84">
        <f t="shared" si="23"/>
        <v>9</v>
      </c>
      <c r="AK65" s="84">
        <f t="shared" si="23"/>
        <v>16</v>
      </c>
    </row>
    <row r="66" spans="1:37" customFormat="1" x14ac:dyDescent="0.25">
      <c r="A66" s="83" t="s">
        <v>70</v>
      </c>
      <c r="B66" s="84">
        <v>34</v>
      </c>
      <c r="C66" s="84">
        <v>10</v>
      </c>
      <c r="D66" s="84">
        <v>24</v>
      </c>
      <c r="E66" s="84"/>
      <c r="F66" s="84"/>
      <c r="G66" s="84"/>
      <c r="H66" s="84"/>
      <c r="I66" s="84"/>
      <c r="J66" s="84"/>
      <c r="K66" s="84"/>
      <c r="L66" s="84"/>
      <c r="M66" s="84"/>
      <c r="N66" s="84"/>
      <c r="O66" s="84"/>
      <c r="P66" s="84"/>
      <c r="Q66" s="84"/>
      <c r="R66" s="84"/>
      <c r="S66" s="84"/>
      <c r="T66" s="84">
        <v>0</v>
      </c>
      <c r="U66" s="84">
        <v>0</v>
      </c>
      <c r="V66" s="84">
        <v>0</v>
      </c>
      <c r="W66" s="84">
        <f t="shared" si="21"/>
        <v>34</v>
      </c>
      <c r="X66" s="84">
        <f t="shared" si="21"/>
        <v>10</v>
      </c>
      <c r="Y66" s="84">
        <f t="shared" si="21"/>
        <v>24</v>
      </c>
      <c r="Z66" s="84"/>
      <c r="AA66" s="84"/>
      <c r="AB66" s="84"/>
      <c r="AC66" s="84">
        <f t="shared" si="22"/>
        <v>34</v>
      </c>
      <c r="AD66" s="84">
        <f t="shared" si="22"/>
        <v>10</v>
      </c>
      <c r="AE66" s="84">
        <f t="shared" si="22"/>
        <v>24</v>
      </c>
      <c r="AF66" s="84">
        <v>36</v>
      </c>
      <c r="AG66" s="84">
        <v>8</v>
      </c>
      <c r="AH66" s="84">
        <v>28</v>
      </c>
      <c r="AI66" s="84">
        <f t="shared" si="23"/>
        <v>70</v>
      </c>
      <c r="AJ66" s="84">
        <f t="shared" si="23"/>
        <v>18</v>
      </c>
      <c r="AK66" s="84">
        <f t="shared" si="23"/>
        <v>52</v>
      </c>
    </row>
    <row r="67" spans="1:37" customFormat="1" x14ac:dyDescent="0.25">
      <c r="A67" s="83" t="s">
        <v>71</v>
      </c>
      <c r="B67" s="84">
        <v>3</v>
      </c>
      <c r="C67" s="84">
        <v>0</v>
      </c>
      <c r="D67" s="84">
        <v>3</v>
      </c>
      <c r="E67" s="84">
        <v>9</v>
      </c>
      <c r="F67" s="84">
        <v>5</v>
      </c>
      <c r="G67" s="84">
        <v>4</v>
      </c>
      <c r="H67" s="84">
        <v>17</v>
      </c>
      <c r="I67" s="84">
        <v>10</v>
      </c>
      <c r="J67" s="84">
        <v>7</v>
      </c>
      <c r="K67" s="84">
        <v>6</v>
      </c>
      <c r="L67" s="84">
        <v>2</v>
      </c>
      <c r="M67" s="84">
        <v>4</v>
      </c>
      <c r="N67" s="84"/>
      <c r="O67" s="84"/>
      <c r="P67" s="84"/>
      <c r="Q67" s="84">
        <v>7</v>
      </c>
      <c r="R67" s="84">
        <v>3</v>
      </c>
      <c r="S67" s="84">
        <v>4</v>
      </c>
      <c r="T67" s="84">
        <v>0</v>
      </c>
      <c r="U67" s="84">
        <v>0</v>
      </c>
      <c r="V67" s="84">
        <v>0</v>
      </c>
      <c r="W67" s="84">
        <f t="shared" si="21"/>
        <v>42</v>
      </c>
      <c r="X67" s="84">
        <f t="shared" si="21"/>
        <v>20</v>
      </c>
      <c r="Y67" s="84">
        <f t="shared" si="21"/>
        <v>22</v>
      </c>
      <c r="Z67" s="84"/>
      <c r="AA67" s="84"/>
      <c r="AB67" s="84"/>
      <c r="AC67" s="84">
        <f t="shared" si="22"/>
        <v>42</v>
      </c>
      <c r="AD67" s="84">
        <f t="shared" si="22"/>
        <v>20</v>
      </c>
      <c r="AE67" s="84">
        <f t="shared" si="22"/>
        <v>22</v>
      </c>
      <c r="AF67" s="84">
        <v>42</v>
      </c>
      <c r="AG67" s="84">
        <v>20</v>
      </c>
      <c r="AH67" s="84">
        <v>22</v>
      </c>
      <c r="AI67" s="84">
        <f t="shared" si="23"/>
        <v>84</v>
      </c>
      <c r="AJ67" s="84">
        <f t="shared" si="23"/>
        <v>40</v>
      </c>
      <c r="AK67" s="84">
        <f t="shared" si="23"/>
        <v>44</v>
      </c>
    </row>
    <row r="68" spans="1:37" customFormat="1" x14ac:dyDescent="0.25">
      <c r="A68" s="83" t="s">
        <v>281</v>
      </c>
      <c r="B68" s="84"/>
      <c r="C68" s="84"/>
      <c r="D68" s="84"/>
      <c r="E68" s="84"/>
      <c r="F68" s="84"/>
      <c r="G68" s="84"/>
      <c r="H68" s="84"/>
      <c r="I68" s="84"/>
      <c r="J68" s="84"/>
      <c r="K68" s="84"/>
      <c r="L68" s="84"/>
      <c r="M68" s="84"/>
      <c r="N68" s="84"/>
      <c r="O68" s="84"/>
      <c r="P68" s="84"/>
      <c r="Q68" s="84"/>
      <c r="R68" s="84"/>
      <c r="S68" s="84"/>
      <c r="T68" s="84">
        <v>0</v>
      </c>
      <c r="U68" s="84">
        <v>0</v>
      </c>
      <c r="V68" s="84">
        <v>0</v>
      </c>
      <c r="W68" s="84">
        <f t="shared" si="21"/>
        <v>0</v>
      </c>
      <c r="X68" s="84">
        <f t="shared" si="21"/>
        <v>0</v>
      </c>
      <c r="Y68" s="84">
        <f t="shared" si="21"/>
        <v>0</v>
      </c>
      <c r="Z68" s="84"/>
      <c r="AA68" s="84"/>
      <c r="AB68" s="84"/>
      <c r="AC68" s="84">
        <f t="shared" si="22"/>
        <v>0</v>
      </c>
      <c r="AD68" s="84">
        <f t="shared" si="22"/>
        <v>0</v>
      </c>
      <c r="AE68" s="84">
        <f t="shared" si="22"/>
        <v>0</v>
      </c>
      <c r="AF68" s="84">
        <v>2</v>
      </c>
      <c r="AG68" s="84">
        <v>2</v>
      </c>
      <c r="AH68" s="84">
        <v>0</v>
      </c>
      <c r="AI68" s="84">
        <f t="shared" si="23"/>
        <v>2</v>
      </c>
      <c r="AJ68" s="84">
        <f t="shared" si="23"/>
        <v>2</v>
      </c>
      <c r="AK68" s="84">
        <f t="shared" si="23"/>
        <v>0</v>
      </c>
    </row>
    <row r="69" spans="1:37" customFormat="1" x14ac:dyDescent="0.25">
      <c r="A69" s="83" t="s">
        <v>72</v>
      </c>
      <c r="B69" s="84">
        <v>4</v>
      </c>
      <c r="C69" s="84">
        <v>3</v>
      </c>
      <c r="D69" s="84">
        <v>1</v>
      </c>
      <c r="E69" s="84">
        <v>14</v>
      </c>
      <c r="F69" s="84">
        <v>6</v>
      </c>
      <c r="G69" s="84">
        <v>8</v>
      </c>
      <c r="H69" s="84">
        <v>8</v>
      </c>
      <c r="I69" s="84">
        <v>1</v>
      </c>
      <c r="J69" s="84">
        <v>7</v>
      </c>
      <c r="K69" s="84">
        <v>1</v>
      </c>
      <c r="L69" s="84">
        <v>0</v>
      </c>
      <c r="M69" s="84">
        <v>1</v>
      </c>
      <c r="N69" s="84"/>
      <c r="O69" s="84"/>
      <c r="P69" s="84"/>
      <c r="Q69" s="84"/>
      <c r="R69" s="84"/>
      <c r="S69" s="84"/>
      <c r="T69" s="84">
        <v>0</v>
      </c>
      <c r="U69" s="84">
        <v>0</v>
      </c>
      <c r="V69" s="84">
        <v>0</v>
      </c>
      <c r="W69" s="84">
        <f t="shared" si="21"/>
        <v>27</v>
      </c>
      <c r="X69" s="84">
        <f t="shared" si="21"/>
        <v>10</v>
      </c>
      <c r="Y69" s="84">
        <f t="shared" si="21"/>
        <v>17</v>
      </c>
      <c r="Z69" s="84"/>
      <c r="AA69" s="84"/>
      <c r="AB69" s="84"/>
      <c r="AC69" s="84">
        <f t="shared" si="22"/>
        <v>27</v>
      </c>
      <c r="AD69" s="84">
        <f t="shared" si="22"/>
        <v>10</v>
      </c>
      <c r="AE69" s="84">
        <f t="shared" si="22"/>
        <v>17</v>
      </c>
      <c r="AF69" s="84">
        <v>116</v>
      </c>
      <c r="AG69" s="84">
        <v>32</v>
      </c>
      <c r="AH69" s="84">
        <v>84</v>
      </c>
      <c r="AI69" s="84">
        <f t="shared" si="23"/>
        <v>143</v>
      </c>
      <c r="AJ69" s="84">
        <f t="shared" si="23"/>
        <v>42</v>
      </c>
      <c r="AK69" s="84">
        <f t="shared" si="23"/>
        <v>101</v>
      </c>
    </row>
    <row r="70" spans="1:37" customFormat="1" x14ac:dyDescent="0.25">
      <c r="A70" s="83" t="s">
        <v>73</v>
      </c>
      <c r="B70" s="84"/>
      <c r="C70" s="84"/>
      <c r="D70" s="84"/>
      <c r="E70" s="84">
        <v>7</v>
      </c>
      <c r="F70" s="84">
        <v>5</v>
      </c>
      <c r="G70" s="84">
        <v>2</v>
      </c>
      <c r="H70" s="84">
        <v>14</v>
      </c>
      <c r="I70" s="84">
        <v>1</v>
      </c>
      <c r="J70" s="84">
        <v>13</v>
      </c>
      <c r="K70" s="84">
        <v>7</v>
      </c>
      <c r="L70" s="84">
        <v>2</v>
      </c>
      <c r="M70" s="84">
        <v>5</v>
      </c>
      <c r="N70" s="84">
        <v>6</v>
      </c>
      <c r="O70" s="84">
        <v>1</v>
      </c>
      <c r="P70" s="84">
        <v>5</v>
      </c>
      <c r="Q70" s="84"/>
      <c r="R70" s="84"/>
      <c r="S70" s="84"/>
      <c r="T70" s="84">
        <v>0</v>
      </c>
      <c r="U70" s="84">
        <v>0</v>
      </c>
      <c r="V70" s="84">
        <v>0</v>
      </c>
      <c r="W70" s="84">
        <f t="shared" si="21"/>
        <v>34</v>
      </c>
      <c r="X70" s="84">
        <f t="shared" si="21"/>
        <v>9</v>
      </c>
      <c r="Y70" s="84">
        <f t="shared" si="21"/>
        <v>25</v>
      </c>
      <c r="Z70" s="84"/>
      <c r="AA70" s="84"/>
      <c r="AB70" s="84"/>
      <c r="AC70" s="84">
        <f t="shared" si="22"/>
        <v>34</v>
      </c>
      <c r="AD70" s="84">
        <f t="shared" si="22"/>
        <v>9</v>
      </c>
      <c r="AE70" s="84">
        <f t="shared" si="22"/>
        <v>25</v>
      </c>
      <c r="AF70" s="84">
        <v>105</v>
      </c>
      <c r="AG70" s="84">
        <v>35</v>
      </c>
      <c r="AH70" s="84">
        <v>70</v>
      </c>
      <c r="AI70" s="84">
        <f t="shared" si="23"/>
        <v>139</v>
      </c>
      <c r="AJ70" s="84">
        <f t="shared" si="23"/>
        <v>44</v>
      </c>
      <c r="AK70" s="84">
        <f t="shared" si="23"/>
        <v>95</v>
      </c>
    </row>
    <row r="71" spans="1:37" customFormat="1" x14ac:dyDescent="0.25">
      <c r="A71" s="83" t="s">
        <v>74</v>
      </c>
      <c r="B71" s="84">
        <v>14</v>
      </c>
      <c r="C71" s="84">
        <v>9</v>
      </c>
      <c r="D71" s="84">
        <v>5</v>
      </c>
      <c r="E71" s="84">
        <v>15</v>
      </c>
      <c r="F71" s="84">
        <v>6</v>
      </c>
      <c r="G71" s="84">
        <v>9</v>
      </c>
      <c r="H71" s="84">
        <v>14</v>
      </c>
      <c r="I71" s="84">
        <v>7</v>
      </c>
      <c r="J71" s="84">
        <v>7</v>
      </c>
      <c r="K71" s="84"/>
      <c r="L71" s="84"/>
      <c r="M71" s="84"/>
      <c r="N71" s="84"/>
      <c r="O71" s="84"/>
      <c r="P71" s="84"/>
      <c r="Q71" s="84"/>
      <c r="R71" s="84"/>
      <c r="S71" s="84"/>
      <c r="T71" s="84">
        <v>43</v>
      </c>
      <c r="U71" s="84">
        <v>22</v>
      </c>
      <c r="V71" s="84">
        <v>21</v>
      </c>
      <c r="W71" s="84">
        <f t="shared" si="21"/>
        <v>86</v>
      </c>
      <c r="X71" s="84">
        <f t="shared" si="21"/>
        <v>44</v>
      </c>
      <c r="Y71" s="84">
        <f t="shared" si="21"/>
        <v>42</v>
      </c>
      <c r="Z71" s="84"/>
      <c r="AA71" s="84"/>
      <c r="AB71" s="84"/>
      <c r="AC71" s="84">
        <f t="shared" si="22"/>
        <v>86</v>
      </c>
      <c r="AD71" s="84">
        <f t="shared" si="22"/>
        <v>44</v>
      </c>
      <c r="AE71" s="84">
        <f t="shared" si="22"/>
        <v>42</v>
      </c>
      <c r="AF71" s="84">
        <v>3</v>
      </c>
      <c r="AG71" s="84">
        <v>2</v>
      </c>
      <c r="AH71" s="84">
        <v>1</v>
      </c>
      <c r="AI71" s="84">
        <f t="shared" si="23"/>
        <v>89</v>
      </c>
      <c r="AJ71" s="84">
        <f t="shared" si="23"/>
        <v>46</v>
      </c>
      <c r="AK71" s="84">
        <f t="shared" si="23"/>
        <v>43</v>
      </c>
    </row>
    <row r="72" spans="1:37" customFormat="1" x14ac:dyDescent="0.25">
      <c r="A72" s="194" t="s">
        <v>282</v>
      </c>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row>
    <row r="73" spans="1:37" customFormat="1" x14ac:dyDescent="0.25">
      <c r="A73" s="194" t="s">
        <v>283</v>
      </c>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row>
    <row r="74" spans="1:37" customFormat="1" x14ac:dyDescent="0.25">
      <c r="A74" s="83" t="s">
        <v>75</v>
      </c>
      <c r="B74" s="84">
        <v>17</v>
      </c>
      <c r="C74" s="84">
        <v>5</v>
      </c>
      <c r="D74" s="84">
        <v>12</v>
      </c>
      <c r="E74" s="84">
        <v>31</v>
      </c>
      <c r="F74" s="84">
        <v>9</v>
      </c>
      <c r="G74" s="84">
        <v>22</v>
      </c>
      <c r="H74" s="84">
        <v>43</v>
      </c>
      <c r="I74" s="84">
        <v>18</v>
      </c>
      <c r="J74" s="84">
        <v>25</v>
      </c>
      <c r="K74" s="84">
        <v>59</v>
      </c>
      <c r="L74" s="84">
        <v>25</v>
      </c>
      <c r="M74" s="84">
        <v>34</v>
      </c>
      <c r="N74" s="84">
        <v>1</v>
      </c>
      <c r="O74" s="84">
        <v>0</v>
      </c>
      <c r="P74" s="84">
        <v>1</v>
      </c>
      <c r="Q74" s="84"/>
      <c r="R74" s="84"/>
      <c r="S74" s="84"/>
      <c r="T74" s="84">
        <v>0</v>
      </c>
      <c r="U74" s="84">
        <v>0</v>
      </c>
      <c r="V74" s="84">
        <v>0</v>
      </c>
      <c r="W74" s="84">
        <f t="shared" ref="W74:W91" si="24">SUM(B74,E74,H74,K74,N74,Q74,T74)</f>
        <v>151</v>
      </c>
      <c r="X74" s="84">
        <f t="shared" ref="X74:X91" si="25">SUM(C74,F74,I74,L74,O74,R74,U74)</f>
        <v>57</v>
      </c>
      <c r="Y74" s="84">
        <f t="shared" ref="Y74:Y91" si="26">SUM(D74,G74,J74,M74,P74,S74,V74)</f>
        <v>94</v>
      </c>
      <c r="Z74" s="84"/>
      <c r="AA74" s="84"/>
      <c r="AB74" s="84"/>
      <c r="AC74" s="84">
        <f t="shared" ref="AC74:AC91" si="27">SUM(W74,Z74)</f>
        <v>151</v>
      </c>
      <c r="AD74" s="84">
        <f t="shared" ref="AD74:AD91" si="28">SUM(X74,AA74)</f>
        <v>57</v>
      </c>
      <c r="AE74" s="84">
        <f t="shared" ref="AE74:AE91" si="29">SUM(Y74,AB74)</f>
        <v>94</v>
      </c>
      <c r="AF74" s="84">
        <v>803</v>
      </c>
      <c r="AG74" s="84">
        <v>331</v>
      </c>
      <c r="AH74" s="84">
        <v>472</v>
      </c>
      <c r="AI74" s="84">
        <f t="shared" ref="AI74:AI91" si="30">SUM(AC74,AF74)</f>
        <v>954</v>
      </c>
      <c r="AJ74" s="84">
        <f t="shared" ref="AJ74:AJ91" si="31">SUM(AD74,AG74)</f>
        <v>388</v>
      </c>
      <c r="AK74" s="84">
        <f t="shared" ref="AK74:AK91" si="32">SUM(AE74,AH74)</f>
        <v>566</v>
      </c>
    </row>
    <row r="75" spans="1:37" customFormat="1" x14ac:dyDescent="0.25">
      <c r="A75" s="83" t="s">
        <v>76</v>
      </c>
      <c r="B75" s="84">
        <v>49</v>
      </c>
      <c r="C75" s="84">
        <v>19</v>
      </c>
      <c r="D75" s="84">
        <v>30</v>
      </c>
      <c r="E75" s="84">
        <v>9</v>
      </c>
      <c r="F75" s="84">
        <v>4</v>
      </c>
      <c r="G75" s="84">
        <v>5</v>
      </c>
      <c r="H75" s="84">
        <v>12</v>
      </c>
      <c r="I75" s="84">
        <v>5</v>
      </c>
      <c r="J75" s="84">
        <v>7</v>
      </c>
      <c r="K75" s="84">
        <v>14</v>
      </c>
      <c r="L75" s="84">
        <v>5</v>
      </c>
      <c r="M75" s="84">
        <v>9</v>
      </c>
      <c r="N75" s="84"/>
      <c r="O75" s="84"/>
      <c r="P75" s="84"/>
      <c r="Q75" s="84"/>
      <c r="R75" s="84"/>
      <c r="S75" s="84"/>
      <c r="T75" s="84">
        <v>2</v>
      </c>
      <c r="U75" s="84">
        <v>1</v>
      </c>
      <c r="V75" s="84">
        <v>1</v>
      </c>
      <c r="W75" s="84">
        <f t="shared" si="24"/>
        <v>86</v>
      </c>
      <c r="X75" s="84">
        <f t="shared" si="25"/>
        <v>34</v>
      </c>
      <c r="Y75" s="84">
        <f t="shared" si="26"/>
        <v>52</v>
      </c>
      <c r="Z75" s="84"/>
      <c r="AA75" s="84"/>
      <c r="AB75" s="84"/>
      <c r="AC75" s="84">
        <f t="shared" si="27"/>
        <v>86</v>
      </c>
      <c r="AD75" s="84">
        <f t="shared" si="28"/>
        <v>34</v>
      </c>
      <c r="AE75" s="84">
        <f t="shared" si="29"/>
        <v>52</v>
      </c>
      <c r="AF75" s="84">
        <v>349</v>
      </c>
      <c r="AG75" s="84">
        <v>168</v>
      </c>
      <c r="AH75" s="84">
        <v>181</v>
      </c>
      <c r="AI75" s="84">
        <f t="shared" si="30"/>
        <v>435</v>
      </c>
      <c r="AJ75" s="84">
        <f t="shared" si="31"/>
        <v>202</v>
      </c>
      <c r="AK75" s="84">
        <f t="shared" si="32"/>
        <v>233</v>
      </c>
    </row>
    <row r="76" spans="1:37" customFormat="1" x14ac:dyDescent="0.25">
      <c r="A76" s="83" t="s">
        <v>77</v>
      </c>
      <c r="B76" s="84">
        <v>33</v>
      </c>
      <c r="C76" s="84">
        <v>19</v>
      </c>
      <c r="D76" s="84">
        <v>14</v>
      </c>
      <c r="E76" s="84">
        <v>42</v>
      </c>
      <c r="F76" s="84">
        <v>21</v>
      </c>
      <c r="G76" s="84">
        <v>21</v>
      </c>
      <c r="H76" s="84">
        <v>59</v>
      </c>
      <c r="I76" s="84">
        <v>27</v>
      </c>
      <c r="J76" s="84">
        <v>32</v>
      </c>
      <c r="K76" s="84">
        <v>42</v>
      </c>
      <c r="L76" s="84">
        <v>19</v>
      </c>
      <c r="M76" s="84">
        <v>23</v>
      </c>
      <c r="N76" s="84">
        <v>1</v>
      </c>
      <c r="O76" s="84">
        <v>0</v>
      </c>
      <c r="P76" s="84">
        <v>1</v>
      </c>
      <c r="Q76" s="84"/>
      <c r="R76" s="84"/>
      <c r="S76" s="84"/>
      <c r="T76" s="84">
        <v>0</v>
      </c>
      <c r="U76" s="84">
        <v>0</v>
      </c>
      <c r="V76" s="84">
        <v>0</v>
      </c>
      <c r="W76" s="84">
        <f t="shared" si="24"/>
        <v>177</v>
      </c>
      <c r="X76" s="84">
        <f t="shared" si="25"/>
        <v>86</v>
      </c>
      <c r="Y76" s="84">
        <f t="shared" si="26"/>
        <v>91</v>
      </c>
      <c r="Z76" s="84"/>
      <c r="AA76" s="84"/>
      <c r="AB76" s="84"/>
      <c r="AC76" s="84">
        <f t="shared" si="27"/>
        <v>177</v>
      </c>
      <c r="AD76" s="84">
        <f t="shared" si="28"/>
        <v>86</v>
      </c>
      <c r="AE76" s="84">
        <f t="shared" si="29"/>
        <v>91</v>
      </c>
      <c r="AF76" s="84">
        <v>734</v>
      </c>
      <c r="AG76" s="84">
        <v>318</v>
      </c>
      <c r="AH76" s="84">
        <v>416</v>
      </c>
      <c r="AI76" s="84">
        <f t="shared" si="30"/>
        <v>911</v>
      </c>
      <c r="AJ76" s="84">
        <f t="shared" si="31"/>
        <v>404</v>
      </c>
      <c r="AK76" s="84">
        <f t="shared" si="32"/>
        <v>507</v>
      </c>
    </row>
    <row r="77" spans="1:37" customFormat="1" x14ac:dyDescent="0.25">
      <c r="A77" s="83" t="s">
        <v>78</v>
      </c>
      <c r="B77" s="84">
        <v>10</v>
      </c>
      <c r="C77" s="84">
        <v>3</v>
      </c>
      <c r="D77" s="84">
        <v>7</v>
      </c>
      <c r="E77" s="84">
        <v>27</v>
      </c>
      <c r="F77" s="84">
        <v>7</v>
      </c>
      <c r="G77" s="84">
        <v>20</v>
      </c>
      <c r="H77" s="84">
        <v>33</v>
      </c>
      <c r="I77" s="84">
        <v>17</v>
      </c>
      <c r="J77" s="84">
        <v>16</v>
      </c>
      <c r="K77" s="84">
        <v>9</v>
      </c>
      <c r="L77" s="84">
        <v>3</v>
      </c>
      <c r="M77" s="84">
        <v>6</v>
      </c>
      <c r="N77" s="84"/>
      <c r="O77" s="84"/>
      <c r="P77" s="84"/>
      <c r="Q77" s="84"/>
      <c r="R77" s="84"/>
      <c r="S77" s="84"/>
      <c r="T77" s="84">
        <v>3</v>
      </c>
      <c r="U77" s="84">
        <v>0</v>
      </c>
      <c r="V77" s="84">
        <v>3</v>
      </c>
      <c r="W77" s="84">
        <f t="shared" si="24"/>
        <v>82</v>
      </c>
      <c r="X77" s="84">
        <f t="shared" si="25"/>
        <v>30</v>
      </c>
      <c r="Y77" s="84">
        <f t="shared" si="26"/>
        <v>52</v>
      </c>
      <c r="Z77" s="84"/>
      <c r="AA77" s="84"/>
      <c r="AB77" s="84"/>
      <c r="AC77" s="84">
        <f t="shared" si="27"/>
        <v>82</v>
      </c>
      <c r="AD77" s="84">
        <f t="shared" si="28"/>
        <v>30</v>
      </c>
      <c r="AE77" s="84">
        <f t="shared" si="29"/>
        <v>52</v>
      </c>
      <c r="AF77" s="84">
        <v>196</v>
      </c>
      <c r="AG77" s="84">
        <v>95</v>
      </c>
      <c r="AH77" s="84">
        <v>101</v>
      </c>
      <c r="AI77" s="84">
        <f t="shared" si="30"/>
        <v>278</v>
      </c>
      <c r="AJ77" s="84">
        <f t="shared" si="31"/>
        <v>125</v>
      </c>
      <c r="AK77" s="84">
        <f t="shared" si="32"/>
        <v>153</v>
      </c>
    </row>
    <row r="78" spans="1:37" customFormat="1" x14ac:dyDescent="0.25">
      <c r="A78" s="83" t="s">
        <v>79</v>
      </c>
      <c r="B78" s="84">
        <v>19</v>
      </c>
      <c r="C78" s="84">
        <v>10</v>
      </c>
      <c r="D78" s="84">
        <v>9</v>
      </c>
      <c r="E78" s="84">
        <v>18</v>
      </c>
      <c r="F78" s="84">
        <v>11</v>
      </c>
      <c r="G78" s="84">
        <v>7</v>
      </c>
      <c r="H78" s="84">
        <v>32</v>
      </c>
      <c r="I78" s="84">
        <v>16</v>
      </c>
      <c r="J78" s="84">
        <v>16</v>
      </c>
      <c r="K78" s="84">
        <v>12</v>
      </c>
      <c r="L78" s="84">
        <v>2</v>
      </c>
      <c r="M78" s="84">
        <v>10</v>
      </c>
      <c r="N78" s="84"/>
      <c r="O78" s="84"/>
      <c r="P78" s="84"/>
      <c r="Q78" s="84"/>
      <c r="R78" s="84"/>
      <c r="S78" s="84"/>
      <c r="T78" s="84">
        <v>5</v>
      </c>
      <c r="U78" s="84">
        <v>1</v>
      </c>
      <c r="V78" s="84">
        <v>4</v>
      </c>
      <c r="W78" s="84">
        <f t="shared" si="24"/>
        <v>86</v>
      </c>
      <c r="X78" s="84">
        <f t="shared" si="25"/>
        <v>40</v>
      </c>
      <c r="Y78" s="84">
        <f t="shared" si="26"/>
        <v>46</v>
      </c>
      <c r="Z78" s="84"/>
      <c r="AA78" s="84"/>
      <c r="AB78" s="84"/>
      <c r="AC78" s="84">
        <f t="shared" si="27"/>
        <v>86</v>
      </c>
      <c r="AD78" s="84">
        <f t="shared" si="28"/>
        <v>40</v>
      </c>
      <c r="AE78" s="84">
        <f t="shared" si="29"/>
        <v>46</v>
      </c>
      <c r="AF78" s="84">
        <v>220</v>
      </c>
      <c r="AG78" s="84">
        <v>86</v>
      </c>
      <c r="AH78" s="84">
        <v>134</v>
      </c>
      <c r="AI78" s="84">
        <f t="shared" si="30"/>
        <v>306</v>
      </c>
      <c r="AJ78" s="84">
        <f t="shared" si="31"/>
        <v>126</v>
      </c>
      <c r="AK78" s="84">
        <f t="shared" si="32"/>
        <v>180</v>
      </c>
    </row>
    <row r="79" spans="1:37" customFormat="1" x14ac:dyDescent="0.25">
      <c r="A79" s="83" t="s">
        <v>80</v>
      </c>
      <c r="B79" s="84">
        <v>1</v>
      </c>
      <c r="C79" s="84">
        <v>1</v>
      </c>
      <c r="D79" s="84">
        <v>0</v>
      </c>
      <c r="E79" s="84">
        <v>7</v>
      </c>
      <c r="F79" s="84">
        <v>2</v>
      </c>
      <c r="G79" s="84">
        <v>5</v>
      </c>
      <c r="H79" s="84">
        <v>16</v>
      </c>
      <c r="I79" s="84">
        <v>9</v>
      </c>
      <c r="J79" s="84">
        <v>7</v>
      </c>
      <c r="K79" s="84">
        <v>8</v>
      </c>
      <c r="L79" s="84">
        <v>2</v>
      </c>
      <c r="M79" s="84">
        <v>6</v>
      </c>
      <c r="N79" s="84"/>
      <c r="O79" s="84"/>
      <c r="P79" s="84"/>
      <c r="Q79" s="84"/>
      <c r="R79" s="84"/>
      <c r="S79" s="84"/>
      <c r="T79" s="84">
        <v>4</v>
      </c>
      <c r="U79" s="84">
        <v>2</v>
      </c>
      <c r="V79" s="84">
        <v>2</v>
      </c>
      <c r="W79" s="84">
        <f t="shared" si="24"/>
        <v>36</v>
      </c>
      <c r="X79" s="84">
        <f t="shared" si="25"/>
        <v>16</v>
      </c>
      <c r="Y79" s="84">
        <f t="shared" si="26"/>
        <v>20</v>
      </c>
      <c r="Z79" s="84"/>
      <c r="AA79" s="84"/>
      <c r="AB79" s="84"/>
      <c r="AC79" s="84">
        <f t="shared" si="27"/>
        <v>36</v>
      </c>
      <c r="AD79" s="84">
        <f t="shared" si="28"/>
        <v>16</v>
      </c>
      <c r="AE79" s="84">
        <f t="shared" si="29"/>
        <v>20</v>
      </c>
      <c r="AF79" s="84">
        <v>112</v>
      </c>
      <c r="AG79" s="84">
        <v>45</v>
      </c>
      <c r="AH79" s="84">
        <v>67</v>
      </c>
      <c r="AI79" s="84">
        <f t="shared" si="30"/>
        <v>148</v>
      </c>
      <c r="AJ79" s="84">
        <f t="shared" si="31"/>
        <v>61</v>
      </c>
      <c r="AK79" s="84">
        <f t="shared" si="32"/>
        <v>87</v>
      </c>
    </row>
    <row r="80" spans="1:37" customFormat="1" x14ac:dyDescent="0.25">
      <c r="A80" s="83" t="s">
        <v>81</v>
      </c>
      <c r="B80" s="84">
        <v>11</v>
      </c>
      <c r="C80" s="84">
        <v>11</v>
      </c>
      <c r="D80" s="84">
        <v>0</v>
      </c>
      <c r="E80" s="84">
        <v>28</v>
      </c>
      <c r="F80" s="84">
        <v>15</v>
      </c>
      <c r="G80" s="84">
        <v>13</v>
      </c>
      <c r="H80" s="84">
        <v>40</v>
      </c>
      <c r="I80" s="84">
        <v>22</v>
      </c>
      <c r="J80" s="84">
        <v>18</v>
      </c>
      <c r="K80" s="84">
        <v>15</v>
      </c>
      <c r="L80" s="84">
        <v>9</v>
      </c>
      <c r="M80" s="84">
        <v>6</v>
      </c>
      <c r="N80" s="84"/>
      <c r="O80" s="84"/>
      <c r="P80" s="84"/>
      <c r="Q80" s="84"/>
      <c r="R80" s="84"/>
      <c r="S80" s="84"/>
      <c r="T80" s="84">
        <v>1</v>
      </c>
      <c r="U80" s="84">
        <v>1</v>
      </c>
      <c r="V80" s="84">
        <v>0</v>
      </c>
      <c r="W80" s="84">
        <f t="shared" si="24"/>
        <v>95</v>
      </c>
      <c r="X80" s="84">
        <f t="shared" si="25"/>
        <v>58</v>
      </c>
      <c r="Y80" s="84">
        <f t="shared" si="26"/>
        <v>37</v>
      </c>
      <c r="Z80" s="84"/>
      <c r="AA80" s="84"/>
      <c r="AB80" s="84"/>
      <c r="AC80" s="84">
        <f t="shared" si="27"/>
        <v>95</v>
      </c>
      <c r="AD80" s="84">
        <f t="shared" si="28"/>
        <v>58</v>
      </c>
      <c r="AE80" s="84">
        <f t="shared" si="29"/>
        <v>37</v>
      </c>
      <c r="AF80" s="84">
        <v>212</v>
      </c>
      <c r="AG80" s="84">
        <v>120</v>
      </c>
      <c r="AH80" s="84">
        <v>92</v>
      </c>
      <c r="AI80" s="84">
        <f t="shared" si="30"/>
        <v>307</v>
      </c>
      <c r="AJ80" s="84">
        <f t="shared" si="31"/>
        <v>178</v>
      </c>
      <c r="AK80" s="84">
        <f t="shared" si="32"/>
        <v>129</v>
      </c>
    </row>
    <row r="81" spans="1:37" customFormat="1" x14ac:dyDescent="0.25">
      <c r="A81" s="83" t="s">
        <v>82</v>
      </c>
      <c r="B81" s="84">
        <v>16</v>
      </c>
      <c r="C81" s="84">
        <v>9</v>
      </c>
      <c r="D81" s="84">
        <v>7</v>
      </c>
      <c r="E81" s="84">
        <v>5</v>
      </c>
      <c r="F81" s="84">
        <v>3</v>
      </c>
      <c r="G81" s="84">
        <v>2</v>
      </c>
      <c r="H81" s="84">
        <v>4</v>
      </c>
      <c r="I81" s="84">
        <v>3</v>
      </c>
      <c r="J81" s="84">
        <v>1</v>
      </c>
      <c r="K81" s="84"/>
      <c r="L81" s="84"/>
      <c r="M81" s="84"/>
      <c r="N81" s="84"/>
      <c r="O81" s="84"/>
      <c r="P81" s="84"/>
      <c r="Q81" s="84"/>
      <c r="R81" s="84"/>
      <c r="S81" s="84"/>
      <c r="T81" s="84">
        <v>8</v>
      </c>
      <c r="U81" s="84">
        <v>1</v>
      </c>
      <c r="V81" s="84">
        <v>7</v>
      </c>
      <c r="W81" s="84">
        <f t="shared" si="24"/>
        <v>33</v>
      </c>
      <c r="X81" s="84">
        <f t="shared" si="25"/>
        <v>16</v>
      </c>
      <c r="Y81" s="84">
        <f t="shared" si="26"/>
        <v>17</v>
      </c>
      <c r="Z81" s="84"/>
      <c r="AA81" s="84"/>
      <c r="AB81" s="84"/>
      <c r="AC81" s="84">
        <f t="shared" si="27"/>
        <v>33</v>
      </c>
      <c r="AD81" s="84">
        <f t="shared" si="28"/>
        <v>16</v>
      </c>
      <c r="AE81" s="84">
        <f t="shared" si="29"/>
        <v>17</v>
      </c>
      <c r="AF81" s="84">
        <v>51</v>
      </c>
      <c r="AG81" s="84">
        <v>37</v>
      </c>
      <c r="AH81" s="84">
        <v>14</v>
      </c>
      <c r="AI81" s="84">
        <f t="shared" si="30"/>
        <v>84</v>
      </c>
      <c r="AJ81" s="84">
        <f t="shared" si="31"/>
        <v>53</v>
      </c>
      <c r="AK81" s="84">
        <f t="shared" si="32"/>
        <v>31</v>
      </c>
    </row>
    <row r="82" spans="1:37" customFormat="1" x14ac:dyDescent="0.25">
      <c r="A82" s="83" t="s">
        <v>83</v>
      </c>
      <c r="B82" s="84">
        <v>4</v>
      </c>
      <c r="C82" s="84">
        <v>2</v>
      </c>
      <c r="D82" s="84">
        <v>2</v>
      </c>
      <c r="E82" s="84">
        <v>10</v>
      </c>
      <c r="F82" s="84">
        <v>5</v>
      </c>
      <c r="G82" s="84">
        <v>5</v>
      </c>
      <c r="H82" s="84">
        <v>24</v>
      </c>
      <c r="I82" s="84">
        <v>7</v>
      </c>
      <c r="J82" s="84">
        <v>17</v>
      </c>
      <c r="K82" s="84">
        <v>2</v>
      </c>
      <c r="L82" s="84">
        <v>1</v>
      </c>
      <c r="M82" s="84">
        <v>1</v>
      </c>
      <c r="N82" s="84"/>
      <c r="O82" s="84"/>
      <c r="P82" s="84"/>
      <c r="Q82" s="84"/>
      <c r="R82" s="84"/>
      <c r="S82" s="84"/>
      <c r="T82" s="84">
        <v>4</v>
      </c>
      <c r="U82" s="84">
        <v>1</v>
      </c>
      <c r="V82" s="84">
        <v>3</v>
      </c>
      <c r="W82" s="84">
        <f t="shared" si="24"/>
        <v>44</v>
      </c>
      <c r="X82" s="84">
        <f t="shared" si="25"/>
        <v>16</v>
      </c>
      <c r="Y82" s="84">
        <f t="shared" si="26"/>
        <v>28</v>
      </c>
      <c r="Z82" s="84"/>
      <c r="AA82" s="84"/>
      <c r="AB82" s="84"/>
      <c r="AC82" s="84">
        <f t="shared" si="27"/>
        <v>44</v>
      </c>
      <c r="AD82" s="84">
        <f t="shared" si="28"/>
        <v>16</v>
      </c>
      <c r="AE82" s="84">
        <f t="shared" si="29"/>
        <v>28</v>
      </c>
      <c r="AF82" s="84">
        <v>81</v>
      </c>
      <c r="AG82" s="84">
        <v>38</v>
      </c>
      <c r="AH82" s="84">
        <v>43</v>
      </c>
      <c r="AI82" s="84">
        <f t="shared" si="30"/>
        <v>125</v>
      </c>
      <c r="AJ82" s="84">
        <f t="shared" si="31"/>
        <v>54</v>
      </c>
      <c r="AK82" s="84">
        <f t="shared" si="32"/>
        <v>71</v>
      </c>
    </row>
    <row r="83" spans="1:37" customFormat="1" x14ac:dyDescent="0.25">
      <c r="A83" s="83" t="s">
        <v>84</v>
      </c>
      <c r="B83" s="84">
        <v>6</v>
      </c>
      <c r="C83" s="84">
        <v>4</v>
      </c>
      <c r="D83" s="84">
        <v>2</v>
      </c>
      <c r="E83" s="84">
        <v>13</v>
      </c>
      <c r="F83" s="84">
        <v>5</v>
      </c>
      <c r="G83" s="84">
        <v>8</v>
      </c>
      <c r="H83" s="84">
        <v>17</v>
      </c>
      <c r="I83" s="84">
        <v>8</v>
      </c>
      <c r="J83" s="84">
        <v>9</v>
      </c>
      <c r="K83" s="84">
        <v>6</v>
      </c>
      <c r="L83" s="84">
        <v>3</v>
      </c>
      <c r="M83" s="84">
        <v>3</v>
      </c>
      <c r="N83" s="84"/>
      <c r="O83" s="84"/>
      <c r="P83" s="84"/>
      <c r="Q83" s="84"/>
      <c r="R83" s="84"/>
      <c r="S83" s="84"/>
      <c r="T83" s="84">
        <v>1</v>
      </c>
      <c r="U83" s="84">
        <v>0</v>
      </c>
      <c r="V83" s="84">
        <v>1</v>
      </c>
      <c r="W83" s="84">
        <f t="shared" si="24"/>
        <v>43</v>
      </c>
      <c r="X83" s="84">
        <f t="shared" si="25"/>
        <v>20</v>
      </c>
      <c r="Y83" s="84">
        <f t="shared" si="26"/>
        <v>23</v>
      </c>
      <c r="Z83" s="84"/>
      <c r="AA83" s="84"/>
      <c r="AB83" s="84"/>
      <c r="AC83" s="84">
        <f t="shared" si="27"/>
        <v>43</v>
      </c>
      <c r="AD83" s="84">
        <f t="shared" si="28"/>
        <v>20</v>
      </c>
      <c r="AE83" s="84">
        <f t="shared" si="29"/>
        <v>23</v>
      </c>
      <c r="AF83" s="84">
        <v>128</v>
      </c>
      <c r="AG83" s="84">
        <v>46</v>
      </c>
      <c r="AH83" s="84">
        <v>82</v>
      </c>
      <c r="AI83" s="84">
        <f t="shared" si="30"/>
        <v>171</v>
      </c>
      <c r="AJ83" s="84">
        <f t="shared" si="31"/>
        <v>66</v>
      </c>
      <c r="AK83" s="84">
        <f t="shared" si="32"/>
        <v>105</v>
      </c>
    </row>
    <row r="84" spans="1:37" customFormat="1" x14ac:dyDescent="0.25">
      <c r="A84" s="83" t="s">
        <v>85</v>
      </c>
      <c r="B84" s="84">
        <v>72</v>
      </c>
      <c r="C84" s="84">
        <v>32</v>
      </c>
      <c r="D84" s="84">
        <v>40</v>
      </c>
      <c r="E84" s="84">
        <v>76</v>
      </c>
      <c r="F84" s="84">
        <v>38</v>
      </c>
      <c r="G84" s="84">
        <v>38</v>
      </c>
      <c r="H84" s="84">
        <v>43</v>
      </c>
      <c r="I84" s="84">
        <v>19</v>
      </c>
      <c r="J84" s="84">
        <v>24</v>
      </c>
      <c r="K84" s="84">
        <v>9</v>
      </c>
      <c r="L84" s="84">
        <v>3</v>
      </c>
      <c r="M84" s="84">
        <v>6</v>
      </c>
      <c r="N84" s="84"/>
      <c r="O84" s="84"/>
      <c r="P84" s="84"/>
      <c r="Q84" s="84"/>
      <c r="R84" s="84"/>
      <c r="S84" s="84"/>
      <c r="T84" s="84">
        <v>10</v>
      </c>
      <c r="U84" s="84">
        <v>4</v>
      </c>
      <c r="V84" s="84">
        <v>6</v>
      </c>
      <c r="W84" s="84">
        <f t="shared" si="24"/>
        <v>210</v>
      </c>
      <c r="X84" s="84">
        <f t="shared" si="25"/>
        <v>96</v>
      </c>
      <c r="Y84" s="84">
        <f t="shared" si="26"/>
        <v>114</v>
      </c>
      <c r="Z84" s="84"/>
      <c r="AA84" s="84"/>
      <c r="AB84" s="84"/>
      <c r="AC84" s="84">
        <f t="shared" si="27"/>
        <v>210</v>
      </c>
      <c r="AD84" s="84">
        <f t="shared" si="28"/>
        <v>96</v>
      </c>
      <c r="AE84" s="84">
        <f t="shared" si="29"/>
        <v>114</v>
      </c>
      <c r="AF84" s="84">
        <v>512</v>
      </c>
      <c r="AG84" s="84">
        <v>194</v>
      </c>
      <c r="AH84" s="84">
        <v>318</v>
      </c>
      <c r="AI84" s="84">
        <f t="shared" si="30"/>
        <v>722</v>
      </c>
      <c r="AJ84" s="84">
        <f t="shared" si="31"/>
        <v>290</v>
      </c>
      <c r="AK84" s="84">
        <f t="shared" si="32"/>
        <v>432</v>
      </c>
    </row>
    <row r="85" spans="1:37" customFormat="1" x14ac:dyDescent="0.25">
      <c r="A85" s="83" t="s">
        <v>365</v>
      </c>
      <c r="B85" s="84"/>
      <c r="C85" s="84"/>
      <c r="D85" s="84"/>
      <c r="E85" s="84"/>
      <c r="F85" s="84"/>
      <c r="G85" s="84"/>
      <c r="H85" s="84"/>
      <c r="I85" s="84"/>
      <c r="J85" s="84"/>
      <c r="K85" s="84"/>
      <c r="L85" s="84"/>
      <c r="M85" s="84"/>
      <c r="N85" s="84"/>
      <c r="O85" s="84"/>
      <c r="P85" s="84"/>
      <c r="Q85" s="84"/>
      <c r="R85" s="84"/>
      <c r="S85" s="84"/>
      <c r="T85" s="84">
        <v>10</v>
      </c>
      <c r="U85" s="84">
        <v>3</v>
      </c>
      <c r="V85" s="84">
        <v>7</v>
      </c>
      <c r="W85" s="84">
        <f t="shared" si="24"/>
        <v>10</v>
      </c>
      <c r="X85" s="84">
        <f t="shared" si="25"/>
        <v>3</v>
      </c>
      <c r="Y85" s="84">
        <f t="shared" si="26"/>
        <v>7</v>
      </c>
      <c r="Z85" s="84"/>
      <c r="AA85" s="84"/>
      <c r="AB85" s="84"/>
      <c r="AC85" s="84">
        <f t="shared" si="27"/>
        <v>10</v>
      </c>
      <c r="AD85" s="84">
        <f t="shared" si="28"/>
        <v>3</v>
      </c>
      <c r="AE85" s="84">
        <f t="shared" si="29"/>
        <v>7</v>
      </c>
      <c r="AF85" s="84"/>
      <c r="AG85" s="84"/>
      <c r="AH85" s="84"/>
      <c r="AI85" s="84">
        <f t="shared" si="30"/>
        <v>10</v>
      </c>
      <c r="AJ85" s="84">
        <f t="shared" si="31"/>
        <v>3</v>
      </c>
      <c r="AK85" s="84">
        <f t="shared" si="32"/>
        <v>7</v>
      </c>
    </row>
    <row r="86" spans="1:37" customFormat="1" x14ac:dyDescent="0.25">
      <c r="A86" s="83" t="s">
        <v>86</v>
      </c>
      <c r="B86" s="84">
        <v>2</v>
      </c>
      <c r="C86" s="84">
        <v>2</v>
      </c>
      <c r="D86" s="84">
        <v>0</v>
      </c>
      <c r="E86" s="84">
        <v>3</v>
      </c>
      <c r="F86" s="84">
        <v>1</v>
      </c>
      <c r="G86" s="84">
        <v>2</v>
      </c>
      <c r="H86" s="84">
        <v>10</v>
      </c>
      <c r="I86" s="84">
        <v>5</v>
      </c>
      <c r="J86" s="84">
        <v>5</v>
      </c>
      <c r="K86" s="84">
        <v>3</v>
      </c>
      <c r="L86" s="84">
        <v>2</v>
      </c>
      <c r="M86" s="84">
        <v>1</v>
      </c>
      <c r="N86" s="84"/>
      <c r="O86" s="84"/>
      <c r="P86" s="84"/>
      <c r="Q86" s="84"/>
      <c r="R86" s="84"/>
      <c r="S86" s="84"/>
      <c r="T86" s="84">
        <v>0</v>
      </c>
      <c r="U86" s="84">
        <v>0</v>
      </c>
      <c r="V86" s="84">
        <v>0</v>
      </c>
      <c r="W86" s="84">
        <f t="shared" si="24"/>
        <v>18</v>
      </c>
      <c r="X86" s="84">
        <f t="shared" si="25"/>
        <v>10</v>
      </c>
      <c r="Y86" s="84">
        <f t="shared" si="26"/>
        <v>8</v>
      </c>
      <c r="Z86" s="84"/>
      <c r="AA86" s="84"/>
      <c r="AB86" s="84"/>
      <c r="AC86" s="84">
        <f t="shared" si="27"/>
        <v>18</v>
      </c>
      <c r="AD86" s="84">
        <f t="shared" si="28"/>
        <v>10</v>
      </c>
      <c r="AE86" s="84">
        <f t="shared" si="29"/>
        <v>8</v>
      </c>
      <c r="AF86" s="84">
        <v>24</v>
      </c>
      <c r="AG86" s="84">
        <v>11</v>
      </c>
      <c r="AH86" s="84">
        <v>13</v>
      </c>
      <c r="AI86" s="84">
        <f t="shared" si="30"/>
        <v>42</v>
      </c>
      <c r="AJ86" s="84">
        <f t="shared" si="31"/>
        <v>21</v>
      </c>
      <c r="AK86" s="84">
        <f t="shared" si="32"/>
        <v>21</v>
      </c>
    </row>
    <row r="87" spans="1:37" customFormat="1" x14ac:dyDescent="0.25">
      <c r="A87" s="83" t="s">
        <v>87</v>
      </c>
      <c r="B87" s="84">
        <v>13</v>
      </c>
      <c r="C87" s="84">
        <v>3</v>
      </c>
      <c r="D87" s="84">
        <v>10</v>
      </c>
      <c r="E87" s="84">
        <v>35</v>
      </c>
      <c r="F87" s="84">
        <v>20</v>
      </c>
      <c r="G87" s="84">
        <v>15</v>
      </c>
      <c r="H87" s="84">
        <v>41</v>
      </c>
      <c r="I87" s="84">
        <v>13</v>
      </c>
      <c r="J87" s="84">
        <v>28</v>
      </c>
      <c r="K87" s="84">
        <v>12</v>
      </c>
      <c r="L87" s="84">
        <v>4</v>
      </c>
      <c r="M87" s="84">
        <v>8</v>
      </c>
      <c r="N87" s="84"/>
      <c r="O87" s="84"/>
      <c r="P87" s="84"/>
      <c r="Q87" s="84"/>
      <c r="R87" s="84"/>
      <c r="S87" s="84"/>
      <c r="T87" s="84">
        <v>7</v>
      </c>
      <c r="U87" s="84">
        <v>1</v>
      </c>
      <c r="V87" s="84">
        <v>6</v>
      </c>
      <c r="W87" s="84">
        <f t="shared" si="24"/>
        <v>108</v>
      </c>
      <c r="X87" s="84">
        <f t="shared" si="25"/>
        <v>41</v>
      </c>
      <c r="Y87" s="84">
        <f t="shared" si="26"/>
        <v>67</v>
      </c>
      <c r="Z87" s="84"/>
      <c r="AA87" s="84"/>
      <c r="AB87" s="84"/>
      <c r="AC87" s="84">
        <f t="shared" si="27"/>
        <v>108</v>
      </c>
      <c r="AD87" s="84">
        <f t="shared" si="28"/>
        <v>41</v>
      </c>
      <c r="AE87" s="84">
        <f t="shared" si="29"/>
        <v>67</v>
      </c>
      <c r="AF87" s="84">
        <v>221</v>
      </c>
      <c r="AG87" s="84">
        <v>93</v>
      </c>
      <c r="AH87" s="84">
        <v>128</v>
      </c>
      <c r="AI87" s="84">
        <f t="shared" si="30"/>
        <v>329</v>
      </c>
      <c r="AJ87" s="84">
        <f t="shared" si="31"/>
        <v>134</v>
      </c>
      <c r="AK87" s="84">
        <f t="shared" si="32"/>
        <v>195</v>
      </c>
    </row>
    <row r="88" spans="1:37" customFormat="1" x14ac:dyDescent="0.25">
      <c r="A88" s="83" t="s">
        <v>88</v>
      </c>
      <c r="B88" s="84">
        <v>24</v>
      </c>
      <c r="C88" s="84">
        <v>14</v>
      </c>
      <c r="D88" s="84">
        <v>10</v>
      </c>
      <c r="E88" s="84">
        <v>43</v>
      </c>
      <c r="F88" s="84">
        <v>19</v>
      </c>
      <c r="G88" s="84">
        <v>24</v>
      </c>
      <c r="H88" s="84">
        <v>37</v>
      </c>
      <c r="I88" s="84">
        <v>13</v>
      </c>
      <c r="J88" s="84">
        <v>24</v>
      </c>
      <c r="K88" s="84">
        <v>5</v>
      </c>
      <c r="L88" s="84">
        <v>3</v>
      </c>
      <c r="M88" s="84">
        <v>2</v>
      </c>
      <c r="N88" s="84"/>
      <c r="O88" s="84"/>
      <c r="P88" s="84"/>
      <c r="Q88" s="84"/>
      <c r="R88" s="84"/>
      <c r="S88" s="84"/>
      <c r="T88" s="84">
        <v>6</v>
      </c>
      <c r="U88" s="84">
        <v>2</v>
      </c>
      <c r="V88" s="84">
        <v>4</v>
      </c>
      <c r="W88" s="84">
        <f t="shared" si="24"/>
        <v>115</v>
      </c>
      <c r="X88" s="84">
        <f t="shared" si="25"/>
        <v>51</v>
      </c>
      <c r="Y88" s="84">
        <f t="shared" si="26"/>
        <v>64</v>
      </c>
      <c r="Z88" s="84"/>
      <c r="AA88" s="84"/>
      <c r="AB88" s="84"/>
      <c r="AC88" s="84">
        <f t="shared" si="27"/>
        <v>115</v>
      </c>
      <c r="AD88" s="84">
        <f t="shared" si="28"/>
        <v>51</v>
      </c>
      <c r="AE88" s="84">
        <f t="shared" si="29"/>
        <v>64</v>
      </c>
      <c r="AF88" s="84">
        <v>249</v>
      </c>
      <c r="AG88" s="84">
        <v>102</v>
      </c>
      <c r="AH88" s="84">
        <v>147</v>
      </c>
      <c r="AI88" s="84">
        <f t="shared" si="30"/>
        <v>364</v>
      </c>
      <c r="AJ88" s="84">
        <f t="shared" si="31"/>
        <v>153</v>
      </c>
      <c r="AK88" s="84">
        <f t="shared" si="32"/>
        <v>211</v>
      </c>
    </row>
    <row r="89" spans="1:37" customFormat="1" x14ac:dyDescent="0.25">
      <c r="A89" s="83" t="s">
        <v>194</v>
      </c>
      <c r="B89" s="84">
        <v>65</v>
      </c>
      <c r="C89" s="84">
        <v>35</v>
      </c>
      <c r="D89" s="84">
        <v>30</v>
      </c>
      <c r="E89" s="84"/>
      <c r="F89" s="84"/>
      <c r="G89" s="84"/>
      <c r="H89" s="84">
        <v>46</v>
      </c>
      <c r="I89" s="84">
        <v>19</v>
      </c>
      <c r="J89" s="84">
        <v>27</v>
      </c>
      <c r="K89" s="84">
        <v>3</v>
      </c>
      <c r="L89" s="84">
        <v>3</v>
      </c>
      <c r="M89" s="84">
        <v>0</v>
      </c>
      <c r="N89" s="84"/>
      <c r="O89" s="84"/>
      <c r="P89" s="84"/>
      <c r="Q89" s="84"/>
      <c r="R89" s="84"/>
      <c r="S89" s="84"/>
      <c r="T89" s="84">
        <v>0</v>
      </c>
      <c r="U89" s="84">
        <v>0</v>
      </c>
      <c r="V89" s="84">
        <v>0</v>
      </c>
      <c r="W89" s="84">
        <f t="shared" si="24"/>
        <v>114</v>
      </c>
      <c r="X89" s="84">
        <f t="shared" si="25"/>
        <v>57</v>
      </c>
      <c r="Y89" s="84">
        <f t="shared" si="26"/>
        <v>57</v>
      </c>
      <c r="Z89" s="84"/>
      <c r="AA89" s="84"/>
      <c r="AB89" s="84"/>
      <c r="AC89" s="84">
        <f t="shared" si="27"/>
        <v>114</v>
      </c>
      <c r="AD89" s="84">
        <f t="shared" si="28"/>
        <v>57</v>
      </c>
      <c r="AE89" s="84">
        <f t="shared" si="29"/>
        <v>57</v>
      </c>
      <c r="AF89" s="84"/>
      <c r="AG89" s="84"/>
      <c r="AH89" s="84"/>
      <c r="AI89" s="84">
        <f t="shared" si="30"/>
        <v>114</v>
      </c>
      <c r="AJ89" s="84">
        <f t="shared" si="31"/>
        <v>57</v>
      </c>
      <c r="AK89" s="84">
        <f t="shared" si="32"/>
        <v>57</v>
      </c>
    </row>
    <row r="90" spans="1:37" customFormat="1" x14ac:dyDescent="0.25">
      <c r="A90" s="83" t="s">
        <v>89</v>
      </c>
      <c r="B90" s="84">
        <v>29</v>
      </c>
      <c r="C90" s="84">
        <v>9</v>
      </c>
      <c r="D90" s="84">
        <v>20</v>
      </c>
      <c r="E90" s="84">
        <v>24</v>
      </c>
      <c r="F90" s="84">
        <v>9</v>
      </c>
      <c r="G90" s="84">
        <v>15</v>
      </c>
      <c r="H90" s="84">
        <v>48</v>
      </c>
      <c r="I90" s="84">
        <v>19</v>
      </c>
      <c r="J90" s="84">
        <v>29</v>
      </c>
      <c r="K90" s="84">
        <v>91</v>
      </c>
      <c r="L90" s="84">
        <v>18</v>
      </c>
      <c r="M90" s="84">
        <v>73</v>
      </c>
      <c r="N90" s="84"/>
      <c r="O90" s="84"/>
      <c r="P90" s="84"/>
      <c r="Q90" s="84"/>
      <c r="R90" s="84"/>
      <c r="S90" s="84"/>
      <c r="T90" s="84">
        <v>0</v>
      </c>
      <c r="U90" s="84">
        <v>0</v>
      </c>
      <c r="V90" s="84">
        <v>0</v>
      </c>
      <c r="W90" s="84">
        <f t="shared" si="24"/>
        <v>192</v>
      </c>
      <c r="X90" s="84">
        <f t="shared" si="25"/>
        <v>55</v>
      </c>
      <c r="Y90" s="84">
        <f t="shared" si="26"/>
        <v>137</v>
      </c>
      <c r="Z90" s="84"/>
      <c r="AA90" s="84"/>
      <c r="AB90" s="84"/>
      <c r="AC90" s="84">
        <f t="shared" si="27"/>
        <v>192</v>
      </c>
      <c r="AD90" s="84">
        <f t="shared" si="28"/>
        <v>55</v>
      </c>
      <c r="AE90" s="84">
        <f t="shared" si="29"/>
        <v>137</v>
      </c>
      <c r="AF90" s="84">
        <v>821</v>
      </c>
      <c r="AG90" s="84">
        <v>312</v>
      </c>
      <c r="AH90" s="84">
        <v>509</v>
      </c>
      <c r="AI90" s="84">
        <f t="shared" si="30"/>
        <v>1013</v>
      </c>
      <c r="AJ90" s="84">
        <f t="shared" si="31"/>
        <v>367</v>
      </c>
      <c r="AK90" s="84">
        <f t="shared" si="32"/>
        <v>646</v>
      </c>
    </row>
    <row r="91" spans="1:37" customFormat="1" x14ac:dyDescent="0.25">
      <c r="A91" s="83" t="s">
        <v>90</v>
      </c>
      <c r="B91" s="84">
        <v>38</v>
      </c>
      <c r="C91" s="84">
        <v>30</v>
      </c>
      <c r="D91" s="84">
        <v>8</v>
      </c>
      <c r="E91" s="84">
        <v>72</v>
      </c>
      <c r="F91" s="84">
        <v>45</v>
      </c>
      <c r="G91" s="84">
        <v>27</v>
      </c>
      <c r="H91" s="84">
        <v>21</v>
      </c>
      <c r="I91" s="84">
        <v>12</v>
      </c>
      <c r="J91" s="84">
        <v>9</v>
      </c>
      <c r="K91" s="84">
        <v>4</v>
      </c>
      <c r="L91" s="84">
        <v>1</v>
      </c>
      <c r="M91" s="84">
        <v>3</v>
      </c>
      <c r="N91" s="84"/>
      <c r="O91" s="84"/>
      <c r="P91" s="84"/>
      <c r="Q91" s="84"/>
      <c r="R91" s="84"/>
      <c r="S91" s="84"/>
      <c r="T91" s="84">
        <v>0</v>
      </c>
      <c r="U91" s="84">
        <v>0</v>
      </c>
      <c r="V91" s="84">
        <v>0</v>
      </c>
      <c r="W91" s="84">
        <f t="shared" si="24"/>
        <v>135</v>
      </c>
      <c r="X91" s="84">
        <f t="shared" si="25"/>
        <v>88</v>
      </c>
      <c r="Y91" s="84">
        <f t="shared" si="26"/>
        <v>47</v>
      </c>
      <c r="Z91" s="84"/>
      <c r="AA91" s="84"/>
      <c r="AB91" s="84"/>
      <c r="AC91" s="84">
        <f t="shared" si="27"/>
        <v>135</v>
      </c>
      <c r="AD91" s="84">
        <f t="shared" si="28"/>
        <v>88</v>
      </c>
      <c r="AE91" s="84">
        <f t="shared" si="29"/>
        <v>47</v>
      </c>
      <c r="AF91" s="84">
        <v>80</v>
      </c>
      <c r="AG91" s="84">
        <v>61</v>
      </c>
      <c r="AH91" s="84">
        <v>19</v>
      </c>
      <c r="AI91" s="84">
        <f t="shared" si="30"/>
        <v>215</v>
      </c>
      <c r="AJ91" s="84">
        <f t="shared" si="31"/>
        <v>149</v>
      </c>
      <c r="AK91" s="84">
        <f t="shared" si="32"/>
        <v>66</v>
      </c>
    </row>
    <row r="92" spans="1:37" customFormat="1" x14ac:dyDescent="0.25">
      <c r="A92" s="30" t="s">
        <v>195</v>
      </c>
      <c r="B92" s="85">
        <f>SUM(B33:B91)</f>
        <v>888</v>
      </c>
      <c r="C92" s="85">
        <f t="shared" ref="C92:AK92" si="33">SUM(C33:C91)</f>
        <v>420</v>
      </c>
      <c r="D92" s="85">
        <f t="shared" si="33"/>
        <v>468</v>
      </c>
      <c r="E92" s="85">
        <f t="shared" si="33"/>
        <v>571</v>
      </c>
      <c r="F92" s="85">
        <f t="shared" si="33"/>
        <v>284</v>
      </c>
      <c r="G92" s="85">
        <f t="shared" si="33"/>
        <v>287</v>
      </c>
      <c r="H92" s="85">
        <f t="shared" si="33"/>
        <v>734</v>
      </c>
      <c r="I92" s="85">
        <f t="shared" si="33"/>
        <v>318</v>
      </c>
      <c r="J92" s="85">
        <f t="shared" si="33"/>
        <v>416</v>
      </c>
      <c r="K92" s="85">
        <f t="shared" si="33"/>
        <v>478</v>
      </c>
      <c r="L92" s="85">
        <f t="shared" si="33"/>
        <v>180</v>
      </c>
      <c r="M92" s="85">
        <f t="shared" si="33"/>
        <v>298</v>
      </c>
      <c r="N92" s="85">
        <f t="shared" si="33"/>
        <v>8</v>
      </c>
      <c r="O92" s="85">
        <f t="shared" si="33"/>
        <v>1</v>
      </c>
      <c r="P92" s="85">
        <f t="shared" si="33"/>
        <v>7</v>
      </c>
      <c r="Q92" s="85">
        <f t="shared" si="33"/>
        <v>66</v>
      </c>
      <c r="R92" s="85">
        <f t="shared" si="33"/>
        <v>22</v>
      </c>
      <c r="S92" s="85">
        <f t="shared" si="33"/>
        <v>44</v>
      </c>
      <c r="T92" s="85">
        <f t="shared" si="33"/>
        <v>140</v>
      </c>
      <c r="U92" s="85">
        <f t="shared" si="33"/>
        <v>55</v>
      </c>
      <c r="V92" s="85">
        <f t="shared" si="33"/>
        <v>85</v>
      </c>
      <c r="W92" s="85">
        <f t="shared" si="33"/>
        <v>2885</v>
      </c>
      <c r="X92" s="85">
        <f t="shared" si="33"/>
        <v>1280</v>
      </c>
      <c r="Y92" s="85">
        <f t="shared" si="33"/>
        <v>1605</v>
      </c>
      <c r="Z92" s="85">
        <f t="shared" si="33"/>
        <v>6</v>
      </c>
      <c r="AA92" s="85">
        <f t="shared" si="33"/>
        <v>3</v>
      </c>
      <c r="AB92" s="85">
        <f t="shared" si="33"/>
        <v>3</v>
      </c>
      <c r="AC92" s="85">
        <f t="shared" si="33"/>
        <v>2891</v>
      </c>
      <c r="AD92" s="85">
        <f t="shared" si="33"/>
        <v>1283</v>
      </c>
      <c r="AE92" s="85">
        <f t="shared" si="33"/>
        <v>1608</v>
      </c>
      <c r="AF92" s="85">
        <f t="shared" si="33"/>
        <v>6061</v>
      </c>
      <c r="AG92" s="85">
        <f t="shared" si="33"/>
        <v>2613</v>
      </c>
      <c r="AH92" s="85">
        <f t="shared" si="33"/>
        <v>3448</v>
      </c>
      <c r="AI92" s="85">
        <f t="shared" si="33"/>
        <v>8952</v>
      </c>
      <c r="AJ92" s="85">
        <f t="shared" si="33"/>
        <v>3896</v>
      </c>
      <c r="AK92" s="85">
        <f t="shared" si="33"/>
        <v>5056</v>
      </c>
    </row>
    <row r="93" spans="1:37" customFormat="1" x14ac:dyDescent="0.25">
      <c r="A93" s="30" t="s">
        <v>91</v>
      </c>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row>
    <row r="94" spans="1:37" customFormat="1" x14ac:dyDescent="0.25">
      <c r="A94" s="83" t="s">
        <v>63</v>
      </c>
      <c r="B94" s="84">
        <v>3</v>
      </c>
      <c r="C94" s="84">
        <v>2</v>
      </c>
      <c r="D94" s="84">
        <v>1</v>
      </c>
      <c r="E94" s="84"/>
      <c r="F94" s="84"/>
      <c r="G94" s="84"/>
      <c r="H94" s="84"/>
      <c r="I94" s="84"/>
      <c r="J94" s="84"/>
      <c r="K94" s="84"/>
      <c r="L94" s="84"/>
      <c r="M94" s="84"/>
      <c r="N94" s="84"/>
      <c r="O94" s="84"/>
      <c r="P94" s="84"/>
      <c r="Q94" s="84"/>
      <c r="R94" s="84"/>
      <c r="S94" s="84"/>
      <c r="T94" s="84"/>
      <c r="U94" s="84"/>
      <c r="V94" s="84"/>
      <c r="W94" s="84">
        <f t="shared" ref="W94:W102" si="34">SUM(B94,E94,H94,K94,N94,Q94,T94)</f>
        <v>3</v>
      </c>
      <c r="X94" s="84">
        <f t="shared" ref="X94:X102" si="35">SUM(C94,F94,I94,L94,O94,R94,U94)</f>
        <v>2</v>
      </c>
      <c r="Y94" s="84">
        <f t="shared" ref="Y94:Y102" si="36">SUM(D94,G94,J94,M94,P94,S94,V94)</f>
        <v>1</v>
      </c>
      <c r="Z94" s="84"/>
      <c r="AA94" s="84"/>
      <c r="AB94" s="84"/>
      <c r="AC94" s="84">
        <f t="shared" ref="AC94:AC102" si="37">SUM(W94,Z94)</f>
        <v>3</v>
      </c>
      <c r="AD94" s="84">
        <f t="shared" ref="AD94:AD102" si="38">SUM(X94,AA94)</f>
        <v>2</v>
      </c>
      <c r="AE94" s="84">
        <f t="shared" ref="AE94:AE102" si="39">SUM(Y94,AB94)</f>
        <v>1</v>
      </c>
      <c r="AF94" s="84">
        <v>50</v>
      </c>
      <c r="AG94" s="84">
        <v>19</v>
      </c>
      <c r="AH94" s="84">
        <v>31</v>
      </c>
      <c r="AI94" s="84">
        <f t="shared" ref="AI94:AI102" si="40">SUM(AC94,AF94)</f>
        <v>53</v>
      </c>
      <c r="AJ94" s="84">
        <f t="shared" ref="AJ94:AJ102" si="41">SUM(AD94,AG94)</f>
        <v>21</v>
      </c>
      <c r="AK94" s="84">
        <f t="shared" ref="AK94:AK102" si="42">SUM(AE94,AH94)</f>
        <v>32</v>
      </c>
    </row>
    <row r="95" spans="1:37" customFormat="1" x14ac:dyDescent="0.25">
      <c r="A95" s="83" t="s">
        <v>111</v>
      </c>
      <c r="B95" s="84">
        <v>3</v>
      </c>
      <c r="C95" s="84">
        <v>0</v>
      </c>
      <c r="D95" s="84">
        <v>3</v>
      </c>
      <c r="E95" s="84"/>
      <c r="F95" s="84"/>
      <c r="G95" s="84"/>
      <c r="H95" s="84"/>
      <c r="I95" s="84"/>
      <c r="J95" s="84"/>
      <c r="K95" s="84"/>
      <c r="L95" s="84"/>
      <c r="M95" s="84"/>
      <c r="N95" s="84"/>
      <c r="O95" s="84"/>
      <c r="P95" s="84"/>
      <c r="Q95" s="84"/>
      <c r="R95" s="84"/>
      <c r="S95" s="84"/>
      <c r="T95" s="84"/>
      <c r="U95" s="84"/>
      <c r="V95" s="84"/>
      <c r="W95" s="84">
        <f t="shared" si="34"/>
        <v>3</v>
      </c>
      <c r="X95" s="84">
        <f t="shared" si="35"/>
        <v>0</v>
      </c>
      <c r="Y95" s="84">
        <f t="shared" si="36"/>
        <v>3</v>
      </c>
      <c r="Z95" s="84"/>
      <c r="AA95" s="84"/>
      <c r="AB95" s="84"/>
      <c r="AC95" s="84">
        <f t="shared" si="37"/>
        <v>3</v>
      </c>
      <c r="AD95" s="84">
        <f t="shared" si="38"/>
        <v>0</v>
      </c>
      <c r="AE95" s="84">
        <f t="shared" si="39"/>
        <v>3</v>
      </c>
      <c r="AF95" s="84">
        <v>68</v>
      </c>
      <c r="AG95" s="84">
        <v>22</v>
      </c>
      <c r="AH95" s="84">
        <v>46</v>
      </c>
      <c r="AI95" s="84">
        <f t="shared" si="40"/>
        <v>71</v>
      </c>
      <c r="AJ95" s="84">
        <f t="shared" si="41"/>
        <v>22</v>
      </c>
      <c r="AK95" s="84">
        <f t="shared" si="42"/>
        <v>49</v>
      </c>
    </row>
    <row r="96" spans="1:37" s="4" customFormat="1" x14ac:dyDescent="0.25">
      <c r="A96" s="83" t="s">
        <v>284</v>
      </c>
      <c r="B96" s="84">
        <v>1</v>
      </c>
      <c r="C96" s="84">
        <v>1</v>
      </c>
      <c r="D96" s="84">
        <v>0</v>
      </c>
      <c r="E96" s="84"/>
      <c r="F96" s="84"/>
      <c r="G96" s="84"/>
      <c r="H96" s="84"/>
      <c r="I96" s="84"/>
      <c r="J96" s="84"/>
      <c r="K96" s="84"/>
      <c r="L96" s="84"/>
      <c r="M96" s="84"/>
      <c r="N96" s="84"/>
      <c r="O96" s="84"/>
      <c r="P96" s="84"/>
      <c r="Q96" s="84"/>
      <c r="R96" s="84"/>
      <c r="S96" s="84"/>
      <c r="T96" s="84"/>
      <c r="U96" s="84"/>
      <c r="V96" s="84"/>
      <c r="W96" s="84">
        <f t="shared" si="34"/>
        <v>1</v>
      </c>
      <c r="X96" s="84">
        <f t="shared" si="35"/>
        <v>1</v>
      </c>
      <c r="Y96" s="84">
        <f t="shared" si="36"/>
        <v>0</v>
      </c>
      <c r="Z96" s="84"/>
      <c r="AA96" s="84"/>
      <c r="AB96" s="84"/>
      <c r="AC96" s="84">
        <f t="shared" si="37"/>
        <v>1</v>
      </c>
      <c r="AD96" s="84">
        <f t="shared" si="38"/>
        <v>1</v>
      </c>
      <c r="AE96" s="84">
        <f t="shared" si="39"/>
        <v>0</v>
      </c>
      <c r="AF96" s="84">
        <v>18</v>
      </c>
      <c r="AG96" s="84">
        <v>6</v>
      </c>
      <c r="AH96" s="84">
        <v>12</v>
      </c>
      <c r="AI96" s="84">
        <f t="shared" si="40"/>
        <v>19</v>
      </c>
      <c r="AJ96" s="84">
        <f t="shared" si="41"/>
        <v>7</v>
      </c>
      <c r="AK96" s="84">
        <f t="shared" si="42"/>
        <v>12</v>
      </c>
    </row>
    <row r="97" spans="1:37" s="4" customFormat="1" x14ac:dyDescent="0.25">
      <c r="A97" s="83" t="s">
        <v>64</v>
      </c>
      <c r="B97" s="84">
        <v>1</v>
      </c>
      <c r="C97" s="84">
        <v>1</v>
      </c>
      <c r="D97" s="84">
        <v>0</v>
      </c>
      <c r="E97" s="84"/>
      <c r="F97" s="84"/>
      <c r="G97" s="84"/>
      <c r="H97" s="84"/>
      <c r="I97" s="84"/>
      <c r="J97" s="84"/>
      <c r="K97" s="84"/>
      <c r="L97" s="84"/>
      <c r="M97" s="84"/>
      <c r="N97" s="84"/>
      <c r="O97" s="84"/>
      <c r="P97" s="84"/>
      <c r="Q97" s="84"/>
      <c r="R97" s="84"/>
      <c r="S97" s="84"/>
      <c r="T97" s="84"/>
      <c r="U97" s="84"/>
      <c r="V97" s="84"/>
      <c r="W97" s="84">
        <f t="shared" si="34"/>
        <v>1</v>
      </c>
      <c r="X97" s="84">
        <f t="shared" si="35"/>
        <v>1</v>
      </c>
      <c r="Y97" s="84">
        <f t="shared" si="36"/>
        <v>0</v>
      </c>
      <c r="Z97" s="84"/>
      <c r="AA97" s="84"/>
      <c r="AB97" s="84"/>
      <c r="AC97" s="84">
        <f t="shared" si="37"/>
        <v>1</v>
      </c>
      <c r="AD97" s="84">
        <f t="shared" si="38"/>
        <v>1</v>
      </c>
      <c r="AE97" s="84">
        <f t="shared" si="39"/>
        <v>0</v>
      </c>
      <c r="AF97" s="84">
        <v>72</v>
      </c>
      <c r="AG97" s="84">
        <v>26</v>
      </c>
      <c r="AH97" s="84">
        <v>46</v>
      </c>
      <c r="AI97" s="84">
        <f t="shared" si="40"/>
        <v>73</v>
      </c>
      <c r="AJ97" s="84">
        <f t="shared" si="41"/>
        <v>27</v>
      </c>
      <c r="AK97" s="84">
        <f t="shared" si="42"/>
        <v>46</v>
      </c>
    </row>
    <row r="98" spans="1:37" customFormat="1" x14ac:dyDescent="0.25">
      <c r="A98" s="83" t="s">
        <v>92</v>
      </c>
      <c r="B98" s="84">
        <v>8</v>
      </c>
      <c r="C98" s="84">
        <v>5</v>
      </c>
      <c r="D98" s="84">
        <v>3</v>
      </c>
      <c r="E98" s="84"/>
      <c r="F98" s="84"/>
      <c r="G98" s="84"/>
      <c r="H98" s="84"/>
      <c r="I98" s="84"/>
      <c r="J98" s="84"/>
      <c r="K98" s="84"/>
      <c r="L98" s="84"/>
      <c r="M98" s="84"/>
      <c r="N98" s="84"/>
      <c r="O98" s="84"/>
      <c r="P98" s="84"/>
      <c r="Q98" s="84"/>
      <c r="R98" s="84"/>
      <c r="S98" s="84"/>
      <c r="T98" s="84"/>
      <c r="U98" s="84"/>
      <c r="V98" s="84"/>
      <c r="W98" s="84">
        <f t="shared" si="34"/>
        <v>8</v>
      </c>
      <c r="X98" s="84">
        <f t="shared" si="35"/>
        <v>5</v>
      </c>
      <c r="Y98" s="84">
        <f t="shared" si="36"/>
        <v>3</v>
      </c>
      <c r="Z98" s="84">
        <v>2</v>
      </c>
      <c r="AA98" s="84">
        <v>1</v>
      </c>
      <c r="AB98" s="84">
        <v>1</v>
      </c>
      <c r="AC98" s="84">
        <f t="shared" si="37"/>
        <v>10</v>
      </c>
      <c r="AD98" s="84">
        <f t="shared" si="38"/>
        <v>6</v>
      </c>
      <c r="AE98" s="84">
        <f t="shared" si="39"/>
        <v>4</v>
      </c>
      <c r="AF98" s="84">
        <v>50</v>
      </c>
      <c r="AG98" s="84">
        <v>35</v>
      </c>
      <c r="AH98" s="84">
        <v>15</v>
      </c>
      <c r="AI98" s="84">
        <f t="shared" si="40"/>
        <v>60</v>
      </c>
      <c r="AJ98" s="84">
        <f t="shared" si="41"/>
        <v>41</v>
      </c>
      <c r="AK98" s="84">
        <f t="shared" si="42"/>
        <v>19</v>
      </c>
    </row>
    <row r="99" spans="1:37" customFormat="1" x14ac:dyDescent="0.25">
      <c r="A99" s="83" t="s">
        <v>285</v>
      </c>
      <c r="B99" s="84"/>
      <c r="C99" s="84"/>
      <c r="D99" s="84"/>
      <c r="E99" s="84"/>
      <c r="F99" s="84"/>
      <c r="G99" s="84"/>
      <c r="H99" s="84"/>
      <c r="I99" s="84"/>
      <c r="J99" s="84"/>
      <c r="K99" s="84">
        <v>20</v>
      </c>
      <c r="L99" s="84">
        <v>6</v>
      </c>
      <c r="M99" s="84">
        <v>14</v>
      </c>
      <c r="N99" s="84"/>
      <c r="O99" s="84"/>
      <c r="P99" s="84"/>
      <c r="Q99" s="84"/>
      <c r="R99" s="84"/>
      <c r="S99" s="84"/>
      <c r="T99" s="84"/>
      <c r="U99" s="84"/>
      <c r="V99" s="84"/>
      <c r="W99" s="84">
        <f t="shared" si="34"/>
        <v>20</v>
      </c>
      <c r="X99" s="84">
        <f t="shared" si="35"/>
        <v>6</v>
      </c>
      <c r="Y99" s="84">
        <f t="shared" si="36"/>
        <v>14</v>
      </c>
      <c r="Z99" s="84"/>
      <c r="AA99" s="84"/>
      <c r="AB99" s="84"/>
      <c r="AC99" s="84">
        <f t="shared" si="37"/>
        <v>20</v>
      </c>
      <c r="AD99" s="84">
        <f t="shared" si="38"/>
        <v>6</v>
      </c>
      <c r="AE99" s="84">
        <f t="shared" si="39"/>
        <v>14</v>
      </c>
      <c r="AF99" s="84">
        <v>96</v>
      </c>
      <c r="AG99" s="84">
        <v>39</v>
      </c>
      <c r="AH99" s="84">
        <v>57</v>
      </c>
      <c r="AI99" s="84">
        <f t="shared" si="40"/>
        <v>116</v>
      </c>
      <c r="AJ99" s="84">
        <f t="shared" si="41"/>
        <v>45</v>
      </c>
      <c r="AK99" s="84">
        <f t="shared" si="42"/>
        <v>71</v>
      </c>
    </row>
    <row r="100" spans="1:37" customFormat="1" x14ac:dyDescent="0.25">
      <c r="A100" s="83" t="s">
        <v>286</v>
      </c>
      <c r="B100" s="84"/>
      <c r="C100" s="84"/>
      <c r="D100" s="84"/>
      <c r="E100" s="84"/>
      <c r="F100" s="84"/>
      <c r="G100" s="84"/>
      <c r="H100" s="84"/>
      <c r="I100" s="84"/>
      <c r="J100" s="84"/>
      <c r="K100" s="84">
        <v>9</v>
      </c>
      <c r="L100" s="84">
        <v>2</v>
      </c>
      <c r="M100" s="84">
        <v>7</v>
      </c>
      <c r="N100" s="84"/>
      <c r="O100" s="84"/>
      <c r="P100" s="84"/>
      <c r="Q100" s="84"/>
      <c r="R100" s="84"/>
      <c r="S100" s="84"/>
      <c r="T100" s="84"/>
      <c r="U100" s="84"/>
      <c r="V100" s="84"/>
      <c r="W100" s="84">
        <f t="shared" si="34"/>
        <v>9</v>
      </c>
      <c r="X100" s="84">
        <f t="shared" si="35"/>
        <v>2</v>
      </c>
      <c r="Y100" s="84">
        <f t="shared" si="36"/>
        <v>7</v>
      </c>
      <c r="Z100" s="84"/>
      <c r="AA100" s="84"/>
      <c r="AB100" s="84"/>
      <c r="AC100" s="84">
        <f t="shared" si="37"/>
        <v>9</v>
      </c>
      <c r="AD100" s="84">
        <f t="shared" si="38"/>
        <v>2</v>
      </c>
      <c r="AE100" s="84">
        <f t="shared" si="39"/>
        <v>7</v>
      </c>
      <c r="AF100" s="84">
        <v>32</v>
      </c>
      <c r="AG100" s="84">
        <v>16</v>
      </c>
      <c r="AH100" s="84">
        <v>16</v>
      </c>
      <c r="AI100" s="84">
        <f t="shared" si="40"/>
        <v>41</v>
      </c>
      <c r="AJ100" s="84">
        <f t="shared" si="41"/>
        <v>18</v>
      </c>
      <c r="AK100" s="84">
        <f t="shared" si="42"/>
        <v>23</v>
      </c>
    </row>
    <row r="101" spans="1:37" customFormat="1" x14ac:dyDescent="0.25">
      <c r="A101" s="83" t="s">
        <v>93</v>
      </c>
      <c r="B101" s="84">
        <v>19</v>
      </c>
      <c r="C101" s="84">
        <v>6</v>
      </c>
      <c r="D101" s="84">
        <v>13</v>
      </c>
      <c r="E101" s="84"/>
      <c r="F101" s="84"/>
      <c r="G101" s="84"/>
      <c r="H101" s="84"/>
      <c r="I101" s="84"/>
      <c r="J101" s="84"/>
      <c r="K101" s="84"/>
      <c r="L101" s="84"/>
      <c r="M101" s="84"/>
      <c r="N101" s="84"/>
      <c r="O101" s="84"/>
      <c r="P101" s="84"/>
      <c r="Q101" s="84"/>
      <c r="R101" s="84"/>
      <c r="S101" s="84"/>
      <c r="T101" s="84"/>
      <c r="U101" s="84"/>
      <c r="V101" s="84"/>
      <c r="W101" s="84">
        <f t="shared" si="34"/>
        <v>19</v>
      </c>
      <c r="X101" s="84">
        <f t="shared" si="35"/>
        <v>6</v>
      </c>
      <c r="Y101" s="84">
        <f t="shared" si="36"/>
        <v>13</v>
      </c>
      <c r="Z101" s="84"/>
      <c r="AA101" s="84"/>
      <c r="AB101" s="84"/>
      <c r="AC101" s="84">
        <f t="shared" si="37"/>
        <v>19</v>
      </c>
      <c r="AD101" s="84">
        <f t="shared" si="38"/>
        <v>6</v>
      </c>
      <c r="AE101" s="84">
        <f t="shared" si="39"/>
        <v>13</v>
      </c>
      <c r="AF101" s="84"/>
      <c r="AG101" s="84"/>
      <c r="AH101" s="84"/>
      <c r="AI101" s="84">
        <f t="shared" si="40"/>
        <v>19</v>
      </c>
      <c r="AJ101" s="84">
        <f t="shared" si="41"/>
        <v>6</v>
      </c>
      <c r="AK101" s="84">
        <f t="shared" si="42"/>
        <v>13</v>
      </c>
    </row>
    <row r="102" spans="1:37" customFormat="1" x14ac:dyDescent="0.25">
      <c r="A102" s="83" t="s">
        <v>225</v>
      </c>
      <c r="B102" s="84"/>
      <c r="C102" s="84"/>
      <c r="D102" s="84"/>
      <c r="E102" s="84"/>
      <c r="F102" s="84"/>
      <c r="G102" s="84"/>
      <c r="H102" s="84"/>
      <c r="I102" s="84"/>
      <c r="J102" s="84"/>
      <c r="K102" s="84"/>
      <c r="L102" s="84"/>
      <c r="M102" s="84"/>
      <c r="N102" s="84"/>
      <c r="O102" s="84"/>
      <c r="P102" s="84"/>
      <c r="Q102" s="84"/>
      <c r="R102" s="84"/>
      <c r="S102" s="84"/>
      <c r="T102" s="84"/>
      <c r="U102" s="84"/>
      <c r="V102" s="84"/>
      <c r="W102" s="84">
        <f t="shared" si="34"/>
        <v>0</v>
      </c>
      <c r="X102" s="84">
        <f t="shared" si="35"/>
        <v>0</v>
      </c>
      <c r="Y102" s="84">
        <f t="shared" si="36"/>
        <v>0</v>
      </c>
      <c r="Z102" s="84"/>
      <c r="AA102" s="84"/>
      <c r="AB102" s="84"/>
      <c r="AC102" s="84">
        <f t="shared" si="37"/>
        <v>0</v>
      </c>
      <c r="AD102" s="84">
        <f t="shared" si="38"/>
        <v>0</v>
      </c>
      <c r="AE102" s="84">
        <f t="shared" si="39"/>
        <v>0</v>
      </c>
      <c r="AF102" s="84">
        <v>26</v>
      </c>
      <c r="AG102" s="84">
        <v>9</v>
      </c>
      <c r="AH102" s="84">
        <v>17</v>
      </c>
      <c r="AI102" s="84">
        <f t="shared" si="40"/>
        <v>26</v>
      </c>
      <c r="AJ102" s="84">
        <f t="shared" si="41"/>
        <v>9</v>
      </c>
      <c r="AK102" s="84">
        <f t="shared" si="42"/>
        <v>17</v>
      </c>
    </row>
    <row r="103" spans="1:37" customFormat="1" x14ac:dyDescent="0.25">
      <c r="A103" s="194" t="s">
        <v>287</v>
      </c>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row>
    <row r="104" spans="1:37" customFormat="1" x14ac:dyDescent="0.25">
      <c r="A104" s="83" t="s">
        <v>216</v>
      </c>
      <c r="B104" s="84"/>
      <c r="C104" s="84"/>
      <c r="D104" s="84"/>
      <c r="E104" s="84"/>
      <c r="F104" s="84"/>
      <c r="G104" s="84"/>
      <c r="H104" s="84"/>
      <c r="I104" s="84"/>
      <c r="J104" s="84"/>
      <c r="K104" s="84"/>
      <c r="L104" s="84"/>
      <c r="M104" s="84"/>
      <c r="N104" s="84"/>
      <c r="O104" s="84"/>
      <c r="P104" s="84"/>
      <c r="Q104" s="84">
        <v>12</v>
      </c>
      <c r="R104" s="84">
        <v>3</v>
      </c>
      <c r="S104" s="84">
        <v>9</v>
      </c>
      <c r="T104" s="84"/>
      <c r="U104" s="84"/>
      <c r="V104" s="84"/>
      <c r="W104" s="84">
        <f t="shared" ref="W104:W118" si="43">SUM(B104,E104,H104,K104,N104,Q104,T104)</f>
        <v>12</v>
      </c>
      <c r="X104" s="84">
        <f t="shared" ref="X104:X118" si="44">SUM(C104,F104,I104,L104,O104,R104,U104)</f>
        <v>3</v>
      </c>
      <c r="Y104" s="84">
        <f t="shared" ref="Y104:Y118" si="45">SUM(D104,G104,J104,M104,P104,S104,V104)</f>
        <v>9</v>
      </c>
      <c r="Z104" s="84"/>
      <c r="AA104" s="84"/>
      <c r="AB104" s="84"/>
      <c r="AC104" s="84">
        <f t="shared" ref="AC104:AC118" si="46">SUM(W104,Z104)</f>
        <v>12</v>
      </c>
      <c r="AD104" s="84">
        <f t="shared" ref="AD104:AD118" si="47">SUM(X104,AA104)</f>
        <v>3</v>
      </c>
      <c r="AE104" s="84">
        <f t="shared" ref="AE104:AE118" si="48">SUM(Y104,AB104)</f>
        <v>9</v>
      </c>
      <c r="AF104" s="84">
        <v>93</v>
      </c>
      <c r="AG104" s="84">
        <v>33</v>
      </c>
      <c r="AH104" s="84">
        <v>60</v>
      </c>
      <c r="AI104" s="84">
        <f t="shared" ref="AI104:AI118" si="49">SUM(AC104,AF104)</f>
        <v>105</v>
      </c>
      <c r="AJ104" s="84">
        <f t="shared" ref="AJ104:AJ118" si="50">SUM(AD104,AG104)</f>
        <v>36</v>
      </c>
      <c r="AK104" s="84">
        <f t="shared" ref="AK104:AK118" si="51">SUM(AE104,AH104)</f>
        <v>69</v>
      </c>
    </row>
    <row r="105" spans="1:37" customFormat="1" x14ac:dyDescent="0.25">
      <c r="A105" s="83" t="s">
        <v>94</v>
      </c>
      <c r="B105" s="84"/>
      <c r="C105" s="84"/>
      <c r="D105" s="84"/>
      <c r="E105" s="84"/>
      <c r="F105" s="84"/>
      <c r="G105" s="84"/>
      <c r="H105" s="84"/>
      <c r="I105" s="84"/>
      <c r="J105" s="84"/>
      <c r="K105" s="84">
        <v>8</v>
      </c>
      <c r="L105" s="84">
        <v>3</v>
      </c>
      <c r="M105" s="84">
        <v>5</v>
      </c>
      <c r="N105" s="84"/>
      <c r="O105" s="84"/>
      <c r="P105" s="84"/>
      <c r="Q105" s="84"/>
      <c r="R105" s="84"/>
      <c r="S105" s="84"/>
      <c r="T105" s="84"/>
      <c r="U105" s="84"/>
      <c r="V105" s="84"/>
      <c r="W105" s="84">
        <f t="shared" si="43"/>
        <v>8</v>
      </c>
      <c r="X105" s="84">
        <f t="shared" si="44"/>
        <v>3</v>
      </c>
      <c r="Y105" s="84">
        <f t="shared" si="45"/>
        <v>5</v>
      </c>
      <c r="Z105" s="84"/>
      <c r="AA105" s="84"/>
      <c r="AB105" s="84"/>
      <c r="AC105" s="84">
        <f t="shared" si="46"/>
        <v>8</v>
      </c>
      <c r="AD105" s="84">
        <f t="shared" si="47"/>
        <v>3</v>
      </c>
      <c r="AE105" s="84">
        <f t="shared" si="48"/>
        <v>5</v>
      </c>
      <c r="AF105" s="84">
        <v>26</v>
      </c>
      <c r="AG105" s="84">
        <v>8</v>
      </c>
      <c r="AH105" s="84">
        <v>18</v>
      </c>
      <c r="AI105" s="84">
        <f t="shared" si="49"/>
        <v>34</v>
      </c>
      <c r="AJ105" s="84">
        <f t="shared" si="50"/>
        <v>11</v>
      </c>
      <c r="AK105" s="84">
        <f t="shared" si="51"/>
        <v>23</v>
      </c>
    </row>
    <row r="106" spans="1:37" customFormat="1" x14ac:dyDescent="0.25">
      <c r="A106" s="83" t="s">
        <v>95</v>
      </c>
      <c r="B106" s="84"/>
      <c r="C106" s="84"/>
      <c r="D106" s="84"/>
      <c r="E106" s="84"/>
      <c r="F106" s="84"/>
      <c r="G106" s="84"/>
      <c r="H106" s="84"/>
      <c r="I106" s="84"/>
      <c r="J106" s="84"/>
      <c r="K106" s="84">
        <v>18</v>
      </c>
      <c r="L106" s="84">
        <v>7</v>
      </c>
      <c r="M106" s="84">
        <v>11</v>
      </c>
      <c r="N106" s="84"/>
      <c r="O106" s="84"/>
      <c r="P106" s="84"/>
      <c r="Q106" s="84"/>
      <c r="R106" s="84"/>
      <c r="S106" s="84"/>
      <c r="T106" s="84"/>
      <c r="U106" s="84"/>
      <c r="V106" s="84"/>
      <c r="W106" s="84">
        <f t="shared" si="43"/>
        <v>18</v>
      </c>
      <c r="X106" s="84">
        <f t="shared" si="44"/>
        <v>7</v>
      </c>
      <c r="Y106" s="84">
        <f t="shared" si="45"/>
        <v>11</v>
      </c>
      <c r="Z106" s="84"/>
      <c r="AA106" s="84"/>
      <c r="AB106" s="84"/>
      <c r="AC106" s="84">
        <f t="shared" si="46"/>
        <v>18</v>
      </c>
      <c r="AD106" s="84">
        <f t="shared" si="47"/>
        <v>7</v>
      </c>
      <c r="AE106" s="84">
        <f t="shared" si="48"/>
        <v>11</v>
      </c>
      <c r="AF106" s="84">
        <v>39</v>
      </c>
      <c r="AG106" s="84">
        <v>15</v>
      </c>
      <c r="AH106" s="84">
        <v>24</v>
      </c>
      <c r="AI106" s="84">
        <f t="shared" si="49"/>
        <v>57</v>
      </c>
      <c r="AJ106" s="84">
        <f t="shared" si="50"/>
        <v>22</v>
      </c>
      <c r="AK106" s="84">
        <f t="shared" si="51"/>
        <v>35</v>
      </c>
    </row>
    <row r="107" spans="1:37" customFormat="1" x14ac:dyDescent="0.25">
      <c r="A107" s="83" t="s">
        <v>177</v>
      </c>
      <c r="B107" s="84"/>
      <c r="C107" s="84"/>
      <c r="D107" s="84"/>
      <c r="E107" s="84"/>
      <c r="F107" s="84"/>
      <c r="G107" s="84"/>
      <c r="H107" s="84"/>
      <c r="I107" s="84"/>
      <c r="J107" s="84"/>
      <c r="K107" s="84">
        <v>17</v>
      </c>
      <c r="L107" s="84">
        <v>3</v>
      </c>
      <c r="M107" s="84">
        <v>14</v>
      </c>
      <c r="N107" s="84"/>
      <c r="O107" s="84"/>
      <c r="P107" s="84"/>
      <c r="Q107" s="84"/>
      <c r="R107" s="84"/>
      <c r="S107" s="84"/>
      <c r="T107" s="84"/>
      <c r="U107" s="84"/>
      <c r="V107" s="84"/>
      <c r="W107" s="84">
        <f t="shared" si="43"/>
        <v>17</v>
      </c>
      <c r="X107" s="84">
        <f t="shared" si="44"/>
        <v>3</v>
      </c>
      <c r="Y107" s="84">
        <f t="shared" si="45"/>
        <v>14</v>
      </c>
      <c r="Z107" s="84"/>
      <c r="AA107" s="84"/>
      <c r="AB107" s="84"/>
      <c r="AC107" s="84">
        <f t="shared" si="46"/>
        <v>17</v>
      </c>
      <c r="AD107" s="84">
        <f t="shared" si="47"/>
        <v>3</v>
      </c>
      <c r="AE107" s="84">
        <f t="shared" si="48"/>
        <v>14</v>
      </c>
      <c r="AF107" s="84">
        <v>22</v>
      </c>
      <c r="AG107" s="84">
        <v>6</v>
      </c>
      <c r="AH107" s="84">
        <v>16</v>
      </c>
      <c r="AI107" s="84">
        <f t="shared" si="49"/>
        <v>39</v>
      </c>
      <c r="AJ107" s="84">
        <f t="shared" si="50"/>
        <v>9</v>
      </c>
      <c r="AK107" s="84">
        <f t="shared" si="51"/>
        <v>30</v>
      </c>
    </row>
    <row r="108" spans="1:37" customFormat="1" x14ac:dyDescent="0.25">
      <c r="A108" s="83" t="s">
        <v>96</v>
      </c>
      <c r="B108" s="84"/>
      <c r="C108" s="84"/>
      <c r="D108" s="84"/>
      <c r="E108" s="84"/>
      <c r="F108" s="84"/>
      <c r="G108" s="84"/>
      <c r="H108" s="84"/>
      <c r="I108" s="84"/>
      <c r="J108" s="84"/>
      <c r="K108" s="84">
        <v>14</v>
      </c>
      <c r="L108" s="84">
        <v>3</v>
      </c>
      <c r="M108" s="84">
        <v>11</v>
      </c>
      <c r="N108" s="84"/>
      <c r="O108" s="84"/>
      <c r="P108" s="84"/>
      <c r="Q108" s="84"/>
      <c r="R108" s="84"/>
      <c r="S108" s="84"/>
      <c r="T108" s="84"/>
      <c r="U108" s="84"/>
      <c r="V108" s="84"/>
      <c r="W108" s="84">
        <f t="shared" si="43"/>
        <v>14</v>
      </c>
      <c r="X108" s="84">
        <f t="shared" si="44"/>
        <v>3</v>
      </c>
      <c r="Y108" s="84">
        <f t="shared" si="45"/>
        <v>11</v>
      </c>
      <c r="Z108" s="84"/>
      <c r="AA108" s="84"/>
      <c r="AB108" s="84"/>
      <c r="AC108" s="84">
        <f t="shared" si="46"/>
        <v>14</v>
      </c>
      <c r="AD108" s="84">
        <f t="shared" si="47"/>
        <v>3</v>
      </c>
      <c r="AE108" s="84">
        <f t="shared" si="48"/>
        <v>11</v>
      </c>
      <c r="AF108" s="84">
        <v>20</v>
      </c>
      <c r="AG108" s="84">
        <v>10</v>
      </c>
      <c r="AH108" s="84">
        <v>10</v>
      </c>
      <c r="AI108" s="84">
        <f t="shared" si="49"/>
        <v>34</v>
      </c>
      <c r="AJ108" s="84">
        <f t="shared" si="50"/>
        <v>13</v>
      </c>
      <c r="AK108" s="84">
        <f t="shared" si="51"/>
        <v>21</v>
      </c>
    </row>
    <row r="109" spans="1:37" customFormat="1" x14ac:dyDescent="0.25">
      <c r="A109" s="83" t="s">
        <v>97</v>
      </c>
      <c r="B109" s="84">
        <v>139</v>
      </c>
      <c r="C109" s="84">
        <v>67</v>
      </c>
      <c r="D109" s="84">
        <v>72</v>
      </c>
      <c r="E109" s="84"/>
      <c r="F109" s="84"/>
      <c r="G109" s="84"/>
      <c r="H109" s="84"/>
      <c r="I109" s="84"/>
      <c r="J109" s="84"/>
      <c r="K109" s="84"/>
      <c r="L109" s="84"/>
      <c r="M109" s="84"/>
      <c r="N109" s="84"/>
      <c r="O109" s="84"/>
      <c r="P109" s="84"/>
      <c r="Q109" s="84"/>
      <c r="R109" s="84"/>
      <c r="S109" s="84"/>
      <c r="T109" s="84"/>
      <c r="U109" s="84"/>
      <c r="V109" s="84"/>
      <c r="W109" s="84">
        <f t="shared" si="43"/>
        <v>139</v>
      </c>
      <c r="X109" s="84">
        <f t="shared" si="44"/>
        <v>67</v>
      </c>
      <c r="Y109" s="84">
        <f t="shared" si="45"/>
        <v>72</v>
      </c>
      <c r="Z109" s="84"/>
      <c r="AA109" s="84"/>
      <c r="AB109" s="84"/>
      <c r="AC109" s="84">
        <f t="shared" si="46"/>
        <v>139</v>
      </c>
      <c r="AD109" s="84">
        <f t="shared" si="47"/>
        <v>67</v>
      </c>
      <c r="AE109" s="84">
        <f t="shared" si="48"/>
        <v>72</v>
      </c>
      <c r="AF109" s="84">
        <v>557</v>
      </c>
      <c r="AG109" s="84">
        <v>254</v>
      </c>
      <c r="AH109" s="84">
        <v>303</v>
      </c>
      <c r="AI109" s="84">
        <f t="shared" si="49"/>
        <v>696</v>
      </c>
      <c r="AJ109" s="84">
        <f t="shared" si="50"/>
        <v>321</v>
      </c>
      <c r="AK109" s="84">
        <f t="shared" si="51"/>
        <v>375</v>
      </c>
    </row>
    <row r="110" spans="1:37" customFormat="1" x14ac:dyDescent="0.25">
      <c r="A110" s="83" t="s">
        <v>98</v>
      </c>
      <c r="B110" s="84">
        <v>62</v>
      </c>
      <c r="C110" s="84">
        <v>30</v>
      </c>
      <c r="D110" s="84">
        <v>32</v>
      </c>
      <c r="E110" s="84"/>
      <c r="F110" s="84"/>
      <c r="G110" s="84"/>
      <c r="H110" s="84"/>
      <c r="I110" s="84"/>
      <c r="J110" s="84"/>
      <c r="K110" s="84">
        <v>85</v>
      </c>
      <c r="L110" s="84">
        <v>85</v>
      </c>
      <c r="M110" s="84">
        <v>0</v>
      </c>
      <c r="N110" s="84"/>
      <c r="O110" s="84"/>
      <c r="P110" s="84"/>
      <c r="Q110" s="84"/>
      <c r="R110" s="84"/>
      <c r="S110" s="84"/>
      <c r="T110" s="84"/>
      <c r="U110" s="84"/>
      <c r="V110" s="84"/>
      <c r="W110" s="84">
        <f t="shared" si="43"/>
        <v>147</v>
      </c>
      <c r="X110" s="84">
        <f t="shared" si="44"/>
        <v>115</v>
      </c>
      <c r="Y110" s="84">
        <f t="shared" si="45"/>
        <v>32</v>
      </c>
      <c r="Z110" s="84"/>
      <c r="AA110" s="84"/>
      <c r="AB110" s="84"/>
      <c r="AC110" s="84">
        <f t="shared" si="46"/>
        <v>147</v>
      </c>
      <c r="AD110" s="84">
        <f t="shared" si="47"/>
        <v>115</v>
      </c>
      <c r="AE110" s="84">
        <f t="shared" si="48"/>
        <v>32</v>
      </c>
      <c r="AF110" s="84"/>
      <c r="AG110" s="84"/>
      <c r="AH110" s="84"/>
      <c r="AI110" s="84">
        <f t="shared" si="49"/>
        <v>147</v>
      </c>
      <c r="AJ110" s="84">
        <f t="shared" si="50"/>
        <v>115</v>
      </c>
      <c r="AK110" s="84">
        <f t="shared" si="51"/>
        <v>32</v>
      </c>
    </row>
    <row r="111" spans="1:37" customFormat="1" x14ac:dyDescent="0.25">
      <c r="A111" s="83" t="s">
        <v>99</v>
      </c>
      <c r="B111" s="84"/>
      <c r="C111" s="84"/>
      <c r="D111" s="84"/>
      <c r="E111" s="84">
        <v>14</v>
      </c>
      <c r="F111" s="84">
        <v>3</v>
      </c>
      <c r="G111" s="84">
        <v>11</v>
      </c>
      <c r="H111" s="84"/>
      <c r="I111" s="84"/>
      <c r="J111" s="84"/>
      <c r="K111" s="84">
        <v>7</v>
      </c>
      <c r="L111" s="84">
        <v>0</v>
      </c>
      <c r="M111" s="84">
        <v>7</v>
      </c>
      <c r="N111" s="84"/>
      <c r="O111" s="84"/>
      <c r="P111" s="84"/>
      <c r="Q111" s="84"/>
      <c r="R111" s="84"/>
      <c r="S111" s="84"/>
      <c r="T111" s="84"/>
      <c r="U111" s="84"/>
      <c r="V111" s="84"/>
      <c r="W111" s="84">
        <f t="shared" si="43"/>
        <v>21</v>
      </c>
      <c r="X111" s="84">
        <f t="shared" si="44"/>
        <v>3</v>
      </c>
      <c r="Y111" s="84">
        <f t="shared" si="45"/>
        <v>18</v>
      </c>
      <c r="Z111" s="84"/>
      <c r="AA111" s="84"/>
      <c r="AB111" s="84"/>
      <c r="AC111" s="84">
        <f t="shared" si="46"/>
        <v>21</v>
      </c>
      <c r="AD111" s="84">
        <f t="shared" si="47"/>
        <v>3</v>
      </c>
      <c r="AE111" s="84">
        <f t="shared" si="48"/>
        <v>18</v>
      </c>
      <c r="AF111" s="84">
        <v>69</v>
      </c>
      <c r="AG111" s="84">
        <v>21</v>
      </c>
      <c r="AH111" s="84">
        <v>48</v>
      </c>
      <c r="AI111" s="84">
        <f t="shared" si="49"/>
        <v>90</v>
      </c>
      <c r="AJ111" s="84">
        <f t="shared" si="50"/>
        <v>24</v>
      </c>
      <c r="AK111" s="84">
        <f t="shared" si="51"/>
        <v>66</v>
      </c>
    </row>
    <row r="112" spans="1:37" customFormat="1" x14ac:dyDescent="0.25">
      <c r="A112" s="83" t="s">
        <v>100</v>
      </c>
      <c r="B112" s="84">
        <v>8</v>
      </c>
      <c r="C112" s="84">
        <v>5</v>
      </c>
      <c r="D112" s="84">
        <v>3</v>
      </c>
      <c r="E112" s="84">
        <v>42</v>
      </c>
      <c r="F112" s="84">
        <v>18</v>
      </c>
      <c r="G112" s="84">
        <v>24</v>
      </c>
      <c r="H112" s="84"/>
      <c r="I112" s="84"/>
      <c r="J112" s="84"/>
      <c r="K112" s="84">
        <v>15</v>
      </c>
      <c r="L112" s="84">
        <v>4</v>
      </c>
      <c r="M112" s="84">
        <v>11</v>
      </c>
      <c r="N112" s="84"/>
      <c r="O112" s="84"/>
      <c r="P112" s="84"/>
      <c r="Q112" s="84"/>
      <c r="R112" s="84"/>
      <c r="S112" s="84"/>
      <c r="T112" s="84"/>
      <c r="U112" s="84"/>
      <c r="V112" s="84"/>
      <c r="W112" s="84">
        <f t="shared" si="43"/>
        <v>65</v>
      </c>
      <c r="X112" s="84">
        <f t="shared" si="44"/>
        <v>27</v>
      </c>
      <c r="Y112" s="84">
        <f t="shared" si="45"/>
        <v>38</v>
      </c>
      <c r="Z112" s="84"/>
      <c r="AA112" s="84"/>
      <c r="AB112" s="84"/>
      <c r="AC112" s="84">
        <f t="shared" si="46"/>
        <v>65</v>
      </c>
      <c r="AD112" s="84">
        <f t="shared" si="47"/>
        <v>27</v>
      </c>
      <c r="AE112" s="84">
        <f t="shared" si="48"/>
        <v>38</v>
      </c>
      <c r="AF112" s="84">
        <v>200</v>
      </c>
      <c r="AG112" s="84">
        <v>71</v>
      </c>
      <c r="AH112" s="84">
        <v>129</v>
      </c>
      <c r="AI112" s="84">
        <f t="shared" si="49"/>
        <v>265</v>
      </c>
      <c r="AJ112" s="84">
        <f t="shared" si="50"/>
        <v>98</v>
      </c>
      <c r="AK112" s="84">
        <f t="shared" si="51"/>
        <v>167</v>
      </c>
    </row>
    <row r="113" spans="1:37" customFormat="1" x14ac:dyDescent="0.25">
      <c r="A113" s="83" t="s">
        <v>178</v>
      </c>
      <c r="B113" s="84"/>
      <c r="C113" s="84"/>
      <c r="D113" s="84"/>
      <c r="E113" s="84">
        <v>1</v>
      </c>
      <c r="F113" s="84">
        <v>1</v>
      </c>
      <c r="G113" s="84">
        <v>0</v>
      </c>
      <c r="H113" s="84"/>
      <c r="I113" s="84"/>
      <c r="J113" s="84"/>
      <c r="K113" s="84">
        <v>14</v>
      </c>
      <c r="L113" s="84">
        <v>0</v>
      </c>
      <c r="M113" s="84">
        <v>14</v>
      </c>
      <c r="N113" s="84"/>
      <c r="O113" s="84"/>
      <c r="P113" s="84"/>
      <c r="Q113" s="84"/>
      <c r="R113" s="84"/>
      <c r="S113" s="84"/>
      <c r="T113" s="84"/>
      <c r="U113" s="84"/>
      <c r="V113" s="84"/>
      <c r="W113" s="84">
        <f t="shared" si="43"/>
        <v>15</v>
      </c>
      <c r="X113" s="84">
        <f t="shared" si="44"/>
        <v>1</v>
      </c>
      <c r="Y113" s="84">
        <f t="shared" si="45"/>
        <v>14</v>
      </c>
      <c r="Z113" s="84"/>
      <c r="AA113" s="84"/>
      <c r="AB113" s="84"/>
      <c r="AC113" s="84">
        <f t="shared" si="46"/>
        <v>15</v>
      </c>
      <c r="AD113" s="84">
        <f t="shared" si="47"/>
        <v>1</v>
      </c>
      <c r="AE113" s="84">
        <f t="shared" si="48"/>
        <v>14</v>
      </c>
      <c r="AF113" s="84">
        <v>65</v>
      </c>
      <c r="AG113" s="84">
        <v>27</v>
      </c>
      <c r="AH113" s="84">
        <v>38</v>
      </c>
      <c r="AI113" s="84">
        <f t="shared" si="49"/>
        <v>80</v>
      </c>
      <c r="AJ113" s="84">
        <f t="shared" si="50"/>
        <v>28</v>
      </c>
      <c r="AK113" s="84">
        <f t="shared" si="51"/>
        <v>52</v>
      </c>
    </row>
    <row r="114" spans="1:37" s="4" customFormat="1" x14ac:dyDescent="0.25">
      <c r="A114" s="83" t="s">
        <v>165</v>
      </c>
      <c r="B114" s="84"/>
      <c r="C114" s="84"/>
      <c r="D114" s="84"/>
      <c r="E114" s="84">
        <v>8</v>
      </c>
      <c r="F114" s="84">
        <v>1</v>
      </c>
      <c r="G114" s="84">
        <v>7</v>
      </c>
      <c r="H114" s="84"/>
      <c r="I114" s="84"/>
      <c r="J114" s="84"/>
      <c r="K114" s="84">
        <v>16</v>
      </c>
      <c r="L114" s="84">
        <v>2</v>
      </c>
      <c r="M114" s="84">
        <v>14</v>
      </c>
      <c r="N114" s="84"/>
      <c r="O114" s="84"/>
      <c r="P114" s="84"/>
      <c r="Q114" s="84"/>
      <c r="R114" s="84"/>
      <c r="S114" s="84"/>
      <c r="T114" s="84"/>
      <c r="U114" s="84"/>
      <c r="V114" s="84"/>
      <c r="W114" s="84">
        <f t="shared" si="43"/>
        <v>24</v>
      </c>
      <c r="X114" s="84">
        <f t="shared" si="44"/>
        <v>3</v>
      </c>
      <c r="Y114" s="84">
        <f t="shared" si="45"/>
        <v>21</v>
      </c>
      <c r="Z114" s="84"/>
      <c r="AA114" s="84"/>
      <c r="AB114" s="84"/>
      <c r="AC114" s="84">
        <f t="shared" si="46"/>
        <v>24</v>
      </c>
      <c r="AD114" s="84">
        <f t="shared" si="47"/>
        <v>3</v>
      </c>
      <c r="AE114" s="84">
        <f t="shared" si="48"/>
        <v>21</v>
      </c>
      <c r="AF114" s="84">
        <v>69</v>
      </c>
      <c r="AG114" s="84">
        <v>21</v>
      </c>
      <c r="AH114" s="84">
        <v>48</v>
      </c>
      <c r="AI114" s="84">
        <f t="shared" si="49"/>
        <v>93</v>
      </c>
      <c r="AJ114" s="84">
        <f t="shared" si="50"/>
        <v>24</v>
      </c>
      <c r="AK114" s="84">
        <f t="shared" si="51"/>
        <v>69</v>
      </c>
    </row>
    <row r="115" spans="1:37" s="4" customFormat="1" x14ac:dyDescent="0.25">
      <c r="A115" s="83" t="s">
        <v>101</v>
      </c>
      <c r="B115" s="84"/>
      <c r="C115" s="84"/>
      <c r="D115" s="84"/>
      <c r="E115" s="84">
        <v>6</v>
      </c>
      <c r="F115" s="84">
        <v>1</v>
      </c>
      <c r="G115" s="84">
        <v>5</v>
      </c>
      <c r="H115" s="84"/>
      <c r="I115" s="84"/>
      <c r="J115" s="84"/>
      <c r="K115" s="84">
        <v>16</v>
      </c>
      <c r="L115" s="84">
        <v>2</v>
      </c>
      <c r="M115" s="84">
        <v>14</v>
      </c>
      <c r="N115" s="84"/>
      <c r="O115" s="84"/>
      <c r="P115" s="84"/>
      <c r="Q115" s="84"/>
      <c r="R115" s="84"/>
      <c r="S115" s="84"/>
      <c r="T115" s="84"/>
      <c r="U115" s="84"/>
      <c r="V115" s="84"/>
      <c r="W115" s="84">
        <f t="shared" si="43"/>
        <v>22</v>
      </c>
      <c r="X115" s="84">
        <f t="shared" si="44"/>
        <v>3</v>
      </c>
      <c r="Y115" s="84">
        <f t="shared" si="45"/>
        <v>19</v>
      </c>
      <c r="Z115" s="84"/>
      <c r="AA115" s="84"/>
      <c r="AB115" s="84"/>
      <c r="AC115" s="84">
        <f t="shared" si="46"/>
        <v>22</v>
      </c>
      <c r="AD115" s="84">
        <f t="shared" si="47"/>
        <v>3</v>
      </c>
      <c r="AE115" s="84">
        <f t="shared" si="48"/>
        <v>19</v>
      </c>
      <c r="AF115" s="84">
        <v>95</v>
      </c>
      <c r="AG115" s="84">
        <v>28</v>
      </c>
      <c r="AH115" s="84">
        <v>67</v>
      </c>
      <c r="AI115" s="84">
        <f t="shared" si="49"/>
        <v>117</v>
      </c>
      <c r="AJ115" s="84">
        <f t="shared" si="50"/>
        <v>31</v>
      </c>
      <c r="AK115" s="84">
        <f t="shared" si="51"/>
        <v>86</v>
      </c>
    </row>
    <row r="116" spans="1:37" customFormat="1" x14ac:dyDescent="0.25">
      <c r="A116" s="83" t="s">
        <v>278</v>
      </c>
      <c r="B116" s="84">
        <v>25</v>
      </c>
      <c r="C116" s="84">
        <v>14</v>
      </c>
      <c r="D116" s="84">
        <v>11</v>
      </c>
      <c r="E116" s="84">
        <v>27</v>
      </c>
      <c r="F116" s="84">
        <v>18</v>
      </c>
      <c r="G116" s="84">
        <v>9</v>
      </c>
      <c r="H116" s="84">
        <v>51</v>
      </c>
      <c r="I116" s="84">
        <v>17</v>
      </c>
      <c r="J116" s="84">
        <v>34</v>
      </c>
      <c r="K116" s="84">
        <v>3</v>
      </c>
      <c r="L116" s="84">
        <v>2</v>
      </c>
      <c r="M116" s="84">
        <v>1</v>
      </c>
      <c r="N116" s="84"/>
      <c r="O116" s="84"/>
      <c r="P116" s="84"/>
      <c r="Q116" s="84"/>
      <c r="R116" s="84"/>
      <c r="S116" s="84"/>
      <c r="T116" s="84">
        <v>44</v>
      </c>
      <c r="U116" s="84">
        <v>7</v>
      </c>
      <c r="V116" s="84">
        <v>37</v>
      </c>
      <c r="W116" s="84">
        <f t="shared" si="43"/>
        <v>150</v>
      </c>
      <c r="X116" s="84">
        <f t="shared" si="44"/>
        <v>58</v>
      </c>
      <c r="Y116" s="84">
        <f t="shared" si="45"/>
        <v>92</v>
      </c>
      <c r="Z116" s="84"/>
      <c r="AA116" s="84"/>
      <c r="AB116" s="84"/>
      <c r="AC116" s="84">
        <f t="shared" si="46"/>
        <v>150</v>
      </c>
      <c r="AD116" s="84">
        <f t="shared" si="47"/>
        <v>58</v>
      </c>
      <c r="AE116" s="84">
        <f t="shared" si="48"/>
        <v>92</v>
      </c>
      <c r="AF116" s="84">
        <v>334</v>
      </c>
      <c r="AG116" s="84">
        <v>241</v>
      </c>
      <c r="AH116" s="84">
        <v>93</v>
      </c>
      <c r="AI116" s="84">
        <f t="shared" si="49"/>
        <v>484</v>
      </c>
      <c r="AJ116" s="84">
        <f t="shared" si="50"/>
        <v>299</v>
      </c>
      <c r="AK116" s="84">
        <f t="shared" si="51"/>
        <v>185</v>
      </c>
    </row>
    <row r="117" spans="1:37" customFormat="1" ht="15" customHeight="1" x14ac:dyDescent="0.25">
      <c r="A117" s="83" t="s">
        <v>102</v>
      </c>
      <c r="B117" s="84"/>
      <c r="C117" s="84"/>
      <c r="D117" s="84"/>
      <c r="E117" s="84"/>
      <c r="F117" s="84"/>
      <c r="G117" s="84"/>
      <c r="H117" s="84"/>
      <c r="I117" s="84"/>
      <c r="J117" s="84"/>
      <c r="K117" s="84"/>
      <c r="L117" s="84"/>
      <c r="M117" s="84"/>
      <c r="N117" s="84"/>
      <c r="O117" s="84"/>
      <c r="P117" s="84"/>
      <c r="Q117" s="84">
        <v>55</v>
      </c>
      <c r="R117" s="84">
        <v>13</v>
      </c>
      <c r="S117" s="84">
        <v>42</v>
      </c>
      <c r="T117" s="84"/>
      <c r="U117" s="84"/>
      <c r="V117" s="84"/>
      <c r="W117" s="84">
        <f t="shared" si="43"/>
        <v>55</v>
      </c>
      <c r="X117" s="84">
        <f t="shared" si="44"/>
        <v>13</v>
      </c>
      <c r="Y117" s="84">
        <f t="shared" si="45"/>
        <v>42</v>
      </c>
      <c r="Z117" s="84"/>
      <c r="AA117" s="84"/>
      <c r="AB117" s="84"/>
      <c r="AC117" s="84">
        <f t="shared" si="46"/>
        <v>55</v>
      </c>
      <c r="AD117" s="84">
        <f t="shared" si="47"/>
        <v>13</v>
      </c>
      <c r="AE117" s="84">
        <f t="shared" si="48"/>
        <v>42</v>
      </c>
      <c r="AF117" s="84">
        <v>120</v>
      </c>
      <c r="AG117" s="84">
        <v>44</v>
      </c>
      <c r="AH117" s="84">
        <v>76</v>
      </c>
      <c r="AI117" s="84">
        <f t="shared" si="49"/>
        <v>175</v>
      </c>
      <c r="AJ117" s="84">
        <f t="shared" si="50"/>
        <v>57</v>
      </c>
      <c r="AK117" s="84">
        <f t="shared" si="51"/>
        <v>118</v>
      </c>
    </row>
    <row r="118" spans="1:37" customFormat="1" x14ac:dyDescent="0.25">
      <c r="A118" s="83" t="s">
        <v>103</v>
      </c>
      <c r="B118" s="84"/>
      <c r="C118" s="84"/>
      <c r="D118" s="84"/>
      <c r="E118" s="84"/>
      <c r="F118" s="84"/>
      <c r="G118" s="84"/>
      <c r="H118" s="84"/>
      <c r="I118" s="84"/>
      <c r="J118" s="84"/>
      <c r="K118" s="84"/>
      <c r="L118" s="84"/>
      <c r="M118" s="84"/>
      <c r="N118" s="84"/>
      <c r="O118" s="84"/>
      <c r="P118" s="84"/>
      <c r="Q118" s="84"/>
      <c r="R118" s="84"/>
      <c r="S118" s="84"/>
      <c r="T118" s="84"/>
      <c r="U118" s="84"/>
      <c r="V118" s="84"/>
      <c r="W118" s="84">
        <f t="shared" si="43"/>
        <v>0</v>
      </c>
      <c r="X118" s="84">
        <f t="shared" si="44"/>
        <v>0</v>
      </c>
      <c r="Y118" s="84">
        <f t="shared" si="45"/>
        <v>0</v>
      </c>
      <c r="Z118" s="84"/>
      <c r="AA118" s="84"/>
      <c r="AB118" s="84"/>
      <c r="AC118" s="84">
        <f t="shared" si="46"/>
        <v>0</v>
      </c>
      <c r="AD118" s="84">
        <f t="shared" si="47"/>
        <v>0</v>
      </c>
      <c r="AE118" s="84">
        <f t="shared" si="48"/>
        <v>0</v>
      </c>
      <c r="AF118" s="84">
        <v>102</v>
      </c>
      <c r="AG118" s="84">
        <v>57</v>
      </c>
      <c r="AH118" s="84">
        <v>45</v>
      </c>
      <c r="AI118" s="84">
        <f t="shared" si="49"/>
        <v>102</v>
      </c>
      <c r="AJ118" s="84">
        <f t="shared" si="50"/>
        <v>57</v>
      </c>
      <c r="AK118" s="84">
        <f t="shared" si="51"/>
        <v>45</v>
      </c>
    </row>
    <row r="119" spans="1:37" customFormat="1" x14ac:dyDescent="0.25">
      <c r="A119" s="30" t="s">
        <v>181</v>
      </c>
      <c r="B119" s="85">
        <f>SUM(B94:B118)</f>
        <v>269</v>
      </c>
      <c r="C119" s="85">
        <f t="shared" ref="C119:AK119" si="52">SUM(C94:C118)</f>
        <v>131</v>
      </c>
      <c r="D119" s="85">
        <f t="shared" si="52"/>
        <v>138</v>
      </c>
      <c r="E119" s="85">
        <f t="shared" si="52"/>
        <v>98</v>
      </c>
      <c r="F119" s="85">
        <f t="shared" si="52"/>
        <v>42</v>
      </c>
      <c r="G119" s="85">
        <f t="shared" si="52"/>
        <v>56</v>
      </c>
      <c r="H119" s="85">
        <f t="shared" si="52"/>
        <v>51</v>
      </c>
      <c r="I119" s="85">
        <f t="shared" si="52"/>
        <v>17</v>
      </c>
      <c r="J119" s="85">
        <f t="shared" si="52"/>
        <v>34</v>
      </c>
      <c r="K119" s="85">
        <f t="shared" si="52"/>
        <v>242</v>
      </c>
      <c r="L119" s="85">
        <f t="shared" si="52"/>
        <v>119</v>
      </c>
      <c r="M119" s="85">
        <f t="shared" si="52"/>
        <v>123</v>
      </c>
      <c r="N119" s="85">
        <f t="shared" si="52"/>
        <v>0</v>
      </c>
      <c r="O119" s="85">
        <f t="shared" si="52"/>
        <v>0</v>
      </c>
      <c r="P119" s="85">
        <f t="shared" si="52"/>
        <v>0</v>
      </c>
      <c r="Q119" s="85">
        <f t="shared" si="52"/>
        <v>67</v>
      </c>
      <c r="R119" s="85">
        <f t="shared" si="52"/>
        <v>16</v>
      </c>
      <c r="S119" s="85">
        <f t="shared" si="52"/>
        <v>51</v>
      </c>
      <c r="T119" s="85">
        <f t="shared" si="52"/>
        <v>44</v>
      </c>
      <c r="U119" s="85">
        <f t="shared" si="52"/>
        <v>7</v>
      </c>
      <c r="V119" s="85">
        <f t="shared" si="52"/>
        <v>37</v>
      </c>
      <c r="W119" s="85">
        <f t="shared" si="52"/>
        <v>771</v>
      </c>
      <c r="X119" s="85">
        <f t="shared" si="52"/>
        <v>332</v>
      </c>
      <c r="Y119" s="85">
        <f t="shared" si="52"/>
        <v>439</v>
      </c>
      <c r="Z119" s="85">
        <f t="shared" si="52"/>
        <v>2</v>
      </c>
      <c r="AA119" s="85">
        <f t="shared" si="52"/>
        <v>1</v>
      </c>
      <c r="AB119" s="85">
        <f t="shared" si="52"/>
        <v>1</v>
      </c>
      <c r="AC119" s="85">
        <f t="shared" si="52"/>
        <v>773</v>
      </c>
      <c r="AD119" s="85">
        <f t="shared" si="52"/>
        <v>333</v>
      </c>
      <c r="AE119" s="85">
        <f t="shared" si="52"/>
        <v>440</v>
      </c>
      <c r="AF119" s="85">
        <f t="shared" si="52"/>
        <v>2223</v>
      </c>
      <c r="AG119" s="85">
        <f t="shared" si="52"/>
        <v>1008</v>
      </c>
      <c r="AH119" s="85">
        <f t="shared" si="52"/>
        <v>1215</v>
      </c>
      <c r="AI119" s="85">
        <f t="shared" si="52"/>
        <v>2996</v>
      </c>
      <c r="AJ119" s="85">
        <f t="shared" si="52"/>
        <v>1341</v>
      </c>
      <c r="AK119" s="85">
        <f t="shared" si="52"/>
        <v>1655</v>
      </c>
    </row>
    <row r="120" spans="1:37" x14ac:dyDescent="0.25">
      <c r="A120" s="30" t="s">
        <v>166</v>
      </c>
      <c r="B120" s="85">
        <f>SUM(B31,B92,B119)</f>
        <v>2870</v>
      </c>
      <c r="C120" s="85">
        <f t="shared" ref="C120:AK120" si="53">SUM(C31,C92,C119)</f>
        <v>1480</v>
      </c>
      <c r="D120" s="85">
        <f t="shared" si="53"/>
        <v>1390</v>
      </c>
      <c r="E120" s="85">
        <f t="shared" si="53"/>
        <v>1348</v>
      </c>
      <c r="F120" s="85">
        <f t="shared" si="53"/>
        <v>645</v>
      </c>
      <c r="G120" s="85">
        <f t="shared" si="53"/>
        <v>703</v>
      </c>
      <c r="H120" s="85">
        <f t="shared" si="53"/>
        <v>1443</v>
      </c>
      <c r="I120" s="85">
        <f t="shared" si="53"/>
        <v>649</v>
      </c>
      <c r="J120" s="85">
        <f t="shared" si="53"/>
        <v>794</v>
      </c>
      <c r="K120" s="85">
        <f t="shared" si="53"/>
        <v>991</v>
      </c>
      <c r="L120" s="85">
        <f t="shared" si="53"/>
        <v>423</v>
      </c>
      <c r="M120" s="85">
        <f t="shared" si="53"/>
        <v>568</v>
      </c>
      <c r="N120" s="85">
        <f t="shared" si="53"/>
        <v>8</v>
      </c>
      <c r="O120" s="85">
        <f t="shared" si="53"/>
        <v>1</v>
      </c>
      <c r="P120" s="85">
        <f t="shared" si="53"/>
        <v>7</v>
      </c>
      <c r="Q120" s="85">
        <f t="shared" si="53"/>
        <v>186</v>
      </c>
      <c r="R120" s="85">
        <f t="shared" si="53"/>
        <v>57</v>
      </c>
      <c r="S120" s="85">
        <f t="shared" si="53"/>
        <v>129</v>
      </c>
      <c r="T120" s="85">
        <f t="shared" si="53"/>
        <v>574</v>
      </c>
      <c r="U120" s="85">
        <f t="shared" si="53"/>
        <v>238</v>
      </c>
      <c r="V120" s="85">
        <f t="shared" si="53"/>
        <v>336</v>
      </c>
      <c r="W120" s="85">
        <f t="shared" si="53"/>
        <v>7420</v>
      </c>
      <c r="X120" s="85">
        <f t="shared" si="53"/>
        <v>3493</v>
      </c>
      <c r="Y120" s="85">
        <f t="shared" si="53"/>
        <v>3927</v>
      </c>
      <c r="Z120" s="85">
        <f t="shared" si="53"/>
        <v>98</v>
      </c>
      <c r="AA120" s="85">
        <f t="shared" si="53"/>
        <v>46</v>
      </c>
      <c r="AB120" s="85">
        <f t="shared" si="53"/>
        <v>52</v>
      </c>
      <c r="AC120" s="85">
        <f t="shared" si="53"/>
        <v>7518</v>
      </c>
      <c r="AD120" s="85">
        <f t="shared" si="53"/>
        <v>3539</v>
      </c>
      <c r="AE120" s="85">
        <f t="shared" si="53"/>
        <v>3979</v>
      </c>
      <c r="AF120" s="85">
        <f t="shared" si="53"/>
        <v>9682</v>
      </c>
      <c r="AG120" s="85">
        <f t="shared" si="53"/>
        <v>4343</v>
      </c>
      <c r="AH120" s="85">
        <f t="shared" si="53"/>
        <v>5339</v>
      </c>
      <c r="AI120" s="85">
        <f t="shared" si="53"/>
        <v>17200</v>
      </c>
      <c r="AJ120" s="85">
        <f t="shared" si="53"/>
        <v>7882</v>
      </c>
      <c r="AK120" s="85">
        <f t="shared" si="53"/>
        <v>9318</v>
      </c>
    </row>
    <row r="121" spans="1:37" x14ac:dyDescent="0.25">
      <c r="A121" s="195"/>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row>
    <row r="122" spans="1:37" x14ac:dyDescent="0.25">
      <c r="A122" s="266" t="s">
        <v>272</v>
      </c>
      <c r="B122" s="266"/>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row>
    <row r="123" spans="1:37" x14ac:dyDescent="0.25">
      <c r="A123" s="268" t="s">
        <v>227</v>
      </c>
      <c r="B123" s="268"/>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row>
  </sheetData>
  <mergeCells count="22">
    <mergeCell ref="A123:AK123"/>
    <mergeCell ref="A7:A10"/>
    <mergeCell ref="B7:AE7"/>
    <mergeCell ref="AF7:AH9"/>
    <mergeCell ref="AI7:AK9"/>
    <mergeCell ref="B8:Y8"/>
    <mergeCell ref="Z8:AB9"/>
    <mergeCell ref="AC8:AE9"/>
    <mergeCell ref="B9:D9"/>
    <mergeCell ref="E9:G9"/>
    <mergeCell ref="H9:J9"/>
    <mergeCell ref="K9:M9"/>
    <mergeCell ref="N9:P9"/>
    <mergeCell ref="Q9:S9"/>
    <mergeCell ref="T9:V9"/>
    <mergeCell ref="W9:Y9"/>
    <mergeCell ref="A122:AK122"/>
    <mergeCell ref="A6:X6"/>
    <mergeCell ref="A1:X1"/>
    <mergeCell ref="A2:X2"/>
    <mergeCell ref="A3:X3"/>
    <mergeCell ref="A4:X4"/>
  </mergeCells>
  <printOptions horizontalCentered="1"/>
  <pageMargins left="0.2" right="0.2" top="0.25" bottom="0.25" header="0.3" footer="0.3"/>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topLeftCell="A109" zoomScale="84" zoomScaleNormal="84" workbookViewId="0">
      <selection activeCell="H7" sqref="H7"/>
    </sheetView>
  </sheetViews>
  <sheetFormatPr defaultColWidth="9.140625" defaultRowHeight="15" x14ac:dyDescent="0.25"/>
  <cols>
    <col min="1" max="1" width="8.5703125" style="5" customWidth="1"/>
    <col min="2" max="2" width="55.42578125" style="5" bestFit="1" customWidth="1"/>
    <col min="3" max="6" width="15.28515625" style="5" customWidth="1"/>
    <col min="7" max="7" width="11.85546875" style="5" customWidth="1"/>
    <col min="8" max="16384" width="9.140625" style="5"/>
  </cols>
  <sheetData>
    <row r="1" spans="1:11" ht="23.25" x14ac:dyDescent="0.35">
      <c r="B1" s="243" t="s">
        <v>173</v>
      </c>
      <c r="C1" s="243"/>
      <c r="D1" s="243"/>
      <c r="E1" s="243"/>
      <c r="F1" s="243"/>
      <c r="G1" s="243"/>
      <c r="H1" s="57"/>
      <c r="I1" s="57"/>
      <c r="J1" s="57"/>
      <c r="K1" s="57"/>
    </row>
    <row r="2" spans="1:11" ht="21" x14ac:dyDescent="0.35">
      <c r="B2" s="243" t="s">
        <v>174</v>
      </c>
      <c r="C2" s="243"/>
      <c r="D2" s="243"/>
      <c r="E2" s="243"/>
      <c r="F2" s="243"/>
      <c r="G2" s="243"/>
      <c r="H2" s="58"/>
      <c r="I2" s="58"/>
      <c r="J2" s="58"/>
      <c r="K2" s="58"/>
    </row>
    <row r="3" spans="1:11" x14ac:dyDescent="0.25">
      <c r="B3" s="224" t="s">
        <v>325</v>
      </c>
      <c r="C3" s="224"/>
      <c r="D3" s="224"/>
      <c r="E3" s="224"/>
      <c r="F3" s="224"/>
      <c r="G3" s="224"/>
      <c r="H3" s="45"/>
      <c r="I3" s="45"/>
      <c r="J3" s="45"/>
      <c r="K3" s="45"/>
    </row>
    <row r="4" spans="1:11" x14ac:dyDescent="0.25">
      <c r="B4" s="273" t="s">
        <v>336</v>
      </c>
      <c r="C4" s="273"/>
      <c r="D4" s="273"/>
      <c r="E4" s="273"/>
      <c r="F4" s="273"/>
      <c r="G4" s="273"/>
      <c r="H4" s="59"/>
      <c r="I4" s="59"/>
      <c r="J4" s="59"/>
      <c r="K4" s="59"/>
    </row>
    <row r="6" spans="1:11" ht="15.75" x14ac:dyDescent="0.25">
      <c r="A6" s="274" t="s">
        <v>333</v>
      </c>
      <c r="B6" s="274"/>
      <c r="C6" s="274"/>
      <c r="D6" s="274"/>
      <c r="E6" s="274"/>
      <c r="F6" s="274"/>
      <c r="G6" s="165"/>
    </row>
    <row r="7" spans="1:11" ht="15.75" x14ac:dyDescent="0.25">
      <c r="A7" s="272" t="s">
        <v>326</v>
      </c>
      <c r="B7" s="272"/>
      <c r="C7" s="272"/>
      <c r="D7" s="272"/>
      <c r="E7" s="272"/>
      <c r="F7" s="272"/>
      <c r="G7" s="272"/>
    </row>
    <row r="8" spans="1:11" x14ac:dyDescent="0.25">
      <c r="A8" s="43"/>
      <c r="B8" s="43"/>
      <c r="C8" s="43"/>
      <c r="D8" s="43"/>
      <c r="E8" s="43"/>
      <c r="F8" s="43"/>
    </row>
    <row r="9" spans="1:11" ht="18.75" x14ac:dyDescent="0.3">
      <c r="A9" s="150" t="s">
        <v>34</v>
      </c>
      <c r="B9" s="151"/>
      <c r="C9" s="152"/>
      <c r="D9" s="152"/>
      <c r="E9" s="198"/>
      <c r="F9" s="152"/>
      <c r="G9" s="198"/>
    </row>
    <row r="10" spans="1:11" ht="64.5" x14ac:dyDescent="0.25">
      <c r="A10" s="87" t="s">
        <v>228</v>
      </c>
      <c r="B10" s="87" t="s">
        <v>229</v>
      </c>
      <c r="C10" s="153" t="s">
        <v>376</v>
      </c>
      <c r="D10" s="153" t="s">
        <v>377</v>
      </c>
      <c r="E10" s="87" t="s">
        <v>155</v>
      </c>
      <c r="F10" s="185" t="s">
        <v>230</v>
      </c>
      <c r="G10" s="88" t="s">
        <v>156</v>
      </c>
    </row>
    <row r="11" spans="1:11" x14ac:dyDescent="0.25">
      <c r="A11" s="68" t="s">
        <v>231</v>
      </c>
      <c r="B11" s="72"/>
      <c r="C11" s="154"/>
      <c r="D11" s="154"/>
      <c r="E11" s="135"/>
      <c r="F11" s="154"/>
      <c r="G11" s="135"/>
    </row>
    <row r="12" spans="1:11" x14ac:dyDescent="0.25">
      <c r="A12" s="83">
        <v>241720</v>
      </c>
      <c r="B12" s="83" t="s">
        <v>35</v>
      </c>
      <c r="C12" s="84">
        <v>278</v>
      </c>
      <c r="D12" s="84">
        <v>108</v>
      </c>
      <c r="E12" s="199">
        <f t="shared" ref="E12:E19" si="0">D12/C12</f>
        <v>0.38848920863309355</v>
      </c>
      <c r="F12" s="84">
        <v>35</v>
      </c>
      <c r="G12" s="199">
        <f t="shared" ref="G12:G19" si="1">SUM(D12,F12)/C12</f>
        <v>0.51438848920863312</v>
      </c>
    </row>
    <row r="13" spans="1:11" x14ac:dyDescent="0.25">
      <c r="A13" s="83">
        <v>241766</v>
      </c>
      <c r="B13" s="83" t="s">
        <v>37</v>
      </c>
      <c r="C13" s="84">
        <v>19</v>
      </c>
      <c r="D13" s="84">
        <v>12</v>
      </c>
      <c r="E13" s="199">
        <f t="shared" si="0"/>
        <v>0.63157894736842102</v>
      </c>
      <c r="F13" s="84">
        <v>5</v>
      </c>
      <c r="G13" s="199">
        <f t="shared" si="1"/>
        <v>0.89473684210526316</v>
      </c>
    </row>
    <row r="14" spans="1:11" x14ac:dyDescent="0.25">
      <c r="A14" s="83">
        <v>241951</v>
      </c>
      <c r="B14" s="83" t="s">
        <v>38</v>
      </c>
      <c r="C14" s="84">
        <v>66</v>
      </c>
      <c r="D14" s="84">
        <v>26</v>
      </c>
      <c r="E14" s="199">
        <f t="shared" si="0"/>
        <v>0.39393939393939392</v>
      </c>
      <c r="F14" s="84">
        <v>17</v>
      </c>
      <c r="G14" s="199">
        <f t="shared" si="1"/>
        <v>0.65151515151515149</v>
      </c>
    </row>
    <row r="15" spans="1:11" x14ac:dyDescent="0.25">
      <c r="A15" s="83">
        <v>243106</v>
      </c>
      <c r="B15" s="83" t="s">
        <v>43</v>
      </c>
      <c r="C15" s="84">
        <v>749</v>
      </c>
      <c r="D15" s="84">
        <v>248</v>
      </c>
      <c r="E15" s="199">
        <f t="shared" si="0"/>
        <v>0.33110814419225632</v>
      </c>
      <c r="F15" s="84">
        <v>148</v>
      </c>
      <c r="G15" s="199">
        <f t="shared" si="1"/>
        <v>0.5287049399198932</v>
      </c>
    </row>
    <row r="16" spans="1:11" x14ac:dyDescent="0.25">
      <c r="A16" s="83">
        <v>243115</v>
      </c>
      <c r="B16" s="83" t="s">
        <v>44</v>
      </c>
      <c r="C16" s="84">
        <v>998</v>
      </c>
      <c r="D16" s="84">
        <v>427</v>
      </c>
      <c r="E16" s="199">
        <f t="shared" si="0"/>
        <v>0.42785571142284567</v>
      </c>
      <c r="F16" s="84">
        <v>90</v>
      </c>
      <c r="G16" s="199">
        <f t="shared" si="1"/>
        <v>0.5180360721442886</v>
      </c>
    </row>
    <row r="17" spans="1:7" x14ac:dyDescent="0.25">
      <c r="A17" s="83">
        <v>243133</v>
      </c>
      <c r="B17" s="83" t="s">
        <v>45</v>
      </c>
      <c r="C17" s="84">
        <v>1199</v>
      </c>
      <c r="D17" s="84">
        <v>410</v>
      </c>
      <c r="E17" s="199">
        <f t="shared" si="0"/>
        <v>0.34195162635529608</v>
      </c>
      <c r="F17" s="84">
        <v>203</v>
      </c>
      <c r="G17" s="199">
        <f t="shared" si="1"/>
        <v>0.51125938281901584</v>
      </c>
    </row>
    <row r="18" spans="1:7" x14ac:dyDescent="0.25">
      <c r="A18" s="83">
        <v>243142</v>
      </c>
      <c r="B18" s="83" t="s">
        <v>46</v>
      </c>
      <c r="C18" s="84">
        <v>1137</v>
      </c>
      <c r="D18" s="84">
        <v>356</v>
      </c>
      <c r="E18" s="199">
        <f t="shared" si="0"/>
        <v>0.31310466138962179</v>
      </c>
      <c r="F18" s="84">
        <v>170</v>
      </c>
      <c r="G18" s="199">
        <f t="shared" si="1"/>
        <v>0.46262093227792433</v>
      </c>
    </row>
    <row r="19" spans="1:7" x14ac:dyDescent="0.25">
      <c r="A19" s="83">
        <v>243151</v>
      </c>
      <c r="B19" s="83" t="s">
        <v>47</v>
      </c>
      <c r="C19" s="84">
        <v>871</v>
      </c>
      <c r="D19" s="84">
        <v>415</v>
      </c>
      <c r="E19" s="199">
        <f t="shared" si="0"/>
        <v>0.47646383467278991</v>
      </c>
      <c r="F19" s="84"/>
      <c r="G19" s="199">
        <f t="shared" si="1"/>
        <v>0.47646383467278991</v>
      </c>
    </row>
    <row r="20" spans="1:7" ht="17.25" x14ac:dyDescent="0.25">
      <c r="A20" s="83">
        <v>243203</v>
      </c>
      <c r="B20" s="83" t="s">
        <v>378</v>
      </c>
      <c r="C20" s="200" t="s">
        <v>36</v>
      </c>
      <c r="D20" s="200" t="s">
        <v>36</v>
      </c>
      <c r="E20" s="201" t="s">
        <v>36</v>
      </c>
      <c r="F20" s="200" t="s">
        <v>36</v>
      </c>
      <c r="G20" s="201" t="s">
        <v>36</v>
      </c>
    </row>
    <row r="21" spans="1:7" x14ac:dyDescent="0.25">
      <c r="A21" s="83">
        <v>243179</v>
      </c>
      <c r="B21" s="83" t="s">
        <v>49</v>
      </c>
      <c r="C21" s="84">
        <v>938</v>
      </c>
      <c r="D21" s="84">
        <v>416</v>
      </c>
      <c r="E21" s="199">
        <f>D21/C21</f>
        <v>0.44349680170575695</v>
      </c>
      <c r="F21" s="84">
        <v>105</v>
      </c>
      <c r="G21" s="199">
        <f>SUM(D21,F21)/C21</f>
        <v>0.55543710021321957</v>
      </c>
    </row>
    <row r="22" spans="1:7" x14ac:dyDescent="0.25">
      <c r="A22" s="83">
        <v>243197</v>
      </c>
      <c r="B22" s="83" t="s">
        <v>50</v>
      </c>
      <c r="C22" s="84">
        <v>2418</v>
      </c>
      <c r="D22" s="84">
        <v>878</v>
      </c>
      <c r="E22" s="199">
        <f>D22/C22</f>
        <v>0.36311000827129858</v>
      </c>
      <c r="F22" s="84"/>
      <c r="G22" s="199">
        <f>SUM(D22,F22)/C22</f>
        <v>0.36311000827129858</v>
      </c>
    </row>
    <row r="23" spans="1:7" x14ac:dyDescent="0.25">
      <c r="A23" s="83">
        <v>243212</v>
      </c>
      <c r="B23" s="83" t="s">
        <v>51</v>
      </c>
      <c r="C23" s="84">
        <v>862</v>
      </c>
      <c r="D23" s="84">
        <v>349</v>
      </c>
      <c r="E23" s="199">
        <f>D23/C23</f>
        <v>0.40487238979118328</v>
      </c>
      <c r="F23" s="84">
        <v>45</v>
      </c>
      <c r="G23" s="199">
        <f>SUM(D23,F23)/C23</f>
        <v>0.45707656612529002</v>
      </c>
    </row>
    <row r="24" spans="1:7" x14ac:dyDescent="0.25">
      <c r="A24" s="83">
        <v>243221</v>
      </c>
      <c r="B24" s="83" t="s">
        <v>52</v>
      </c>
      <c r="C24" s="84">
        <v>2825</v>
      </c>
      <c r="D24" s="84">
        <v>1253</v>
      </c>
      <c r="E24" s="199">
        <f>D24/C24</f>
        <v>0.44353982300884953</v>
      </c>
      <c r="F24" s="84">
        <v>69</v>
      </c>
      <c r="G24" s="199">
        <f>SUM(D24,F24)/C24</f>
        <v>0.4679646017699115</v>
      </c>
    </row>
    <row r="25" spans="1:7" x14ac:dyDescent="0.25">
      <c r="A25" s="83">
        <v>243188</v>
      </c>
      <c r="B25" s="83" t="s">
        <v>53</v>
      </c>
      <c r="C25" s="84">
        <v>557</v>
      </c>
      <c r="D25" s="84">
        <v>104</v>
      </c>
      <c r="E25" s="199">
        <f>D25/C25</f>
        <v>0.1867145421903052</v>
      </c>
      <c r="F25" s="84">
        <v>111</v>
      </c>
      <c r="G25" s="199">
        <f>SUM(D25,F25)/C25</f>
        <v>0.3859964093357271</v>
      </c>
    </row>
    <row r="26" spans="1:7" x14ac:dyDescent="0.25">
      <c r="A26"/>
      <c r="B26"/>
      <c r="C26" s="29"/>
      <c r="D26" s="29"/>
      <c r="E26"/>
      <c r="F26" s="29"/>
      <c r="G26"/>
    </row>
    <row r="27" spans="1:7" ht="64.5" x14ac:dyDescent="0.25">
      <c r="A27" s="87" t="s">
        <v>228</v>
      </c>
      <c r="B27" s="87" t="s">
        <v>229</v>
      </c>
      <c r="C27" s="153" t="s">
        <v>379</v>
      </c>
      <c r="D27" s="153" t="s">
        <v>377</v>
      </c>
      <c r="E27" s="87" t="s">
        <v>155</v>
      </c>
      <c r="F27" s="185" t="s">
        <v>230</v>
      </c>
      <c r="G27" s="88" t="s">
        <v>156</v>
      </c>
    </row>
    <row r="28" spans="1:7" x14ac:dyDescent="0.25">
      <c r="A28" s="275" t="s">
        <v>232</v>
      </c>
      <c r="B28" s="275"/>
      <c r="C28" s="154"/>
      <c r="D28" s="154"/>
      <c r="E28" s="135"/>
      <c r="F28" s="154"/>
      <c r="G28" s="135"/>
    </row>
    <row r="29" spans="1:7" x14ac:dyDescent="0.25">
      <c r="A29" s="83">
        <v>242556</v>
      </c>
      <c r="B29" s="83" t="s">
        <v>39</v>
      </c>
      <c r="C29" s="84">
        <v>448</v>
      </c>
      <c r="D29" s="84">
        <v>187</v>
      </c>
      <c r="E29" s="199">
        <f>D29/C29</f>
        <v>0.4174107142857143</v>
      </c>
      <c r="F29" s="70">
        <v>0</v>
      </c>
      <c r="G29" s="199">
        <f>SUM(D29,F29)/C29</f>
        <v>0.4174107142857143</v>
      </c>
    </row>
    <row r="30" spans="1:7" x14ac:dyDescent="0.25">
      <c r="A30" s="83">
        <v>242042</v>
      </c>
      <c r="B30" s="83" t="s">
        <v>40</v>
      </c>
      <c r="C30" s="84">
        <v>250</v>
      </c>
      <c r="D30" s="84">
        <v>181</v>
      </c>
      <c r="E30" s="199">
        <f>D30/C30</f>
        <v>0.72399999999999998</v>
      </c>
      <c r="F30" s="70">
        <v>0</v>
      </c>
      <c r="G30" s="199">
        <f>SUM(D30,F30)/C30</f>
        <v>0.72399999999999998</v>
      </c>
    </row>
    <row r="31" spans="1:7" x14ac:dyDescent="0.25">
      <c r="A31" s="83">
        <v>242565</v>
      </c>
      <c r="B31" s="83" t="s">
        <v>41</v>
      </c>
      <c r="C31" s="84">
        <v>323</v>
      </c>
      <c r="D31" s="84">
        <v>118</v>
      </c>
      <c r="E31" s="199">
        <f>D31/C31</f>
        <v>0.3653250773993808</v>
      </c>
      <c r="F31" s="70">
        <v>0</v>
      </c>
      <c r="G31" s="199">
        <f>SUM(D31,F31)/C31</f>
        <v>0.3653250773993808</v>
      </c>
    </row>
    <row r="32" spans="1:7" x14ac:dyDescent="0.25">
      <c r="A32" s="83">
        <v>242583</v>
      </c>
      <c r="B32" s="83" t="s">
        <v>42</v>
      </c>
      <c r="C32" s="84">
        <v>353</v>
      </c>
      <c r="D32" s="84">
        <v>173</v>
      </c>
      <c r="E32" s="199">
        <f>D32/C32</f>
        <v>0.49008498583569404</v>
      </c>
      <c r="F32" s="71">
        <v>0</v>
      </c>
      <c r="G32" s="199">
        <f>SUM(D32,F32)/C32</f>
        <v>0.49008498583569404</v>
      </c>
    </row>
    <row r="33" spans="1:7" x14ac:dyDescent="0.25">
      <c r="A33" s="73"/>
      <c r="B33" s="73"/>
      <c r="C33" s="105"/>
      <c r="D33" s="105"/>
      <c r="E33" s="209"/>
      <c r="F33" s="112"/>
      <c r="G33" s="209"/>
    </row>
    <row r="34" spans="1:7" x14ac:dyDescent="0.25">
      <c r="A34"/>
      <c r="B34"/>
      <c r="C34" s="29"/>
      <c r="D34" s="29"/>
      <c r="E34"/>
      <c r="F34" s="29"/>
      <c r="G34"/>
    </row>
    <row r="35" spans="1:7" ht="15.75" x14ac:dyDescent="0.25">
      <c r="A35" s="277" t="s">
        <v>54</v>
      </c>
      <c r="B35" s="277"/>
      <c r="C35" s="277"/>
      <c r="D35" s="277"/>
      <c r="E35" s="277"/>
      <c r="F35" s="277"/>
      <c r="G35" s="277"/>
    </row>
    <row r="36" spans="1:7" ht="64.5" x14ac:dyDescent="0.25">
      <c r="A36" s="87" t="s">
        <v>228</v>
      </c>
      <c r="B36" s="87" t="s">
        <v>229</v>
      </c>
      <c r="C36" s="153" t="s">
        <v>380</v>
      </c>
      <c r="D36" s="153" t="s">
        <v>377</v>
      </c>
      <c r="E36" s="87" t="s">
        <v>155</v>
      </c>
      <c r="F36" s="185" t="s">
        <v>230</v>
      </c>
      <c r="G36" s="88" t="s">
        <v>156</v>
      </c>
    </row>
    <row r="37" spans="1:7" x14ac:dyDescent="0.25">
      <c r="A37" s="68" t="s">
        <v>231</v>
      </c>
      <c r="B37" s="72"/>
      <c r="C37" s="156"/>
      <c r="D37" s="156"/>
      <c r="E37" s="135"/>
      <c r="F37" s="156"/>
      <c r="G37" s="135"/>
    </row>
    <row r="38" spans="1:7" x14ac:dyDescent="0.25">
      <c r="A38" s="83">
        <v>241100</v>
      </c>
      <c r="B38" s="83" t="s">
        <v>55</v>
      </c>
      <c r="C38" s="84">
        <v>273</v>
      </c>
      <c r="D38" s="84">
        <v>75</v>
      </c>
      <c r="E38" s="199">
        <f t="shared" ref="E38:E45" si="2">D38/C38</f>
        <v>0.27472527472527475</v>
      </c>
      <c r="F38" s="84"/>
      <c r="G38" s="83"/>
    </row>
    <row r="39" spans="1:7" x14ac:dyDescent="0.25">
      <c r="A39" s="83">
        <v>241128</v>
      </c>
      <c r="B39" s="83" t="s">
        <v>56</v>
      </c>
      <c r="C39" s="84">
        <v>213</v>
      </c>
      <c r="D39" s="84">
        <v>53</v>
      </c>
      <c r="E39" s="199">
        <f t="shared" si="2"/>
        <v>0.24882629107981222</v>
      </c>
      <c r="F39" s="84"/>
      <c r="G39" s="83"/>
    </row>
    <row r="40" spans="1:7" x14ac:dyDescent="0.25">
      <c r="A40" s="83">
        <v>440651</v>
      </c>
      <c r="B40" s="83" t="s">
        <v>57</v>
      </c>
      <c r="C40" s="84">
        <v>280</v>
      </c>
      <c r="D40" s="84">
        <v>151</v>
      </c>
      <c r="E40" s="199">
        <f t="shared" si="2"/>
        <v>0.53928571428571426</v>
      </c>
      <c r="F40" s="84">
        <v>2</v>
      </c>
      <c r="G40" s="199">
        <f t="shared" ref="G40:G45" si="3">SUM(D40,F40)/C40</f>
        <v>0.54642857142857137</v>
      </c>
    </row>
    <row r="41" spans="1:7" x14ac:dyDescent="0.25">
      <c r="A41" s="83">
        <v>241216</v>
      </c>
      <c r="B41" s="83" t="s">
        <v>186</v>
      </c>
      <c r="C41" s="84">
        <v>265</v>
      </c>
      <c r="D41" s="84">
        <v>86</v>
      </c>
      <c r="E41" s="199">
        <f t="shared" si="2"/>
        <v>0.32452830188679244</v>
      </c>
      <c r="F41" s="84"/>
      <c r="G41" s="199">
        <f t="shared" si="3"/>
        <v>0.32452830188679244</v>
      </c>
    </row>
    <row r="42" spans="1:7" x14ac:dyDescent="0.25">
      <c r="A42" s="83">
        <v>241377</v>
      </c>
      <c r="B42" s="83" t="s">
        <v>58</v>
      </c>
      <c r="C42" s="84">
        <v>381</v>
      </c>
      <c r="D42" s="84">
        <v>93</v>
      </c>
      <c r="E42" s="199">
        <f t="shared" si="2"/>
        <v>0.24409448818897639</v>
      </c>
      <c r="F42" s="84">
        <v>32</v>
      </c>
      <c r="G42" s="199">
        <f t="shared" si="3"/>
        <v>0.32808398950131235</v>
      </c>
    </row>
    <row r="43" spans="1:7" x14ac:dyDescent="0.25">
      <c r="A43" s="83">
        <v>241386</v>
      </c>
      <c r="B43" s="83" t="s">
        <v>59</v>
      </c>
      <c r="C43" s="84">
        <v>96</v>
      </c>
      <c r="D43" s="84">
        <v>18</v>
      </c>
      <c r="E43" s="199">
        <f t="shared" si="2"/>
        <v>0.1875</v>
      </c>
      <c r="F43" s="84">
        <v>4</v>
      </c>
      <c r="G43" s="199">
        <f t="shared" si="3"/>
        <v>0.22916666666666666</v>
      </c>
    </row>
    <row r="44" spans="1:7" x14ac:dyDescent="0.25">
      <c r="A44" s="83">
        <v>363907</v>
      </c>
      <c r="B44" s="83" t="s">
        <v>60</v>
      </c>
      <c r="C44" s="84">
        <v>186</v>
      </c>
      <c r="D44" s="84">
        <v>37</v>
      </c>
      <c r="E44" s="199">
        <f t="shared" si="2"/>
        <v>0.19892473118279569</v>
      </c>
      <c r="F44" s="84">
        <v>15</v>
      </c>
      <c r="G44" s="199">
        <f t="shared" si="3"/>
        <v>0.27956989247311825</v>
      </c>
    </row>
    <row r="45" spans="1:7" x14ac:dyDescent="0.25">
      <c r="A45" s="83">
        <v>363916</v>
      </c>
      <c r="B45" s="83" t="s">
        <v>61</v>
      </c>
      <c r="C45" s="84">
        <v>101</v>
      </c>
      <c r="D45" s="84">
        <v>30</v>
      </c>
      <c r="E45" s="199">
        <f t="shared" si="2"/>
        <v>0.29702970297029702</v>
      </c>
      <c r="F45" s="84">
        <v>4</v>
      </c>
      <c r="G45" s="199">
        <f t="shared" si="3"/>
        <v>0.33663366336633666</v>
      </c>
    </row>
    <row r="46" spans="1:7" ht="17.25" x14ac:dyDescent="0.25">
      <c r="A46" s="83">
        <v>241793</v>
      </c>
      <c r="B46" s="83" t="s">
        <v>381</v>
      </c>
      <c r="C46" s="200" t="s">
        <v>36</v>
      </c>
      <c r="D46" s="200" t="s">
        <v>36</v>
      </c>
      <c r="E46" s="201" t="s">
        <v>36</v>
      </c>
      <c r="F46" s="200" t="s">
        <v>36</v>
      </c>
      <c r="G46" s="201" t="s">
        <v>36</v>
      </c>
    </row>
    <row r="47" spans="1:7" x14ac:dyDescent="0.25">
      <c r="A47" s="83">
        <v>434900</v>
      </c>
      <c r="B47" s="83" t="s">
        <v>188</v>
      </c>
      <c r="C47" s="200">
        <v>519</v>
      </c>
      <c r="D47" s="200">
        <v>310</v>
      </c>
      <c r="E47" s="202">
        <f>D47/C47</f>
        <v>0.59730250481695568</v>
      </c>
      <c r="F47" s="200"/>
      <c r="G47" s="202">
        <f>SUM(D47,F47)/C47</f>
        <v>0.59730250481695568</v>
      </c>
    </row>
    <row r="48" spans="1:7" x14ac:dyDescent="0.25">
      <c r="A48" s="83">
        <v>443562</v>
      </c>
      <c r="B48" s="83" t="s">
        <v>190</v>
      </c>
      <c r="C48" s="200">
        <v>192</v>
      </c>
      <c r="D48" s="200">
        <v>138</v>
      </c>
      <c r="E48" s="202">
        <f>D48/C48</f>
        <v>0.71875</v>
      </c>
      <c r="F48" s="200"/>
      <c r="G48" s="202">
        <f>SUM(D48,F48)/C48</f>
        <v>0.71875</v>
      </c>
    </row>
    <row r="49" spans="1:7" x14ac:dyDescent="0.25">
      <c r="A49" s="83">
        <v>449135</v>
      </c>
      <c r="B49" s="83" t="s">
        <v>191</v>
      </c>
      <c r="C49" s="200">
        <v>162</v>
      </c>
      <c r="D49" s="200">
        <v>95</v>
      </c>
      <c r="E49" s="202">
        <f>D49/C49</f>
        <v>0.5864197530864198</v>
      </c>
      <c r="F49" s="200"/>
      <c r="G49" s="202">
        <f>SUM(D49,F49)/C49</f>
        <v>0.5864197530864198</v>
      </c>
    </row>
    <row r="50" spans="1:7" ht="17.25" x14ac:dyDescent="0.25">
      <c r="A50" s="83">
        <v>469416</v>
      </c>
      <c r="B50" s="83" t="s">
        <v>382</v>
      </c>
      <c r="C50" s="200" t="s">
        <v>36</v>
      </c>
      <c r="D50" s="200" t="s">
        <v>36</v>
      </c>
      <c r="E50" s="201" t="s">
        <v>36</v>
      </c>
      <c r="F50" s="200" t="s">
        <v>36</v>
      </c>
      <c r="G50" s="201" t="s">
        <v>36</v>
      </c>
    </row>
    <row r="51" spans="1:7" ht="17.25" x14ac:dyDescent="0.25">
      <c r="A51" s="83">
        <v>485421</v>
      </c>
      <c r="B51" s="83" t="s">
        <v>383</v>
      </c>
      <c r="C51" s="200" t="s">
        <v>36</v>
      </c>
      <c r="D51" s="200" t="s">
        <v>36</v>
      </c>
      <c r="E51" s="201" t="s">
        <v>36</v>
      </c>
      <c r="F51" s="200" t="s">
        <v>36</v>
      </c>
      <c r="G51" s="201" t="s">
        <v>36</v>
      </c>
    </row>
    <row r="52" spans="1:7" x14ac:dyDescent="0.25">
      <c r="A52" s="83">
        <v>243832</v>
      </c>
      <c r="B52" s="83" t="s">
        <v>224</v>
      </c>
      <c r="C52" s="200">
        <v>107</v>
      </c>
      <c r="D52" s="200">
        <v>29</v>
      </c>
      <c r="E52" s="202">
        <f>D52/C52</f>
        <v>0.27102803738317754</v>
      </c>
      <c r="F52" s="200">
        <v>4</v>
      </c>
      <c r="G52" s="202">
        <f>SUM(D52,F52)/C52</f>
        <v>0.30841121495327101</v>
      </c>
    </row>
    <row r="53" spans="1:7" x14ac:dyDescent="0.25">
      <c r="A53" s="83">
        <v>241836</v>
      </c>
      <c r="B53" s="83" t="s">
        <v>223</v>
      </c>
      <c r="C53" s="200">
        <v>191</v>
      </c>
      <c r="D53" s="200">
        <v>34</v>
      </c>
      <c r="E53" s="202">
        <f>D53/C53</f>
        <v>0.17801047120418848</v>
      </c>
      <c r="F53" s="200">
        <v>4</v>
      </c>
      <c r="G53" s="202">
        <f>SUM(D53,F53)/C53</f>
        <v>0.19895287958115182</v>
      </c>
    </row>
    <row r="54" spans="1:7" ht="17.25" x14ac:dyDescent="0.25">
      <c r="A54" s="83">
        <v>430670</v>
      </c>
      <c r="B54" s="83" t="s">
        <v>384</v>
      </c>
      <c r="C54" s="200"/>
      <c r="D54" s="200"/>
      <c r="E54" s="202"/>
      <c r="F54" s="200"/>
      <c r="G54" s="202"/>
    </row>
    <row r="55" spans="1:7" x14ac:dyDescent="0.25">
      <c r="A55" s="83">
        <v>242121</v>
      </c>
      <c r="B55" s="83" t="s">
        <v>65</v>
      </c>
      <c r="C55" s="200">
        <v>183</v>
      </c>
      <c r="D55" s="200">
        <v>73</v>
      </c>
      <c r="E55" s="202">
        <f>D55/C55</f>
        <v>0.39890710382513661</v>
      </c>
      <c r="F55" s="200">
        <v>45</v>
      </c>
      <c r="G55" s="202">
        <f>SUM(D55,F55)/C55</f>
        <v>0.64480874316939896</v>
      </c>
    </row>
    <row r="56" spans="1:7" ht="17.25" x14ac:dyDescent="0.25">
      <c r="A56" s="83">
        <v>437705</v>
      </c>
      <c r="B56" s="83" t="s">
        <v>385</v>
      </c>
      <c r="C56" s="200" t="s">
        <v>36</v>
      </c>
      <c r="D56" s="200" t="s">
        <v>36</v>
      </c>
      <c r="E56" s="201" t="s">
        <v>36</v>
      </c>
      <c r="F56" s="200" t="s">
        <v>36</v>
      </c>
      <c r="G56" s="201" t="s">
        <v>36</v>
      </c>
    </row>
    <row r="57" spans="1:7" x14ac:dyDescent="0.25">
      <c r="A57" s="83">
        <v>241395</v>
      </c>
      <c r="B57" s="83" t="s">
        <v>66</v>
      </c>
      <c r="C57" s="84">
        <v>87</v>
      </c>
      <c r="D57" s="84">
        <v>23</v>
      </c>
      <c r="E57" s="199">
        <f>D57/C57</f>
        <v>0.26436781609195403</v>
      </c>
      <c r="F57" s="84">
        <v>6</v>
      </c>
      <c r="G57" s="199">
        <f>SUM(D57,F57)/C57</f>
        <v>0.33333333333333331</v>
      </c>
    </row>
    <row r="58" spans="1:7" x14ac:dyDescent="0.25">
      <c r="A58" s="83">
        <v>243586</v>
      </c>
      <c r="B58" s="83" t="s">
        <v>67</v>
      </c>
      <c r="C58" s="84">
        <v>208</v>
      </c>
      <c r="D58" s="84">
        <v>38</v>
      </c>
      <c r="E58" s="199">
        <f>D58/C58</f>
        <v>0.18269230769230768</v>
      </c>
      <c r="F58" s="84">
        <v>7</v>
      </c>
      <c r="G58" s="199">
        <f>SUM(D58,F58)/C58</f>
        <v>0.21634615384615385</v>
      </c>
    </row>
    <row r="59" spans="1:7" x14ac:dyDescent="0.25">
      <c r="A59" s="83">
        <v>241410</v>
      </c>
      <c r="B59" s="83" t="s">
        <v>68</v>
      </c>
      <c r="C59" s="84">
        <v>996</v>
      </c>
      <c r="D59" s="84">
        <v>370</v>
      </c>
      <c r="E59" s="199">
        <f>D59/C59</f>
        <v>0.37148594377510041</v>
      </c>
      <c r="F59" s="84">
        <v>35</v>
      </c>
      <c r="G59" s="199">
        <f>SUM(D59,F59)/C59</f>
        <v>0.40662650602409639</v>
      </c>
    </row>
    <row r="60" spans="1:7" x14ac:dyDescent="0.25">
      <c r="A60" s="83">
        <v>243498</v>
      </c>
      <c r="B60" s="83" t="s">
        <v>69</v>
      </c>
      <c r="C60" s="84"/>
      <c r="D60" s="84"/>
      <c r="E60" s="199"/>
      <c r="F60" s="84"/>
      <c r="G60" s="199"/>
    </row>
    <row r="61" spans="1:7" x14ac:dyDescent="0.25">
      <c r="A61" s="83">
        <v>376385</v>
      </c>
      <c r="B61" s="83" t="s">
        <v>70</v>
      </c>
      <c r="C61" s="84">
        <v>604</v>
      </c>
      <c r="D61" s="84">
        <v>406</v>
      </c>
      <c r="E61" s="199">
        <f>D61/C61</f>
        <v>0.67218543046357615</v>
      </c>
      <c r="F61" s="84"/>
      <c r="G61" s="199">
        <f>SUM(D61,F61)/C61</f>
        <v>0.67218543046357615</v>
      </c>
    </row>
    <row r="62" spans="1:7" x14ac:dyDescent="0.25">
      <c r="A62" s="83">
        <v>241191</v>
      </c>
      <c r="B62" s="83" t="s">
        <v>71</v>
      </c>
      <c r="C62" s="84">
        <v>174</v>
      </c>
      <c r="D62" s="84">
        <v>55</v>
      </c>
      <c r="E62" s="199">
        <f>D62/C62</f>
        <v>0.31609195402298851</v>
      </c>
      <c r="F62" s="84">
        <v>18</v>
      </c>
      <c r="G62" s="199">
        <f>SUM(D62,F62)/C62</f>
        <v>0.41954022988505746</v>
      </c>
    </row>
    <row r="63" spans="1:7" ht="17.25" x14ac:dyDescent="0.25">
      <c r="A63" s="83">
        <v>483595</v>
      </c>
      <c r="B63" s="83" t="s">
        <v>386</v>
      </c>
      <c r="C63" s="200" t="s">
        <v>36</v>
      </c>
      <c r="D63" s="200" t="s">
        <v>36</v>
      </c>
      <c r="E63" s="201" t="s">
        <v>36</v>
      </c>
      <c r="F63" s="200" t="s">
        <v>36</v>
      </c>
      <c r="G63" s="201" t="s">
        <v>36</v>
      </c>
    </row>
    <row r="64" spans="1:7" ht="17.25" x14ac:dyDescent="0.25">
      <c r="A64" s="83">
        <v>241331</v>
      </c>
      <c r="B64" s="83" t="s">
        <v>387</v>
      </c>
      <c r="C64" s="200" t="s">
        <v>36</v>
      </c>
      <c r="D64" s="200" t="s">
        <v>36</v>
      </c>
      <c r="E64" s="201" t="s">
        <v>36</v>
      </c>
      <c r="F64" s="200" t="s">
        <v>36</v>
      </c>
      <c r="G64" s="201" t="s">
        <v>36</v>
      </c>
    </row>
    <row r="65" spans="1:7" x14ac:dyDescent="0.25">
      <c r="A65" s="83">
        <v>241225</v>
      </c>
      <c r="B65" s="83" t="s">
        <v>73</v>
      </c>
      <c r="C65" s="200">
        <v>236</v>
      </c>
      <c r="D65" s="200">
        <v>72</v>
      </c>
      <c r="E65" s="202">
        <f t="shared" ref="E65:E73" si="4">D65/C65</f>
        <v>0.30508474576271188</v>
      </c>
      <c r="F65" s="200">
        <v>32</v>
      </c>
      <c r="G65" s="202">
        <f t="shared" ref="G65:G73" si="5">SUM(D65,F65)/C65</f>
        <v>0.44067796610169491</v>
      </c>
    </row>
    <row r="66" spans="1:7" x14ac:dyDescent="0.25">
      <c r="A66" s="83">
        <v>243568</v>
      </c>
      <c r="B66" s="83" t="s">
        <v>74</v>
      </c>
      <c r="C66" s="200">
        <v>16</v>
      </c>
      <c r="D66" s="200">
        <v>10</v>
      </c>
      <c r="E66" s="202">
        <f t="shared" si="4"/>
        <v>0.625</v>
      </c>
      <c r="F66" s="200"/>
      <c r="G66" s="202">
        <f t="shared" si="5"/>
        <v>0.625</v>
      </c>
    </row>
    <row r="67" spans="1:7" x14ac:dyDescent="0.25">
      <c r="A67" s="83">
        <v>243346</v>
      </c>
      <c r="B67" s="83" t="s">
        <v>75</v>
      </c>
      <c r="C67" s="200">
        <v>2082</v>
      </c>
      <c r="D67" s="200">
        <v>483</v>
      </c>
      <c r="E67" s="202">
        <f t="shared" si="4"/>
        <v>0.23198847262247838</v>
      </c>
      <c r="F67" s="200">
        <v>143</v>
      </c>
      <c r="G67" s="202">
        <f t="shared" si="5"/>
        <v>0.30067243035542746</v>
      </c>
    </row>
    <row r="68" spans="1:7" x14ac:dyDescent="0.25">
      <c r="A68" s="83">
        <v>243443</v>
      </c>
      <c r="B68" s="83" t="s">
        <v>76</v>
      </c>
      <c r="C68" s="200">
        <v>726</v>
      </c>
      <c r="D68" s="200">
        <v>243</v>
      </c>
      <c r="E68" s="202">
        <f t="shared" si="4"/>
        <v>0.33471074380165289</v>
      </c>
      <c r="F68" s="200">
        <v>174</v>
      </c>
      <c r="G68" s="202">
        <f t="shared" si="5"/>
        <v>0.57438016528925617</v>
      </c>
    </row>
    <row r="69" spans="1:7" x14ac:dyDescent="0.25">
      <c r="A69" s="83">
        <v>243601</v>
      </c>
      <c r="B69" s="83" t="s">
        <v>77</v>
      </c>
      <c r="C69" s="200">
        <v>2025</v>
      </c>
      <c r="D69" s="200">
        <v>421</v>
      </c>
      <c r="E69" s="202">
        <f t="shared" si="4"/>
        <v>0.20790123456790124</v>
      </c>
      <c r="F69" s="200">
        <v>102</v>
      </c>
      <c r="G69" s="202">
        <f t="shared" si="5"/>
        <v>0.25827160493827162</v>
      </c>
    </row>
    <row r="70" spans="1:7" x14ac:dyDescent="0.25">
      <c r="A70" s="83">
        <v>242626</v>
      </c>
      <c r="B70" s="83" t="s">
        <v>78</v>
      </c>
      <c r="C70" s="200">
        <v>719</v>
      </c>
      <c r="D70" s="200">
        <v>201</v>
      </c>
      <c r="E70" s="202">
        <f t="shared" si="4"/>
        <v>0.27955493741307369</v>
      </c>
      <c r="F70" s="200">
        <v>11</v>
      </c>
      <c r="G70" s="202">
        <f t="shared" si="5"/>
        <v>0.2948539638386648</v>
      </c>
    </row>
    <row r="71" spans="1:7" x14ac:dyDescent="0.25">
      <c r="A71" s="83">
        <v>242635</v>
      </c>
      <c r="B71" s="83" t="s">
        <v>79</v>
      </c>
      <c r="C71" s="200">
        <v>738</v>
      </c>
      <c r="D71" s="200">
        <v>217</v>
      </c>
      <c r="E71" s="202">
        <f t="shared" si="4"/>
        <v>0.29403794037940378</v>
      </c>
      <c r="F71" s="200">
        <v>17</v>
      </c>
      <c r="G71" s="202">
        <f t="shared" si="5"/>
        <v>0.31707317073170732</v>
      </c>
    </row>
    <row r="72" spans="1:7" x14ac:dyDescent="0.25">
      <c r="A72" s="83">
        <v>242644</v>
      </c>
      <c r="B72" s="83" t="s">
        <v>80</v>
      </c>
      <c r="C72" s="200">
        <v>473</v>
      </c>
      <c r="D72" s="200">
        <v>192</v>
      </c>
      <c r="E72" s="202">
        <f t="shared" si="4"/>
        <v>0.40591966173361521</v>
      </c>
      <c r="F72" s="200">
        <v>11</v>
      </c>
      <c r="G72" s="202">
        <f t="shared" si="5"/>
        <v>0.42917547568710357</v>
      </c>
    </row>
    <row r="73" spans="1:7" x14ac:dyDescent="0.25">
      <c r="A73" s="83">
        <v>242705</v>
      </c>
      <c r="B73" s="83" t="s">
        <v>81</v>
      </c>
      <c r="C73" s="200">
        <v>976</v>
      </c>
      <c r="D73" s="200">
        <v>289</v>
      </c>
      <c r="E73" s="202">
        <f t="shared" si="4"/>
        <v>0.29610655737704916</v>
      </c>
      <c r="F73" s="200">
        <v>30</v>
      </c>
      <c r="G73" s="202">
        <f t="shared" si="5"/>
        <v>0.32684426229508196</v>
      </c>
    </row>
    <row r="74" spans="1:7" ht="17.25" x14ac:dyDescent="0.25">
      <c r="A74" s="83">
        <v>242723</v>
      </c>
      <c r="B74" s="83" t="s">
        <v>388</v>
      </c>
      <c r="C74" s="200" t="s">
        <v>36</v>
      </c>
      <c r="D74" s="200" t="s">
        <v>36</v>
      </c>
      <c r="E74" s="201" t="s">
        <v>36</v>
      </c>
      <c r="F74" s="200" t="s">
        <v>36</v>
      </c>
      <c r="G74" s="201" t="s">
        <v>36</v>
      </c>
    </row>
    <row r="75" spans="1:7" x14ac:dyDescent="0.25">
      <c r="A75" s="83">
        <v>242680</v>
      </c>
      <c r="B75" s="83" t="s">
        <v>83</v>
      </c>
      <c r="C75" s="200">
        <v>393</v>
      </c>
      <c r="D75" s="200">
        <v>81</v>
      </c>
      <c r="E75" s="202">
        <f>D75/C75</f>
        <v>0.20610687022900764</v>
      </c>
      <c r="F75" s="200">
        <v>6</v>
      </c>
      <c r="G75" s="202">
        <f>SUM(D75,F75)/C75</f>
        <v>0.22137404580152673</v>
      </c>
    </row>
    <row r="76" spans="1:7" x14ac:dyDescent="0.25">
      <c r="A76" s="83">
        <v>242699</v>
      </c>
      <c r="B76" s="83" t="s">
        <v>84</v>
      </c>
      <c r="C76" s="200">
        <v>338</v>
      </c>
      <c r="D76" s="200">
        <v>93</v>
      </c>
      <c r="E76" s="202">
        <f>D76/C76</f>
        <v>0.27514792899408286</v>
      </c>
      <c r="F76" s="200">
        <v>5</v>
      </c>
      <c r="G76" s="202">
        <f>SUM(D76,F76)/C76</f>
        <v>0.28994082840236685</v>
      </c>
    </row>
    <row r="77" spans="1:7" x14ac:dyDescent="0.25">
      <c r="A77" s="83">
        <v>242653</v>
      </c>
      <c r="B77" s="83" t="s">
        <v>85</v>
      </c>
      <c r="C77" s="200">
        <v>739</v>
      </c>
      <c r="D77" s="200">
        <v>213</v>
      </c>
      <c r="E77" s="202">
        <f>D77/C77</f>
        <v>0.28822733423545333</v>
      </c>
      <c r="F77" s="200">
        <v>6</v>
      </c>
      <c r="G77" s="202">
        <f>SUM(D77,F77)/C77</f>
        <v>0.29634641407307172</v>
      </c>
    </row>
    <row r="78" spans="1:7" ht="17.25" x14ac:dyDescent="0.25">
      <c r="A78" s="83">
        <v>404222</v>
      </c>
      <c r="B78" s="83" t="s">
        <v>389</v>
      </c>
      <c r="C78" s="200" t="s">
        <v>36</v>
      </c>
      <c r="D78" s="200" t="s">
        <v>36</v>
      </c>
      <c r="E78" s="201" t="s">
        <v>36</v>
      </c>
      <c r="F78" s="200" t="s">
        <v>36</v>
      </c>
      <c r="G78" s="201" t="s">
        <v>36</v>
      </c>
    </row>
    <row r="79" spans="1:7" x14ac:dyDescent="0.25">
      <c r="A79" s="83">
        <v>242662</v>
      </c>
      <c r="B79" s="83" t="s">
        <v>87</v>
      </c>
      <c r="C79" s="200">
        <v>909</v>
      </c>
      <c r="D79" s="200">
        <v>255</v>
      </c>
      <c r="E79" s="202">
        <f>D79/C79</f>
        <v>0.28052805280528054</v>
      </c>
      <c r="F79" s="200">
        <v>8</v>
      </c>
      <c r="G79" s="202">
        <f>SUM(D79,F79)/C79</f>
        <v>0.28932893289328931</v>
      </c>
    </row>
    <row r="80" spans="1:7" x14ac:dyDescent="0.25">
      <c r="A80" s="83">
        <v>242617</v>
      </c>
      <c r="B80" s="83" t="s">
        <v>88</v>
      </c>
      <c r="C80" s="200">
        <v>965</v>
      </c>
      <c r="D80" s="200">
        <v>317</v>
      </c>
      <c r="E80" s="202">
        <f>D80/C80</f>
        <v>0.32849740932642485</v>
      </c>
      <c r="F80" s="200">
        <v>25</v>
      </c>
      <c r="G80" s="202">
        <f>SUM(D80,F80)/C80</f>
        <v>0.35440414507772022</v>
      </c>
    </row>
    <row r="81" spans="1:7" ht="17.25" x14ac:dyDescent="0.25">
      <c r="A81" s="83">
        <v>475811</v>
      </c>
      <c r="B81" s="83" t="s">
        <v>390</v>
      </c>
      <c r="C81" s="200" t="s">
        <v>36</v>
      </c>
      <c r="D81" s="200" t="s">
        <v>36</v>
      </c>
      <c r="E81" s="201" t="s">
        <v>36</v>
      </c>
      <c r="F81" s="200" t="s">
        <v>36</v>
      </c>
      <c r="G81" s="201" t="s">
        <v>36</v>
      </c>
    </row>
    <row r="82" spans="1:7" x14ac:dyDescent="0.25">
      <c r="A82" s="83">
        <v>241739</v>
      </c>
      <c r="B82" s="83" t="s">
        <v>89</v>
      </c>
      <c r="C82" s="200">
        <v>1792</v>
      </c>
      <c r="D82" s="200">
        <v>508</v>
      </c>
      <c r="E82" s="202">
        <f>D82/C82</f>
        <v>0.28348214285714285</v>
      </c>
      <c r="F82" s="200">
        <v>66</v>
      </c>
      <c r="G82" s="202">
        <f>SUM(D82,F82)/C82</f>
        <v>0.3203125</v>
      </c>
    </row>
    <row r="83" spans="1:7" x14ac:dyDescent="0.25">
      <c r="A83" s="83">
        <v>243577</v>
      </c>
      <c r="B83" s="83" t="s">
        <v>90</v>
      </c>
      <c r="C83" s="200">
        <v>534</v>
      </c>
      <c r="D83" s="200">
        <v>89</v>
      </c>
      <c r="E83" s="202">
        <f>D83/C83</f>
        <v>0.16666666666666666</v>
      </c>
      <c r="F83" s="200"/>
      <c r="G83" s="202">
        <f>SUM(D83,F83)/C83</f>
        <v>0.16666666666666666</v>
      </c>
    </row>
    <row r="84" spans="1:7" x14ac:dyDescent="0.25">
      <c r="A84"/>
      <c r="B84"/>
      <c r="C84" s="29"/>
      <c r="D84" s="29"/>
      <c r="E84"/>
      <c r="F84" s="29"/>
      <c r="G84"/>
    </row>
    <row r="85" spans="1:7" ht="64.5" x14ac:dyDescent="0.25">
      <c r="A85" s="87" t="s">
        <v>228</v>
      </c>
      <c r="B85" s="87" t="s">
        <v>229</v>
      </c>
      <c r="C85" s="153" t="s">
        <v>379</v>
      </c>
      <c r="D85" s="153" t="s">
        <v>377</v>
      </c>
      <c r="E85" s="87" t="s">
        <v>155</v>
      </c>
      <c r="F85" s="185" t="s">
        <v>230</v>
      </c>
      <c r="G85" s="88" t="s">
        <v>156</v>
      </c>
    </row>
    <row r="86" spans="1:7" x14ac:dyDescent="0.25">
      <c r="A86" s="275" t="s">
        <v>232</v>
      </c>
      <c r="B86" s="275"/>
      <c r="C86" s="154"/>
      <c r="D86" s="154"/>
      <c r="E86" s="135"/>
      <c r="F86" s="154"/>
      <c r="G86" s="135"/>
    </row>
    <row r="87" spans="1:7" x14ac:dyDescent="0.25">
      <c r="A87" s="83">
        <v>449153</v>
      </c>
      <c r="B87" s="83" t="s">
        <v>391</v>
      </c>
      <c r="C87" s="84">
        <v>68</v>
      </c>
      <c r="D87" s="84">
        <v>47</v>
      </c>
      <c r="E87" s="199">
        <f>D87/C87</f>
        <v>0.69117647058823528</v>
      </c>
      <c r="F87" s="84"/>
      <c r="G87" s="83"/>
    </row>
    <row r="88" spans="1:7" x14ac:dyDescent="0.25">
      <c r="A88" s="83">
        <v>436465</v>
      </c>
      <c r="B88" s="83" t="s">
        <v>187</v>
      </c>
      <c r="C88" s="84">
        <v>261</v>
      </c>
      <c r="D88" s="84">
        <v>160</v>
      </c>
      <c r="E88" s="199">
        <f>D88/C88</f>
        <v>0.6130268199233716</v>
      </c>
      <c r="F88" s="84"/>
      <c r="G88" s="83"/>
    </row>
    <row r="89" spans="1:7" x14ac:dyDescent="0.25">
      <c r="A89" s="83">
        <v>449144</v>
      </c>
      <c r="B89" s="83" t="s">
        <v>189</v>
      </c>
      <c r="C89" s="84">
        <v>122</v>
      </c>
      <c r="D89" s="84">
        <v>83</v>
      </c>
      <c r="E89" s="199">
        <f>D89/C89</f>
        <v>0.68032786885245899</v>
      </c>
      <c r="F89" s="84"/>
      <c r="G89" s="83"/>
    </row>
    <row r="90" spans="1:7" x14ac:dyDescent="0.25">
      <c r="A90" s="83">
        <v>469407</v>
      </c>
      <c r="B90" s="83" t="s">
        <v>392</v>
      </c>
      <c r="C90" s="84">
        <v>190</v>
      </c>
      <c r="D90" s="84">
        <v>121</v>
      </c>
      <c r="E90" s="199">
        <f>D90/C90</f>
        <v>0.63684210526315788</v>
      </c>
      <c r="F90" s="84"/>
      <c r="G90" s="83"/>
    </row>
    <row r="91" spans="1:7" x14ac:dyDescent="0.25">
      <c r="A91" s="83">
        <v>431929</v>
      </c>
      <c r="B91" s="83" t="s">
        <v>193</v>
      </c>
      <c r="C91" s="84">
        <v>46</v>
      </c>
      <c r="D91" s="84">
        <v>17</v>
      </c>
      <c r="E91" s="199">
        <f>D91/C91</f>
        <v>0.36956521739130432</v>
      </c>
      <c r="F91" s="84">
        <v>3</v>
      </c>
      <c r="G91" s="199">
        <f>SUM(D91,F91)/C91</f>
        <v>0.43478260869565216</v>
      </c>
    </row>
    <row r="92" spans="1:7" x14ac:dyDescent="0.25">
      <c r="A92" s="73"/>
      <c r="B92" s="73"/>
      <c r="C92" s="105"/>
      <c r="D92" s="105"/>
      <c r="E92" s="209"/>
      <c r="F92" s="105"/>
      <c r="G92" s="209"/>
    </row>
    <row r="93" spans="1:7" x14ac:dyDescent="0.25">
      <c r="A93"/>
      <c r="B93"/>
      <c r="C93" s="29"/>
      <c r="D93" s="29"/>
      <c r="E93"/>
      <c r="F93" s="29"/>
      <c r="G93"/>
    </row>
    <row r="94" spans="1:7" ht="15.75" x14ac:dyDescent="0.25">
      <c r="A94" s="276" t="s">
        <v>91</v>
      </c>
      <c r="B94" s="276"/>
      <c r="C94" s="276"/>
      <c r="D94" s="276"/>
      <c r="E94" s="276"/>
      <c r="F94" s="276"/>
      <c r="G94" s="276"/>
    </row>
    <row r="95" spans="1:7" ht="64.5" x14ac:dyDescent="0.25">
      <c r="A95" s="87" t="s">
        <v>228</v>
      </c>
      <c r="B95" s="87" t="s">
        <v>229</v>
      </c>
      <c r="C95" s="153" t="s">
        <v>380</v>
      </c>
      <c r="D95" s="153" t="s">
        <v>377</v>
      </c>
      <c r="E95" s="87" t="s">
        <v>155</v>
      </c>
      <c r="F95" s="185" t="s">
        <v>230</v>
      </c>
      <c r="G95" s="88" t="s">
        <v>156</v>
      </c>
    </row>
    <row r="96" spans="1:7" x14ac:dyDescent="0.25">
      <c r="A96" s="68" t="s">
        <v>231</v>
      </c>
      <c r="B96" s="72"/>
      <c r="C96" s="156"/>
      <c r="D96" s="156"/>
      <c r="E96" s="135"/>
      <c r="F96" s="156"/>
      <c r="G96" s="135"/>
    </row>
    <row r="97" spans="1:7" x14ac:dyDescent="0.25">
      <c r="A97" s="83">
        <v>451741</v>
      </c>
      <c r="B97" s="83" t="s">
        <v>63</v>
      </c>
      <c r="C97" s="200">
        <v>166</v>
      </c>
      <c r="D97" s="200">
        <v>70</v>
      </c>
      <c r="E97" s="202">
        <f>D97/C97</f>
        <v>0.42168674698795183</v>
      </c>
      <c r="F97" s="156"/>
      <c r="G97" s="201"/>
    </row>
    <row r="98" spans="1:7" x14ac:dyDescent="0.25">
      <c r="A98" s="83">
        <v>376224</v>
      </c>
      <c r="B98" s="83" t="s">
        <v>111</v>
      </c>
      <c r="C98" s="200">
        <v>151</v>
      </c>
      <c r="D98" s="200">
        <v>69</v>
      </c>
      <c r="E98" s="202">
        <f>D98/C98</f>
        <v>0.45695364238410596</v>
      </c>
      <c r="F98" s="156"/>
      <c r="G98" s="201"/>
    </row>
    <row r="99" spans="1:7" ht="17.25" x14ac:dyDescent="0.25">
      <c r="A99" s="83">
        <v>484835</v>
      </c>
      <c r="B99" s="83" t="s">
        <v>393</v>
      </c>
      <c r="C99" s="200" t="s">
        <v>36</v>
      </c>
      <c r="D99" s="200" t="s">
        <v>36</v>
      </c>
      <c r="E99" s="201" t="s">
        <v>36</v>
      </c>
      <c r="F99" s="200" t="s">
        <v>36</v>
      </c>
      <c r="G99" s="201" t="s">
        <v>36</v>
      </c>
    </row>
    <row r="100" spans="1:7" x14ac:dyDescent="0.25">
      <c r="A100" s="83">
        <v>241517</v>
      </c>
      <c r="B100" s="83" t="s">
        <v>64</v>
      </c>
      <c r="C100" s="200">
        <v>335</v>
      </c>
      <c r="D100" s="200">
        <v>237</v>
      </c>
      <c r="E100" s="202">
        <f t="shared" ref="E100:E105" si="6">D100/C100</f>
        <v>0.70746268656716416</v>
      </c>
      <c r="F100" s="156"/>
      <c r="G100" s="201"/>
    </row>
    <row r="101" spans="1:7" x14ac:dyDescent="0.25">
      <c r="A101" s="83">
        <v>241304</v>
      </c>
      <c r="B101" s="83" t="s">
        <v>285</v>
      </c>
      <c r="C101" s="200">
        <v>192</v>
      </c>
      <c r="D101" s="200">
        <v>79</v>
      </c>
      <c r="E101" s="202">
        <f t="shared" si="6"/>
        <v>0.41145833333333331</v>
      </c>
      <c r="F101" s="200">
        <v>6</v>
      </c>
      <c r="G101" s="202">
        <f>SUM(D101,F101)/C101</f>
        <v>0.44270833333333331</v>
      </c>
    </row>
    <row r="102" spans="1:7" x14ac:dyDescent="0.25">
      <c r="A102" s="83">
        <v>404806</v>
      </c>
      <c r="B102" s="83" t="s">
        <v>286</v>
      </c>
      <c r="C102" s="200">
        <v>83</v>
      </c>
      <c r="D102" s="200">
        <v>36</v>
      </c>
      <c r="E102" s="202">
        <f t="shared" si="6"/>
        <v>0.43373493975903615</v>
      </c>
      <c r="F102" s="200">
        <v>1</v>
      </c>
      <c r="G102" s="202">
        <f>SUM(D102,F102)/C102</f>
        <v>0.44578313253012047</v>
      </c>
    </row>
    <row r="103" spans="1:7" x14ac:dyDescent="0.25">
      <c r="A103" s="83">
        <v>242112</v>
      </c>
      <c r="B103" s="83" t="s">
        <v>216</v>
      </c>
      <c r="C103" s="200">
        <v>359</v>
      </c>
      <c r="D103" s="200">
        <v>141</v>
      </c>
      <c r="E103" s="202">
        <f t="shared" si="6"/>
        <v>0.39275766016713093</v>
      </c>
      <c r="F103" s="200">
        <v>9</v>
      </c>
      <c r="G103" s="202">
        <f>SUM(D103,F103)/C103</f>
        <v>0.4178272980501393</v>
      </c>
    </row>
    <row r="104" spans="1:7" x14ac:dyDescent="0.25">
      <c r="A104" s="83">
        <v>242981</v>
      </c>
      <c r="B104" s="83" t="s">
        <v>99</v>
      </c>
      <c r="C104" s="200">
        <v>340</v>
      </c>
      <c r="D104" s="200">
        <v>80</v>
      </c>
      <c r="E104" s="202">
        <f t="shared" si="6"/>
        <v>0.23529411764705882</v>
      </c>
      <c r="F104" s="200">
        <v>2</v>
      </c>
      <c r="G104" s="202">
        <f>SUM(D104,F104)/C104</f>
        <v>0.2411764705882353</v>
      </c>
    </row>
    <row r="105" spans="1:7" x14ac:dyDescent="0.25">
      <c r="A105" s="83">
        <v>242972</v>
      </c>
      <c r="B105" s="83" t="s">
        <v>100</v>
      </c>
      <c r="C105" s="200">
        <v>620</v>
      </c>
      <c r="D105" s="200">
        <v>126</v>
      </c>
      <c r="E105" s="202">
        <f t="shared" si="6"/>
        <v>0.20322580645161289</v>
      </c>
      <c r="F105" s="200">
        <v>14</v>
      </c>
      <c r="G105" s="202">
        <f>SUM(D105,F105)/C105</f>
        <v>0.22580645161290322</v>
      </c>
    </row>
    <row r="106" spans="1:7" ht="17.25" x14ac:dyDescent="0.25">
      <c r="A106" s="83">
        <v>468723</v>
      </c>
      <c r="B106" s="83" t="s">
        <v>394</v>
      </c>
      <c r="C106" s="200" t="s">
        <v>36</v>
      </c>
      <c r="D106" s="200" t="s">
        <v>36</v>
      </c>
      <c r="E106" s="201" t="s">
        <v>36</v>
      </c>
      <c r="F106" s="200" t="s">
        <v>36</v>
      </c>
      <c r="G106" s="201" t="s">
        <v>36</v>
      </c>
    </row>
    <row r="107" spans="1:7" x14ac:dyDescent="0.25">
      <c r="A107" s="83">
        <v>458469</v>
      </c>
      <c r="B107" s="83" t="s">
        <v>165</v>
      </c>
      <c r="C107" s="200">
        <v>115</v>
      </c>
      <c r="D107" s="200">
        <v>48</v>
      </c>
      <c r="E107" s="202">
        <f>D107/C107</f>
        <v>0.41739130434782606</v>
      </c>
      <c r="F107" s="156"/>
      <c r="G107" s="201"/>
    </row>
    <row r="108" spans="1:7" x14ac:dyDescent="0.25">
      <c r="A108" s="83">
        <v>444042</v>
      </c>
      <c r="B108" s="83" t="s">
        <v>101</v>
      </c>
      <c r="C108" s="200">
        <v>300</v>
      </c>
      <c r="D108" s="200">
        <v>38</v>
      </c>
      <c r="E108" s="202">
        <f>D108/C108</f>
        <v>0.12666666666666668</v>
      </c>
      <c r="F108" s="156"/>
      <c r="G108" s="201"/>
    </row>
    <row r="109" spans="1:7" ht="17.25" x14ac:dyDescent="0.25">
      <c r="A109" s="83">
        <v>243081</v>
      </c>
      <c r="B109" s="83" t="s">
        <v>395</v>
      </c>
      <c r="C109" s="200" t="s">
        <v>36</v>
      </c>
      <c r="D109" s="200" t="s">
        <v>36</v>
      </c>
      <c r="E109" s="201" t="s">
        <v>36</v>
      </c>
      <c r="F109" s="200" t="s">
        <v>36</v>
      </c>
      <c r="G109" s="201" t="s">
        <v>36</v>
      </c>
    </row>
    <row r="110" spans="1:7" x14ac:dyDescent="0.25">
      <c r="A110" s="83">
        <v>382063</v>
      </c>
      <c r="B110" s="83" t="s">
        <v>103</v>
      </c>
      <c r="C110" s="200">
        <v>153</v>
      </c>
      <c r="D110" s="200">
        <v>48</v>
      </c>
      <c r="E110" s="202">
        <f>D110/C110</f>
        <v>0.31372549019607843</v>
      </c>
      <c r="F110" s="156"/>
      <c r="G110" s="201"/>
    </row>
    <row r="111" spans="1:7" x14ac:dyDescent="0.25">
      <c r="A111" s="92"/>
      <c r="B111" s="92"/>
      <c r="C111" s="203"/>
      <c r="D111" s="203"/>
      <c r="E111" s="204"/>
      <c r="F111" s="203"/>
      <c r="G111" s="204"/>
    </row>
    <row r="112" spans="1:7" ht="64.5" x14ac:dyDescent="0.25">
      <c r="A112" s="87" t="s">
        <v>228</v>
      </c>
      <c r="B112" s="87" t="s">
        <v>229</v>
      </c>
      <c r="C112" s="153" t="s">
        <v>396</v>
      </c>
      <c r="D112" s="153" t="s">
        <v>377</v>
      </c>
      <c r="E112" s="87" t="s">
        <v>155</v>
      </c>
      <c r="F112" s="185" t="s">
        <v>230</v>
      </c>
      <c r="G112" s="88" t="s">
        <v>156</v>
      </c>
    </row>
    <row r="113" spans="1:7" x14ac:dyDescent="0.25">
      <c r="A113" s="275" t="s">
        <v>232</v>
      </c>
      <c r="B113" s="275"/>
      <c r="C113" s="154"/>
      <c r="D113" s="154"/>
      <c r="E113" s="135"/>
      <c r="F113" s="154"/>
      <c r="G113" s="135"/>
    </row>
    <row r="114" spans="1:7" x14ac:dyDescent="0.25">
      <c r="A114" s="83">
        <v>430935</v>
      </c>
      <c r="B114" s="83" t="s">
        <v>92</v>
      </c>
      <c r="C114" s="84">
        <v>193</v>
      </c>
      <c r="D114" s="84">
        <v>74</v>
      </c>
      <c r="E114" s="199">
        <f t="shared" ref="E114:E122" si="7">D114/C114</f>
        <v>0.38341968911917096</v>
      </c>
      <c r="F114" s="29">
        <v>9</v>
      </c>
      <c r="G114" s="199">
        <f t="shared" ref="G114" si="8">SUM(D114,F114)/C114</f>
        <v>0.43005181347150256</v>
      </c>
    </row>
    <row r="115" spans="1:7" x14ac:dyDescent="0.25">
      <c r="A115" s="83">
        <v>376321</v>
      </c>
      <c r="B115" s="83" t="s">
        <v>93</v>
      </c>
      <c r="C115" s="84">
        <v>417</v>
      </c>
      <c r="D115" s="84">
        <v>174</v>
      </c>
      <c r="E115" s="199">
        <f t="shared" si="7"/>
        <v>0.41726618705035973</v>
      </c>
      <c r="F115" s="206"/>
      <c r="G115" s="155"/>
    </row>
    <row r="116" spans="1:7" x14ac:dyDescent="0.25">
      <c r="A116" s="83">
        <v>242130</v>
      </c>
      <c r="B116" s="83" t="s">
        <v>94</v>
      </c>
      <c r="C116" s="84">
        <v>164</v>
      </c>
      <c r="D116" s="84">
        <v>48</v>
      </c>
      <c r="E116" s="199">
        <f t="shared" si="7"/>
        <v>0.29268292682926828</v>
      </c>
      <c r="F116" s="206"/>
      <c r="G116" s="155"/>
    </row>
    <row r="117" spans="1:7" x14ac:dyDescent="0.25">
      <c r="A117" s="83">
        <v>243841</v>
      </c>
      <c r="B117" s="83" t="s">
        <v>95</v>
      </c>
      <c r="C117" s="84">
        <v>299</v>
      </c>
      <c r="D117" s="84">
        <v>90</v>
      </c>
      <c r="E117" s="199">
        <f t="shared" si="7"/>
        <v>0.30100334448160537</v>
      </c>
      <c r="F117" s="206"/>
      <c r="G117" s="155"/>
    </row>
    <row r="118" spans="1:7" x14ac:dyDescent="0.25">
      <c r="A118" s="83">
        <v>460677</v>
      </c>
      <c r="B118" s="83" t="s">
        <v>177</v>
      </c>
      <c r="C118" s="84">
        <v>277</v>
      </c>
      <c r="D118" s="84">
        <v>86</v>
      </c>
      <c r="E118" s="199">
        <f t="shared" si="7"/>
        <v>0.31046931407942241</v>
      </c>
      <c r="F118" s="206"/>
      <c r="G118" s="155"/>
    </row>
    <row r="119" spans="1:7" x14ac:dyDescent="0.25">
      <c r="A119" s="83">
        <v>242149</v>
      </c>
      <c r="B119" s="83" t="s">
        <v>96</v>
      </c>
      <c r="C119" s="84">
        <v>207</v>
      </c>
      <c r="D119" s="84">
        <v>58</v>
      </c>
      <c r="E119" s="199">
        <f t="shared" si="7"/>
        <v>0.28019323671497587</v>
      </c>
      <c r="F119" s="206"/>
      <c r="G119" s="155"/>
    </row>
    <row r="120" spans="1:7" x14ac:dyDescent="0.25">
      <c r="A120" s="83">
        <v>242422</v>
      </c>
      <c r="B120" s="83" t="s">
        <v>97</v>
      </c>
      <c r="C120" s="84">
        <v>23713</v>
      </c>
      <c r="D120" s="84">
        <v>16096</v>
      </c>
      <c r="E120" s="199">
        <f t="shared" si="7"/>
        <v>0.67878378948256235</v>
      </c>
      <c r="F120" s="206"/>
      <c r="G120" s="155"/>
    </row>
    <row r="121" spans="1:7" x14ac:dyDescent="0.25">
      <c r="A121" s="83">
        <v>414461</v>
      </c>
      <c r="B121" s="83" t="s">
        <v>98</v>
      </c>
      <c r="C121" s="84">
        <v>1059</v>
      </c>
      <c r="D121" s="84">
        <v>681</v>
      </c>
      <c r="E121" s="199">
        <f t="shared" si="7"/>
        <v>0.64305949008498586</v>
      </c>
      <c r="F121" s="206"/>
      <c r="G121" s="155"/>
    </row>
    <row r="122" spans="1:7" x14ac:dyDescent="0.25">
      <c r="A122" s="83">
        <v>243072</v>
      </c>
      <c r="B122" s="83" t="s">
        <v>102</v>
      </c>
      <c r="C122" s="84">
        <v>699</v>
      </c>
      <c r="D122" s="84">
        <v>315</v>
      </c>
      <c r="E122" s="199">
        <f t="shared" si="7"/>
        <v>0.45064377682403434</v>
      </c>
      <c r="F122" s="206"/>
      <c r="G122" s="155"/>
    </row>
    <row r="123" spans="1:7" x14ac:dyDescent="0.25">
      <c r="A123" s="72"/>
      <c r="B123" s="72"/>
      <c r="C123" s="70"/>
      <c r="D123" s="70"/>
      <c r="E123" s="155"/>
      <c r="F123" s="70"/>
      <c r="G123" s="155"/>
    </row>
    <row r="124" spans="1:7" x14ac:dyDescent="0.25">
      <c r="A124"/>
      <c r="B124"/>
      <c r="C124" s="29"/>
      <c r="D124" s="29"/>
      <c r="E124" s="205"/>
      <c r="F124" s="29"/>
      <c r="G124" s="205"/>
    </row>
    <row r="125" spans="1:7" ht="64.5" x14ac:dyDescent="0.25">
      <c r="A125" s="90" t="s">
        <v>228</v>
      </c>
      <c r="B125" s="90" t="s">
        <v>229</v>
      </c>
      <c r="C125" s="153" t="s">
        <v>396</v>
      </c>
      <c r="D125" s="153" t="s">
        <v>377</v>
      </c>
      <c r="E125" s="157" t="s">
        <v>155</v>
      </c>
      <c r="F125" s="185" t="s">
        <v>230</v>
      </c>
      <c r="G125" s="87" t="s">
        <v>156</v>
      </c>
    </row>
    <row r="126" spans="1:7" x14ac:dyDescent="0.25">
      <c r="A126" s="68" t="s">
        <v>322</v>
      </c>
      <c r="B126" s="68"/>
      <c r="C126" s="154"/>
      <c r="D126" s="154"/>
      <c r="E126" s="89"/>
      <c r="F126" s="156"/>
      <c r="G126" s="135"/>
    </row>
    <row r="127" spans="1:7" x14ac:dyDescent="0.25">
      <c r="A127" s="83">
        <v>240985</v>
      </c>
      <c r="B127" s="83" t="s">
        <v>225</v>
      </c>
      <c r="C127" s="84">
        <v>305</v>
      </c>
      <c r="D127" s="84">
        <v>52</v>
      </c>
      <c r="E127" s="199">
        <f t="shared" ref="E127" si="9">D127/C127</f>
        <v>0.17049180327868851</v>
      </c>
      <c r="F127" s="84">
        <v>0</v>
      </c>
      <c r="G127" s="199">
        <f t="shared" ref="G127" si="10">SUM(D127,F127)/C127</f>
        <v>0.17049180327868851</v>
      </c>
    </row>
    <row r="128" spans="1:7" x14ac:dyDescent="0.25">
      <c r="A128" s="92"/>
      <c r="B128" s="92"/>
      <c r="C128" s="166"/>
      <c r="D128" s="166"/>
      <c r="E128" s="207"/>
      <c r="F128" s="166"/>
      <c r="G128" s="207"/>
    </row>
    <row r="129" spans="1:6" x14ac:dyDescent="0.25">
      <c r="A129" s="208" t="s">
        <v>332</v>
      </c>
      <c r="C129" s="29"/>
      <c r="D129" s="29"/>
      <c r="F129" s="29"/>
    </row>
    <row r="130" spans="1:6" x14ac:dyDescent="0.25">
      <c r="A130" s="31" t="s">
        <v>233</v>
      </c>
      <c r="C130" s="29"/>
      <c r="D130" s="29"/>
      <c r="F130" s="29"/>
    </row>
    <row r="131" spans="1:6" ht="15.75" x14ac:dyDescent="0.25">
      <c r="A131" s="31" t="s">
        <v>320</v>
      </c>
      <c r="C131" s="29"/>
      <c r="D131" s="29"/>
      <c r="F131" s="29"/>
    </row>
    <row r="132" spans="1:6" ht="15.75" x14ac:dyDescent="0.25">
      <c r="A132" s="31" t="s">
        <v>321</v>
      </c>
      <c r="C132" s="29"/>
      <c r="D132" s="29"/>
      <c r="F132" s="29"/>
    </row>
  </sheetData>
  <mergeCells count="11">
    <mergeCell ref="A28:B28"/>
    <mergeCell ref="A86:B86"/>
    <mergeCell ref="A113:B113"/>
    <mergeCell ref="A94:G94"/>
    <mergeCell ref="A35:G35"/>
    <mergeCell ref="A7:G7"/>
    <mergeCell ref="B1:G1"/>
    <mergeCell ref="B2:G2"/>
    <mergeCell ref="B3:G3"/>
    <mergeCell ref="B4:G4"/>
    <mergeCell ref="A6:F6"/>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opLeftCell="A86" workbookViewId="0">
      <selection activeCell="F9" sqref="F9"/>
    </sheetView>
  </sheetViews>
  <sheetFormatPr defaultColWidth="9.140625" defaultRowHeight="12.75" x14ac:dyDescent="0.2"/>
  <cols>
    <col min="1" max="1" width="47.140625" style="31" bestFit="1" customWidth="1"/>
    <col min="2" max="2" width="12.28515625" style="34" bestFit="1" customWidth="1"/>
    <col min="3" max="3" width="11.42578125" style="34" bestFit="1" customWidth="1"/>
    <col min="4" max="4" width="11" style="31" bestFit="1" customWidth="1"/>
    <col min="5" max="5" width="12.28515625" style="34" bestFit="1" customWidth="1"/>
    <col min="6" max="6" width="11.42578125" style="34" bestFit="1" customWidth="1"/>
    <col min="7" max="7" width="11" style="31" bestFit="1" customWidth="1"/>
    <col min="8" max="16384" width="9.140625" style="31"/>
  </cols>
  <sheetData>
    <row r="1" spans="1:11" customFormat="1" ht="23.25" x14ac:dyDescent="0.35">
      <c r="A1" s="227" t="s">
        <v>173</v>
      </c>
      <c r="B1" s="227"/>
      <c r="C1" s="227"/>
      <c r="D1" s="227"/>
      <c r="E1" s="227"/>
      <c r="F1" s="227"/>
      <c r="G1" s="227"/>
      <c r="H1" s="47"/>
      <c r="I1" s="47"/>
      <c r="J1" s="47"/>
      <c r="K1" s="47"/>
    </row>
    <row r="2" spans="1:11" customFormat="1" ht="21" x14ac:dyDescent="0.35">
      <c r="A2" s="227" t="s">
        <v>174</v>
      </c>
      <c r="B2" s="227"/>
      <c r="C2" s="227"/>
      <c r="D2" s="227"/>
      <c r="E2" s="227"/>
      <c r="F2" s="227"/>
      <c r="G2" s="227"/>
      <c r="H2" s="44"/>
      <c r="I2" s="44"/>
      <c r="J2" s="44"/>
      <c r="K2" s="44"/>
    </row>
    <row r="3" spans="1:11" customFormat="1" ht="15" x14ac:dyDescent="0.25">
      <c r="A3" s="224" t="s">
        <v>325</v>
      </c>
      <c r="B3" s="224"/>
      <c r="C3" s="224"/>
      <c r="D3" s="224"/>
      <c r="E3" s="224"/>
      <c r="F3" s="224"/>
      <c r="G3" s="224"/>
      <c r="H3" s="45"/>
      <c r="I3" s="45"/>
      <c r="J3" s="45"/>
      <c r="K3" s="45"/>
    </row>
    <row r="4" spans="1:11" customFormat="1" ht="15" x14ac:dyDescent="0.25">
      <c r="A4" s="223" t="s">
        <v>336</v>
      </c>
      <c r="B4" s="223"/>
      <c r="C4" s="223"/>
      <c r="D4" s="223"/>
      <c r="E4" s="223"/>
      <c r="F4" s="223"/>
      <c r="G4" s="223"/>
      <c r="H4" s="46"/>
      <c r="I4" s="46"/>
      <c r="J4" s="46"/>
      <c r="K4" s="46"/>
    </row>
    <row r="6" spans="1:11" ht="15" x14ac:dyDescent="0.25">
      <c r="A6" s="281" t="s">
        <v>242</v>
      </c>
      <c r="B6" s="281"/>
      <c r="C6" s="281"/>
      <c r="D6" s="281"/>
      <c r="E6" s="281"/>
      <c r="F6" s="281"/>
      <c r="G6" s="281"/>
    </row>
    <row r="7" spans="1:11" ht="15" x14ac:dyDescent="0.25">
      <c r="A7" s="279" t="s">
        <v>331</v>
      </c>
      <c r="B7" s="279"/>
      <c r="C7" s="279"/>
      <c r="D7" s="279"/>
      <c r="E7" s="280"/>
      <c r="F7" s="280"/>
      <c r="G7" s="280"/>
    </row>
    <row r="8" spans="1:11" ht="15" x14ac:dyDescent="0.25">
      <c r="A8" s="285" t="s">
        <v>157</v>
      </c>
      <c r="B8" s="282" t="s">
        <v>158</v>
      </c>
      <c r="C8" s="283"/>
      <c r="D8" s="283"/>
      <c r="E8" s="284" t="s">
        <v>297</v>
      </c>
      <c r="F8" s="284"/>
      <c r="G8" s="284"/>
      <c r="H8" s="210"/>
      <c r="I8" s="210"/>
    </row>
    <row r="9" spans="1:11" ht="30" customHeight="1" x14ac:dyDescent="0.2">
      <c r="A9" s="285"/>
      <c r="B9" s="212" t="s">
        <v>398</v>
      </c>
      <c r="C9" s="212" t="s">
        <v>399</v>
      </c>
      <c r="D9" s="134" t="s">
        <v>159</v>
      </c>
      <c r="E9" s="213" t="s">
        <v>398</v>
      </c>
      <c r="F9" s="213" t="s">
        <v>399</v>
      </c>
      <c r="G9" s="214" t="s">
        <v>159</v>
      </c>
    </row>
    <row r="10" spans="1:11" x14ac:dyDescent="0.2">
      <c r="A10" s="178" t="s">
        <v>34</v>
      </c>
      <c r="B10" s="70"/>
      <c r="C10" s="70"/>
      <c r="D10" s="72"/>
      <c r="E10" s="70"/>
      <c r="F10" s="70"/>
      <c r="G10" s="72"/>
    </row>
    <row r="11" spans="1:11" x14ac:dyDescent="0.2">
      <c r="A11" s="72" t="s">
        <v>35</v>
      </c>
      <c r="B11" s="70">
        <v>70</v>
      </c>
      <c r="C11" s="70">
        <v>38</v>
      </c>
      <c r="D11" s="72">
        <v>54</v>
      </c>
      <c r="E11" s="70">
        <v>0</v>
      </c>
      <c r="F11" s="70">
        <v>0</v>
      </c>
      <c r="G11" s="72"/>
    </row>
    <row r="12" spans="1:11" x14ac:dyDescent="0.2">
      <c r="A12" s="72" t="s">
        <v>37</v>
      </c>
      <c r="B12" s="70">
        <v>18</v>
      </c>
      <c r="C12" s="70">
        <v>16</v>
      </c>
      <c r="D12" s="72">
        <v>89</v>
      </c>
      <c r="E12" s="70">
        <v>51</v>
      </c>
      <c r="F12" s="70">
        <v>38</v>
      </c>
      <c r="G12" s="72">
        <v>75</v>
      </c>
    </row>
    <row r="13" spans="1:11" x14ac:dyDescent="0.2">
      <c r="A13" s="72" t="s">
        <v>38</v>
      </c>
      <c r="B13" s="70">
        <v>91</v>
      </c>
      <c r="C13" s="70">
        <v>78</v>
      </c>
      <c r="D13" s="72">
        <v>86</v>
      </c>
      <c r="E13" s="70">
        <v>0</v>
      </c>
      <c r="F13" s="70">
        <v>0</v>
      </c>
      <c r="G13" s="72"/>
    </row>
    <row r="14" spans="1:11" x14ac:dyDescent="0.2">
      <c r="A14" s="72" t="s">
        <v>39</v>
      </c>
      <c r="B14" s="70">
        <v>342</v>
      </c>
      <c r="C14" s="70">
        <v>308</v>
      </c>
      <c r="D14" s="72">
        <v>90</v>
      </c>
      <c r="E14" s="70">
        <v>0</v>
      </c>
      <c r="F14" s="70">
        <v>0</v>
      </c>
      <c r="G14" s="72"/>
    </row>
    <row r="15" spans="1:11" x14ac:dyDescent="0.2">
      <c r="A15" s="72" t="s">
        <v>40</v>
      </c>
      <c r="B15" s="70">
        <v>332</v>
      </c>
      <c r="C15" s="70">
        <v>224</v>
      </c>
      <c r="D15" s="72">
        <v>67</v>
      </c>
      <c r="E15" s="70">
        <v>5</v>
      </c>
      <c r="F15" s="70">
        <v>4</v>
      </c>
      <c r="G15" s="72">
        <v>80</v>
      </c>
    </row>
    <row r="16" spans="1:11" x14ac:dyDescent="0.2">
      <c r="A16" s="72" t="s">
        <v>41</v>
      </c>
      <c r="B16" s="70">
        <v>141</v>
      </c>
      <c r="C16" s="70">
        <v>130</v>
      </c>
      <c r="D16" s="72">
        <v>92</v>
      </c>
      <c r="E16" s="70"/>
      <c r="F16" s="70"/>
      <c r="G16" s="72"/>
    </row>
    <row r="17" spans="1:7" x14ac:dyDescent="0.2">
      <c r="A17" s="72" t="s">
        <v>42</v>
      </c>
      <c r="B17" s="70">
        <v>267</v>
      </c>
      <c r="C17" s="70">
        <v>267</v>
      </c>
      <c r="D17" s="72">
        <v>100</v>
      </c>
      <c r="E17" s="70">
        <v>13</v>
      </c>
      <c r="F17" s="70">
        <v>9</v>
      </c>
      <c r="G17" s="72">
        <v>69</v>
      </c>
    </row>
    <row r="18" spans="1:7" x14ac:dyDescent="0.2">
      <c r="A18" s="72" t="s">
        <v>43</v>
      </c>
      <c r="B18" s="70">
        <v>568</v>
      </c>
      <c r="C18" s="70">
        <v>494</v>
      </c>
      <c r="D18" s="72">
        <v>87</v>
      </c>
      <c r="E18" s="70"/>
      <c r="F18" s="70"/>
      <c r="G18" s="72"/>
    </row>
    <row r="19" spans="1:7" x14ac:dyDescent="0.2">
      <c r="A19" s="72" t="s">
        <v>44</v>
      </c>
      <c r="B19" s="70">
        <v>821</v>
      </c>
      <c r="C19" s="70">
        <v>685</v>
      </c>
      <c r="D19" s="72">
        <v>83</v>
      </c>
      <c r="E19" s="70">
        <v>0</v>
      </c>
      <c r="F19" s="70">
        <v>0</v>
      </c>
      <c r="G19" s="72"/>
    </row>
    <row r="20" spans="1:7" x14ac:dyDescent="0.2">
      <c r="A20" s="72" t="s">
        <v>45</v>
      </c>
      <c r="B20" s="70">
        <v>806</v>
      </c>
      <c r="C20" s="70">
        <v>727</v>
      </c>
      <c r="D20" s="72">
        <v>90</v>
      </c>
      <c r="E20" s="70">
        <v>1</v>
      </c>
      <c r="F20" s="70">
        <v>1</v>
      </c>
      <c r="G20" s="72">
        <v>100</v>
      </c>
    </row>
    <row r="21" spans="1:7" x14ac:dyDescent="0.2">
      <c r="A21" s="72" t="s">
        <v>46</v>
      </c>
      <c r="B21" s="70">
        <v>572</v>
      </c>
      <c r="C21" s="70">
        <v>431</v>
      </c>
      <c r="D21" s="72">
        <v>75</v>
      </c>
      <c r="E21" s="70">
        <v>3</v>
      </c>
      <c r="F21" s="70">
        <v>2</v>
      </c>
      <c r="G21" s="72">
        <v>67</v>
      </c>
    </row>
    <row r="22" spans="1:7" x14ac:dyDescent="0.2">
      <c r="A22" s="72" t="s">
        <v>47</v>
      </c>
      <c r="B22" s="70">
        <v>787</v>
      </c>
      <c r="C22" s="70">
        <v>687</v>
      </c>
      <c r="D22" s="72">
        <v>87</v>
      </c>
      <c r="E22" s="70">
        <v>1</v>
      </c>
      <c r="F22" s="70">
        <v>0</v>
      </c>
      <c r="G22" s="72">
        <v>0</v>
      </c>
    </row>
    <row r="23" spans="1:7" x14ac:dyDescent="0.2">
      <c r="A23" s="72" t="s">
        <v>48</v>
      </c>
      <c r="B23" s="156" t="s">
        <v>36</v>
      </c>
      <c r="C23" s="156" t="s">
        <v>36</v>
      </c>
      <c r="D23" s="135" t="s">
        <v>36</v>
      </c>
      <c r="E23" s="156" t="s">
        <v>36</v>
      </c>
      <c r="F23" s="156" t="s">
        <v>36</v>
      </c>
      <c r="G23" s="135" t="s">
        <v>36</v>
      </c>
    </row>
    <row r="24" spans="1:7" x14ac:dyDescent="0.2">
      <c r="A24" s="72" t="s">
        <v>49</v>
      </c>
      <c r="B24" s="70">
        <v>742</v>
      </c>
      <c r="C24" s="70">
        <v>665</v>
      </c>
      <c r="D24" s="72">
        <v>90</v>
      </c>
      <c r="E24" s="70">
        <v>8</v>
      </c>
      <c r="F24" s="70">
        <v>7</v>
      </c>
      <c r="G24" s="72">
        <v>88</v>
      </c>
    </row>
    <row r="25" spans="1:7" x14ac:dyDescent="0.2">
      <c r="A25" s="72" t="s">
        <v>50</v>
      </c>
      <c r="B25" s="70">
        <v>2135</v>
      </c>
      <c r="C25" s="70">
        <v>1974</v>
      </c>
      <c r="D25" s="72">
        <v>92</v>
      </c>
      <c r="E25" s="70">
        <v>2</v>
      </c>
      <c r="F25" s="70">
        <v>2</v>
      </c>
      <c r="G25" s="72">
        <v>100</v>
      </c>
    </row>
    <row r="26" spans="1:7" x14ac:dyDescent="0.2">
      <c r="A26" s="72" t="s">
        <v>51</v>
      </c>
      <c r="B26" s="70">
        <v>812</v>
      </c>
      <c r="C26" s="70">
        <v>687</v>
      </c>
      <c r="D26" s="72">
        <v>85</v>
      </c>
      <c r="E26" s="70">
        <v>0</v>
      </c>
      <c r="F26" s="70">
        <v>0</v>
      </c>
      <c r="G26" s="72"/>
    </row>
    <row r="27" spans="1:7" x14ac:dyDescent="0.2">
      <c r="A27" s="72" t="s">
        <v>52</v>
      </c>
      <c r="B27" s="70">
        <v>2286</v>
      </c>
      <c r="C27" s="70">
        <v>2105</v>
      </c>
      <c r="D27" s="72">
        <v>92</v>
      </c>
      <c r="E27" s="70">
        <v>41</v>
      </c>
      <c r="F27" s="70">
        <v>30</v>
      </c>
      <c r="G27" s="72">
        <v>73</v>
      </c>
    </row>
    <row r="28" spans="1:7" x14ac:dyDescent="0.2">
      <c r="A28" s="72" t="s">
        <v>53</v>
      </c>
      <c r="B28" s="70">
        <v>80</v>
      </c>
      <c r="C28" s="70">
        <v>51</v>
      </c>
      <c r="D28" s="72">
        <v>64</v>
      </c>
      <c r="E28" s="70"/>
      <c r="F28" s="70"/>
      <c r="G28" s="72"/>
    </row>
    <row r="29" spans="1:7" x14ac:dyDescent="0.2">
      <c r="A29" s="72"/>
      <c r="B29" s="70"/>
      <c r="C29" s="70"/>
      <c r="D29" s="72"/>
      <c r="E29" s="70"/>
      <c r="F29" s="70"/>
      <c r="G29" s="72"/>
    </row>
    <row r="30" spans="1:7" x14ac:dyDescent="0.2">
      <c r="A30" s="136" t="s">
        <v>54</v>
      </c>
      <c r="B30" s="70"/>
      <c r="C30" s="70"/>
      <c r="D30" s="72"/>
      <c r="E30" s="70"/>
      <c r="F30" s="70"/>
      <c r="G30" s="72"/>
    </row>
    <row r="31" spans="1:7" x14ac:dyDescent="0.2">
      <c r="A31" s="72" t="s">
        <v>55</v>
      </c>
      <c r="B31" s="70">
        <v>135</v>
      </c>
      <c r="C31" s="70">
        <v>75</v>
      </c>
      <c r="D31" s="72">
        <v>56</v>
      </c>
      <c r="E31" s="70">
        <v>1</v>
      </c>
      <c r="F31" s="70">
        <v>0</v>
      </c>
      <c r="G31" s="72">
        <v>0</v>
      </c>
    </row>
    <row r="32" spans="1:7" x14ac:dyDescent="0.2">
      <c r="A32" s="72" t="s">
        <v>56</v>
      </c>
      <c r="B32" s="70">
        <v>179</v>
      </c>
      <c r="C32" s="70">
        <v>98</v>
      </c>
      <c r="D32" s="72">
        <v>55</v>
      </c>
      <c r="E32" s="70">
        <v>2</v>
      </c>
      <c r="F32" s="70">
        <v>2</v>
      </c>
      <c r="G32" s="72">
        <v>100</v>
      </c>
    </row>
    <row r="33" spans="1:7" x14ac:dyDescent="0.2">
      <c r="A33" s="72" t="s">
        <v>57</v>
      </c>
      <c r="B33" s="70">
        <v>73</v>
      </c>
      <c r="C33" s="70">
        <v>64</v>
      </c>
      <c r="D33" s="72">
        <v>88</v>
      </c>
      <c r="E33" s="70">
        <v>0</v>
      </c>
      <c r="F33" s="70">
        <v>0</v>
      </c>
      <c r="G33" s="72"/>
    </row>
    <row r="34" spans="1:7" x14ac:dyDescent="0.2">
      <c r="A34" s="72" t="s">
        <v>186</v>
      </c>
      <c r="B34" s="70">
        <v>267</v>
      </c>
      <c r="C34" s="70">
        <v>219</v>
      </c>
      <c r="D34" s="72">
        <v>82</v>
      </c>
      <c r="E34" s="70">
        <v>39</v>
      </c>
      <c r="F34" s="70">
        <v>29</v>
      </c>
      <c r="G34" s="72">
        <v>74</v>
      </c>
    </row>
    <row r="35" spans="1:7" x14ac:dyDescent="0.2">
      <c r="A35" s="72" t="s">
        <v>58</v>
      </c>
      <c r="B35" s="70">
        <v>135</v>
      </c>
      <c r="C35" s="70">
        <v>104</v>
      </c>
      <c r="D35" s="72">
        <v>77</v>
      </c>
      <c r="E35" s="70">
        <v>5</v>
      </c>
      <c r="F35" s="70">
        <v>3</v>
      </c>
      <c r="G35" s="72">
        <v>60</v>
      </c>
    </row>
    <row r="36" spans="1:7" x14ac:dyDescent="0.2">
      <c r="A36" s="72" t="s">
        <v>59</v>
      </c>
      <c r="B36" s="70">
        <v>13</v>
      </c>
      <c r="C36" s="70">
        <v>9</v>
      </c>
      <c r="D36" s="72">
        <v>69</v>
      </c>
      <c r="E36" s="70">
        <v>1</v>
      </c>
      <c r="F36" s="70">
        <v>0</v>
      </c>
      <c r="G36" s="72">
        <v>0</v>
      </c>
    </row>
    <row r="37" spans="1:7" x14ac:dyDescent="0.2">
      <c r="A37" s="72" t="s">
        <v>60</v>
      </c>
      <c r="B37" s="70">
        <v>39</v>
      </c>
      <c r="C37" s="70">
        <v>29</v>
      </c>
      <c r="D37" s="72">
        <v>74</v>
      </c>
      <c r="E37" s="70">
        <v>2</v>
      </c>
      <c r="F37" s="70">
        <v>1</v>
      </c>
      <c r="G37" s="72">
        <v>50</v>
      </c>
    </row>
    <row r="38" spans="1:7" x14ac:dyDescent="0.2">
      <c r="A38" s="72" t="s">
        <v>61</v>
      </c>
      <c r="B38" s="70">
        <v>28</v>
      </c>
      <c r="C38" s="70">
        <v>18</v>
      </c>
      <c r="D38" s="72">
        <v>64</v>
      </c>
      <c r="E38" s="70">
        <v>0</v>
      </c>
      <c r="F38" s="70">
        <v>0</v>
      </c>
      <c r="G38" s="72"/>
    </row>
    <row r="39" spans="1:7" x14ac:dyDescent="0.2">
      <c r="A39" s="72" t="s">
        <v>62</v>
      </c>
      <c r="B39" s="156" t="s">
        <v>36</v>
      </c>
      <c r="C39" s="156" t="s">
        <v>36</v>
      </c>
      <c r="D39" s="135" t="s">
        <v>36</v>
      </c>
      <c r="E39" s="156" t="s">
        <v>36</v>
      </c>
      <c r="F39" s="156" t="s">
        <v>36</v>
      </c>
      <c r="G39" s="135" t="s">
        <v>36</v>
      </c>
    </row>
    <row r="40" spans="1:7" x14ac:dyDescent="0.2">
      <c r="A40" s="72" t="s">
        <v>391</v>
      </c>
      <c r="B40" s="70">
        <v>55</v>
      </c>
      <c r="C40" s="70">
        <v>34</v>
      </c>
      <c r="D40" s="72">
        <v>62</v>
      </c>
      <c r="E40" s="70"/>
      <c r="F40" s="70"/>
      <c r="G40" s="72"/>
    </row>
    <row r="41" spans="1:7" x14ac:dyDescent="0.2">
      <c r="A41" s="72" t="s">
        <v>187</v>
      </c>
      <c r="B41" s="70">
        <v>86</v>
      </c>
      <c r="C41" s="70">
        <v>52</v>
      </c>
      <c r="D41" s="72">
        <v>60</v>
      </c>
      <c r="E41" s="70"/>
      <c r="F41" s="70"/>
      <c r="G41" s="72"/>
    </row>
    <row r="42" spans="1:7" x14ac:dyDescent="0.2">
      <c r="A42" s="72" t="s">
        <v>188</v>
      </c>
      <c r="B42" s="70">
        <v>292</v>
      </c>
      <c r="C42" s="70">
        <v>175</v>
      </c>
      <c r="D42" s="72">
        <v>60</v>
      </c>
      <c r="E42" s="70"/>
      <c r="F42" s="70"/>
      <c r="G42" s="72"/>
    </row>
    <row r="43" spans="1:7" x14ac:dyDescent="0.2">
      <c r="A43" s="72" t="s">
        <v>189</v>
      </c>
      <c r="B43" s="70">
        <v>89</v>
      </c>
      <c r="C43" s="70">
        <v>54</v>
      </c>
      <c r="D43" s="72">
        <v>61</v>
      </c>
      <c r="E43" s="70"/>
      <c r="F43" s="70"/>
      <c r="G43" s="72"/>
    </row>
    <row r="44" spans="1:7" x14ac:dyDescent="0.2">
      <c r="A44" s="72" t="s">
        <v>392</v>
      </c>
      <c r="B44" s="70">
        <v>98</v>
      </c>
      <c r="C44" s="70">
        <v>58</v>
      </c>
      <c r="D44" s="72">
        <v>59</v>
      </c>
      <c r="E44" s="70"/>
      <c r="F44" s="70"/>
      <c r="G44" s="72"/>
    </row>
    <row r="45" spans="1:7" x14ac:dyDescent="0.2">
      <c r="A45" s="72" t="s">
        <v>190</v>
      </c>
      <c r="B45" s="70">
        <v>322</v>
      </c>
      <c r="C45" s="70">
        <v>199</v>
      </c>
      <c r="D45" s="72">
        <v>62</v>
      </c>
      <c r="E45" s="70">
        <v>53</v>
      </c>
      <c r="F45" s="70">
        <v>32</v>
      </c>
      <c r="G45" s="72">
        <v>60</v>
      </c>
    </row>
    <row r="46" spans="1:7" x14ac:dyDescent="0.2">
      <c r="A46" s="72" t="s">
        <v>191</v>
      </c>
      <c r="B46" s="70">
        <v>135</v>
      </c>
      <c r="C46" s="70">
        <v>80</v>
      </c>
      <c r="D46" s="72">
        <v>59</v>
      </c>
      <c r="E46" s="70"/>
      <c r="F46" s="70"/>
      <c r="G46" s="72"/>
    </row>
    <row r="47" spans="1:7" x14ac:dyDescent="0.2">
      <c r="A47" s="72" t="s">
        <v>215</v>
      </c>
      <c r="B47" s="70">
        <v>212</v>
      </c>
      <c r="C47" s="70">
        <v>132</v>
      </c>
      <c r="D47" s="72">
        <v>62</v>
      </c>
      <c r="E47" s="70"/>
      <c r="F47" s="70"/>
      <c r="G47" s="72"/>
    </row>
    <row r="48" spans="1:7" x14ac:dyDescent="0.2">
      <c r="A48" s="72" t="s">
        <v>344</v>
      </c>
      <c r="B48" s="70">
        <v>25</v>
      </c>
      <c r="C48" s="70">
        <v>21</v>
      </c>
      <c r="D48" s="72">
        <v>84</v>
      </c>
      <c r="E48" s="70">
        <v>6</v>
      </c>
      <c r="F48" s="70">
        <v>4</v>
      </c>
      <c r="G48" s="72">
        <v>67</v>
      </c>
    </row>
    <row r="49" spans="1:7" x14ac:dyDescent="0.2">
      <c r="A49" s="72" t="s">
        <v>224</v>
      </c>
      <c r="B49" s="70">
        <v>11</v>
      </c>
      <c r="C49" s="70">
        <v>7</v>
      </c>
      <c r="D49" s="72">
        <v>64</v>
      </c>
      <c r="E49" s="70">
        <v>0</v>
      </c>
      <c r="F49" s="70">
        <v>0</v>
      </c>
      <c r="G49" s="72"/>
    </row>
    <row r="50" spans="1:7" x14ac:dyDescent="0.2">
      <c r="A50" s="72" t="s">
        <v>223</v>
      </c>
      <c r="B50" s="70">
        <v>11</v>
      </c>
      <c r="C50" s="70">
        <v>10</v>
      </c>
      <c r="D50" s="72">
        <v>91</v>
      </c>
      <c r="E50" s="70">
        <v>3</v>
      </c>
      <c r="F50" s="70">
        <v>3</v>
      </c>
      <c r="G50" s="72">
        <v>100</v>
      </c>
    </row>
    <row r="51" spans="1:7" x14ac:dyDescent="0.2">
      <c r="A51" s="72" t="s">
        <v>192</v>
      </c>
      <c r="B51" s="70">
        <v>6</v>
      </c>
      <c r="C51" s="70">
        <v>6</v>
      </c>
      <c r="D51" s="72">
        <v>100</v>
      </c>
      <c r="E51" s="70"/>
      <c r="F51" s="70"/>
      <c r="G51" s="72"/>
    </row>
    <row r="52" spans="1:7" x14ac:dyDescent="0.2">
      <c r="A52" s="72" t="s">
        <v>65</v>
      </c>
      <c r="B52" s="70">
        <v>9</v>
      </c>
      <c r="C52" s="70">
        <v>5</v>
      </c>
      <c r="D52" s="72">
        <v>56</v>
      </c>
      <c r="E52" s="70">
        <v>0</v>
      </c>
      <c r="F52" s="70">
        <v>0</v>
      </c>
      <c r="G52" s="72"/>
    </row>
    <row r="53" spans="1:7" x14ac:dyDescent="0.2">
      <c r="A53" s="72" t="s">
        <v>276</v>
      </c>
      <c r="B53" s="70">
        <v>2</v>
      </c>
      <c r="C53" s="70">
        <v>2</v>
      </c>
      <c r="D53" s="72">
        <v>100</v>
      </c>
      <c r="E53" s="70">
        <v>1</v>
      </c>
      <c r="F53" s="70">
        <v>1</v>
      </c>
      <c r="G53" s="72">
        <v>100</v>
      </c>
    </row>
    <row r="54" spans="1:7" x14ac:dyDescent="0.2">
      <c r="A54" s="72" t="s">
        <v>66</v>
      </c>
      <c r="B54" s="70">
        <v>84</v>
      </c>
      <c r="C54" s="70">
        <v>63</v>
      </c>
      <c r="D54" s="72">
        <v>75</v>
      </c>
      <c r="E54" s="70"/>
      <c r="F54" s="70"/>
      <c r="G54" s="72"/>
    </row>
    <row r="55" spans="1:7" x14ac:dyDescent="0.2">
      <c r="A55" s="72" t="s">
        <v>67</v>
      </c>
      <c r="B55" s="70">
        <v>192</v>
      </c>
      <c r="C55" s="70">
        <v>149</v>
      </c>
      <c r="D55" s="72">
        <v>78</v>
      </c>
      <c r="E55" s="70">
        <v>0</v>
      </c>
      <c r="F55" s="70">
        <v>0</v>
      </c>
      <c r="G55" s="72"/>
    </row>
    <row r="56" spans="1:7" x14ac:dyDescent="0.2">
      <c r="A56" s="72" t="s">
        <v>68</v>
      </c>
      <c r="B56" s="70">
        <v>989</v>
      </c>
      <c r="C56" s="70">
        <v>847</v>
      </c>
      <c r="D56" s="72">
        <v>86</v>
      </c>
      <c r="E56" s="70">
        <v>3</v>
      </c>
      <c r="F56" s="70">
        <v>2</v>
      </c>
      <c r="G56" s="72">
        <v>67</v>
      </c>
    </row>
    <row r="57" spans="1:7" x14ac:dyDescent="0.2">
      <c r="A57" s="72" t="s">
        <v>69</v>
      </c>
      <c r="B57" s="156" t="s">
        <v>36</v>
      </c>
      <c r="C57" s="156" t="s">
        <v>36</v>
      </c>
      <c r="D57" s="135" t="s">
        <v>36</v>
      </c>
      <c r="E57" s="156" t="s">
        <v>36</v>
      </c>
      <c r="F57" s="156" t="s">
        <v>36</v>
      </c>
      <c r="G57" s="135" t="s">
        <v>36</v>
      </c>
    </row>
    <row r="58" spans="1:7" x14ac:dyDescent="0.2">
      <c r="A58" s="72" t="s">
        <v>193</v>
      </c>
      <c r="B58" s="70">
        <v>17</v>
      </c>
      <c r="C58" s="70">
        <v>8</v>
      </c>
      <c r="D58" s="72">
        <v>47</v>
      </c>
      <c r="E58" s="70">
        <v>1</v>
      </c>
      <c r="F58" s="70">
        <v>0</v>
      </c>
      <c r="G58" s="72">
        <v>0</v>
      </c>
    </row>
    <row r="59" spans="1:7" x14ac:dyDescent="0.2">
      <c r="A59" s="72" t="s">
        <v>70</v>
      </c>
      <c r="B59" s="70">
        <v>2</v>
      </c>
      <c r="C59" s="70">
        <v>0</v>
      </c>
      <c r="D59" s="72">
        <v>0</v>
      </c>
      <c r="E59" s="70">
        <v>0</v>
      </c>
      <c r="F59" s="70">
        <v>0</v>
      </c>
      <c r="G59" s="72"/>
    </row>
    <row r="60" spans="1:7" x14ac:dyDescent="0.2">
      <c r="A60" s="72" t="s">
        <v>71</v>
      </c>
      <c r="B60" s="70">
        <v>190</v>
      </c>
      <c r="C60" s="70">
        <v>139</v>
      </c>
      <c r="D60" s="72">
        <v>73</v>
      </c>
      <c r="E60" s="70">
        <v>3</v>
      </c>
      <c r="F60" s="70">
        <v>2</v>
      </c>
      <c r="G60" s="72">
        <v>67</v>
      </c>
    </row>
    <row r="61" spans="1:7" x14ac:dyDescent="0.2">
      <c r="A61" s="72" t="s">
        <v>281</v>
      </c>
      <c r="B61" s="156" t="s">
        <v>36</v>
      </c>
      <c r="C61" s="156" t="s">
        <v>36</v>
      </c>
      <c r="D61" s="135" t="s">
        <v>36</v>
      </c>
      <c r="E61" s="156" t="s">
        <v>36</v>
      </c>
      <c r="F61" s="156" t="s">
        <v>36</v>
      </c>
      <c r="G61" s="135" t="s">
        <v>36</v>
      </c>
    </row>
    <row r="62" spans="1:7" x14ac:dyDescent="0.2">
      <c r="A62" s="125" t="s">
        <v>72</v>
      </c>
      <c r="B62" s="156">
        <v>0</v>
      </c>
      <c r="C62" s="156">
        <v>0</v>
      </c>
      <c r="D62" s="135"/>
      <c r="E62" s="156">
        <v>0</v>
      </c>
      <c r="F62" s="156">
        <v>0</v>
      </c>
      <c r="G62" s="135">
        <v>0</v>
      </c>
    </row>
    <row r="63" spans="1:7" x14ac:dyDescent="0.2">
      <c r="A63" s="72" t="s">
        <v>73</v>
      </c>
      <c r="B63" s="70">
        <v>158</v>
      </c>
      <c r="C63" s="70">
        <v>103</v>
      </c>
      <c r="D63" s="72">
        <v>65</v>
      </c>
      <c r="E63" s="70">
        <v>17</v>
      </c>
      <c r="F63" s="70">
        <v>9</v>
      </c>
      <c r="G63" s="72">
        <v>53</v>
      </c>
    </row>
    <row r="64" spans="1:7" x14ac:dyDescent="0.2">
      <c r="A64" s="72" t="s">
        <v>74</v>
      </c>
      <c r="B64" s="70">
        <v>10</v>
      </c>
      <c r="C64" s="70">
        <v>4</v>
      </c>
      <c r="D64" s="72">
        <v>40</v>
      </c>
      <c r="E64" s="70"/>
      <c r="F64" s="70"/>
      <c r="G64" s="72"/>
    </row>
    <row r="65" spans="1:7" x14ac:dyDescent="0.2">
      <c r="A65" s="72" t="s">
        <v>75</v>
      </c>
      <c r="B65" s="70">
        <v>922</v>
      </c>
      <c r="C65" s="70">
        <v>707</v>
      </c>
      <c r="D65" s="72">
        <v>77</v>
      </c>
      <c r="E65" s="70">
        <v>74</v>
      </c>
      <c r="F65" s="70">
        <v>26</v>
      </c>
      <c r="G65" s="72">
        <v>35</v>
      </c>
    </row>
    <row r="66" spans="1:7" x14ac:dyDescent="0.2">
      <c r="A66" s="72" t="s">
        <v>76</v>
      </c>
      <c r="B66" s="70">
        <v>595</v>
      </c>
      <c r="C66" s="70">
        <v>454</v>
      </c>
      <c r="D66" s="72">
        <v>76</v>
      </c>
      <c r="E66" s="70">
        <v>51</v>
      </c>
      <c r="F66" s="70">
        <v>37</v>
      </c>
      <c r="G66" s="72">
        <v>73</v>
      </c>
    </row>
    <row r="67" spans="1:7" x14ac:dyDescent="0.2">
      <c r="A67" s="72" t="s">
        <v>77</v>
      </c>
      <c r="B67" s="70">
        <v>1309</v>
      </c>
      <c r="C67" s="70">
        <v>1003</v>
      </c>
      <c r="D67" s="72">
        <v>77</v>
      </c>
      <c r="E67" s="70">
        <v>58</v>
      </c>
      <c r="F67" s="70">
        <v>20</v>
      </c>
      <c r="G67" s="72">
        <v>34</v>
      </c>
    </row>
    <row r="68" spans="1:7" x14ac:dyDescent="0.2">
      <c r="A68" s="72" t="s">
        <v>78</v>
      </c>
      <c r="B68" s="70">
        <v>568</v>
      </c>
      <c r="C68" s="70">
        <v>428</v>
      </c>
      <c r="D68" s="72">
        <v>75</v>
      </c>
      <c r="E68" s="70">
        <v>9</v>
      </c>
      <c r="F68" s="70">
        <v>4</v>
      </c>
      <c r="G68" s="72">
        <v>44</v>
      </c>
    </row>
    <row r="69" spans="1:7" x14ac:dyDescent="0.2">
      <c r="A69" s="72" t="s">
        <v>79</v>
      </c>
      <c r="B69" s="70">
        <v>609</v>
      </c>
      <c r="C69" s="70">
        <v>447</v>
      </c>
      <c r="D69" s="72">
        <v>73</v>
      </c>
      <c r="E69" s="70">
        <v>6</v>
      </c>
      <c r="F69" s="70">
        <v>4</v>
      </c>
      <c r="G69" s="72">
        <v>67</v>
      </c>
    </row>
    <row r="70" spans="1:7" x14ac:dyDescent="0.2">
      <c r="A70" s="72" t="s">
        <v>80</v>
      </c>
      <c r="B70" s="70">
        <v>315</v>
      </c>
      <c r="C70" s="70">
        <v>248</v>
      </c>
      <c r="D70" s="72">
        <v>79</v>
      </c>
      <c r="E70" s="70">
        <v>6</v>
      </c>
      <c r="F70" s="70">
        <v>0</v>
      </c>
      <c r="G70" s="72">
        <v>0</v>
      </c>
    </row>
    <row r="71" spans="1:7" x14ac:dyDescent="0.2">
      <c r="A71" s="72" t="s">
        <v>81</v>
      </c>
      <c r="B71" s="70">
        <v>920</v>
      </c>
      <c r="C71" s="70">
        <v>674</v>
      </c>
      <c r="D71" s="72">
        <v>73</v>
      </c>
      <c r="E71" s="70">
        <v>14</v>
      </c>
      <c r="F71" s="70">
        <v>5</v>
      </c>
      <c r="G71" s="72">
        <v>36</v>
      </c>
    </row>
    <row r="72" spans="1:7" x14ac:dyDescent="0.2">
      <c r="A72" s="72" t="s">
        <v>82</v>
      </c>
      <c r="B72" s="156" t="s">
        <v>36</v>
      </c>
      <c r="C72" s="156" t="s">
        <v>36</v>
      </c>
      <c r="D72" s="135" t="s">
        <v>36</v>
      </c>
      <c r="E72" s="156" t="s">
        <v>36</v>
      </c>
      <c r="F72" s="156" t="s">
        <v>36</v>
      </c>
      <c r="G72" s="135" t="s">
        <v>36</v>
      </c>
    </row>
    <row r="73" spans="1:7" x14ac:dyDescent="0.2">
      <c r="A73" s="72" t="s">
        <v>83</v>
      </c>
      <c r="B73" s="70">
        <v>318</v>
      </c>
      <c r="C73" s="70">
        <v>235</v>
      </c>
      <c r="D73" s="72">
        <v>74</v>
      </c>
      <c r="E73" s="70">
        <v>4</v>
      </c>
      <c r="F73" s="70">
        <v>2</v>
      </c>
      <c r="G73" s="72">
        <v>50</v>
      </c>
    </row>
    <row r="74" spans="1:7" x14ac:dyDescent="0.2">
      <c r="A74" s="72" t="s">
        <v>84</v>
      </c>
      <c r="B74" s="70">
        <v>206</v>
      </c>
      <c r="C74" s="70">
        <v>145</v>
      </c>
      <c r="D74" s="72">
        <v>70</v>
      </c>
      <c r="E74" s="70">
        <v>2</v>
      </c>
      <c r="F74" s="70">
        <v>0</v>
      </c>
      <c r="G74" s="72">
        <v>0</v>
      </c>
    </row>
    <row r="75" spans="1:7" x14ac:dyDescent="0.2">
      <c r="A75" s="72" t="s">
        <v>85</v>
      </c>
      <c r="B75" s="70">
        <v>723</v>
      </c>
      <c r="C75" s="70">
        <v>518</v>
      </c>
      <c r="D75" s="72">
        <v>72</v>
      </c>
      <c r="E75" s="70">
        <v>16</v>
      </c>
      <c r="F75" s="70">
        <v>4</v>
      </c>
      <c r="G75" s="72">
        <v>25</v>
      </c>
    </row>
    <row r="76" spans="1:7" x14ac:dyDescent="0.2">
      <c r="A76" s="72" t="s">
        <v>86</v>
      </c>
      <c r="B76" s="156" t="s">
        <v>36</v>
      </c>
      <c r="C76" s="156" t="s">
        <v>36</v>
      </c>
      <c r="D76" s="135" t="s">
        <v>36</v>
      </c>
      <c r="E76" s="156" t="s">
        <v>36</v>
      </c>
      <c r="F76" s="156" t="s">
        <v>36</v>
      </c>
      <c r="G76" s="135" t="s">
        <v>36</v>
      </c>
    </row>
    <row r="77" spans="1:7" x14ac:dyDescent="0.2">
      <c r="A77" s="72" t="s">
        <v>87</v>
      </c>
      <c r="B77" s="70">
        <v>680</v>
      </c>
      <c r="C77" s="70">
        <v>514</v>
      </c>
      <c r="D77" s="72">
        <v>76</v>
      </c>
      <c r="E77" s="70">
        <v>3</v>
      </c>
      <c r="F77" s="70">
        <v>0</v>
      </c>
      <c r="G77" s="72">
        <v>0</v>
      </c>
    </row>
    <row r="78" spans="1:7" x14ac:dyDescent="0.2">
      <c r="A78" s="72" t="s">
        <v>88</v>
      </c>
      <c r="B78" s="70">
        <v>735</v>
      </c>
      <c r="C78" s="70">
        <v>578</v>
      </c>
      <c r="D78" s="72">
        <v>79</v>
      </c>
      <c r="E78" s="70">
        <v>6</v>
      </c>
      <c r="F78" s="70">
        <v>1</v>
      </c>
      <c r="G78" s="72">
        <v>17</v>
      </c>
    </row>
    <row r="79" spans="1:7" x14ac:dyDescent="0.2">
      <c r="A79" s="72" t="s">
        <v>194</v>
      </c>
      <c r="B79" s="156" t="s">
        <v>36</v>
      </c>
      <c r="C79" s="156" t="s">
        <v>36</v>
      </c>
      <c r="D79" s="135" t="s">
        <v>36</v>
      </c>
      <c r="E79" s="156" t="s">
        <v>36</v>
      </c>
      <c r="F79" s="156" t="s">
        <v>36</v>
      </c>
      <c r="G79" s="135" t="s">
        <v>36</v>
      </c>
    </row>
    <row r="80" spans="1:7" x14ac:dyDescent="0.2">
      <c r="A80" s="72" t="s">
        <v>89</v>
      </c>
      <c r="B80" s="70">
        <v>1284</v>
      </c>
      <c r="C80" s="70">
        <v>960</v>
      </c>
      <c r="D80" s="72">
        <v>75</v>
      </c>
      <c r="E80" s="70">
        <v>55</v>
      </c>
      <c r="F80" s="70">
        <v>15</v>
      </c>
      <c r="G80" s="72">
        <v>27</v>
      </c>
    </row>
    <row r="81" spans="1:7" x14ac:dyDescent="0.2">
      <c r="A81" s="72" t="s">
        <v>90</v>
      </c>
      <c r="B81" s="70">
        <v>411</v>
      </c>
      <c r="C81" s="70">
        <v>317</v>
      </c>
      <c r="D81" s="72">
        <v>77</v>
      </c>
      <c r="E81" s="70">
        <v>20</v>
      </c>
      <c r="F81" s="70">
        <v>10</v>
      </c>
      <c r="G81" s="72">
        <v>50</v>
      </c>
    </row>
    <row r="82" spans="1:7" x14ac:dyDescent="0.2">
      <c r="A82" s="72"/>
      <c r="B82" s="70"/>
      <c r="C82" s="70"/>
      <c r="D82" s="72"/>
      <c r="E82" s="70"/>
      <c r="F82" s="70"/>
      <c r="G82" s="72"/>
    </row>
    <row r="83" spans="1:7" x14ac:dyDescent="0.2">
      <c r="A83" s="136" t="s">
        <v>91</v>
      </c>
      <c r="B83" s="70"/>
      <c r="C83" s="70"/>
      <c r="D83" s="72"/>
      <c r="E83" s="70"/>
      <c r="F83" s="70"/>
      <c r="G83" s="72"/>
    </row>
    <row r="84" spans="1:7" x14ac:dyDescent="0.2">
      <c r="A84" s="72" t="s">
        <v>63</v>
      </c>
      <c r="B84" s="70">
        <v>9</v>
      </c>
      <c r="C84" s="70">
        <v>2</v>
      </c>
      <c r="D84" s="72">
        <v>22</v>
      </c>
      <c r="E84" s="70"/>
      <c r="F84" s="70"/>
      <c r="G84" s="72"/>
    </row>
    <row r="85" spans="1:7" x14ac:dyDescent="0.2">
      <c r="A85" s="72" t="s">
        <v>111</v>
      </c>
      <c r="B85" s="70">
        <v>20</v>
      </c>
      <c r="C85" s="70">
        <v>13</v>
      </c>
      <c r="D85" s="72">
        <v>65</v>
      </c>
      <c r="E85" s="70"/>
      <c r="F85" s="70"/>
      <c r="G85" s="72"/>
    </row>
    <row r="86" spans="1:7" x14ac:dyDescent="0.2">
      <c r="A86" s="72" t="s">
        <v>284</v>
      </c>
      <c r="B86" s="70">
        <v>7</v>
      </c>
      <c r="C86" s="70">
        <v>7</v>
      </c>
      <c r="D86" s="72">
        <v>100</v>
      </c>
      <c r="E86" s="70"/>
      <c r="F86" s="70"/>
      <c r="G86" s="72"/>
    </row>
    <row r="87" spans="1:7" x14ac:dyDescent="0.2">
      <c r="A87" s="72" t="s">
        <v>64</v>
      </c>
      <c r="B87" s="70">
        <v>4</v>
      </c>
      <c r="C87" s="70">
        <v>4</v>
      </c>
      <c r="D87" s="72">
        <v>100</v>
      </c>
      <c r="E87" s="70"/>
      <c r="F87" s="70"/>
      <c r="G87" s="72"/>
    </row>
    <row r="88" spans="1:7" x14ac:dyDescent="0.2">
      <c r="A88" s="72" t="s">
        <v>92</v>
      </c>
      <c r="B88" s="70">
        <v>206</v>
      </c>
      <c r="C88" s="70">
        <v>127</v>
      </c>
      <c r="D88" s="72">
        <v>62</v>
      </c>
      <c r="E88" s="70">
        <v>28</v>
      </c>
      <c r="F88" s="70">
        <v>12</v>
      </c>
      <c r="G88" s="72">
        <v>43</v>
      </c>
    </row>
    <row r="89" spans="1:7" x14ac:dyDescent="0.2">
      <c r="A89" s="72" t="s">
        <v>285</v>
      </c>
      <c r="B89" s="70">
        <v>6</v>
      </c>
      <c r="C89" s="70">
        <v>3</v>
      </c>
      <c r="D89" s="72">
        <v>50</v>
      </c>
      <c r="E89" s="70">
        <v>1</v>
      </c>
      <c r="F89" s="70">
        <v>0</v>
      </c>
      <c r="G89" s="72">
        <v>0</v>
      </c>
    </row>
    <row r="90" spans="1:7" x14ac:dyDescent="0.2">
      <c r="A90" s="125" t="s">
        <v>286</v>
      </c>
      <c r="B90" s="215">
        <v>0</v>
      </c>
      <c r="C90" s="215">
        <v>0</v>
      </c>
      <c r="D90" s="125"/>
      <c r="E90" s="215">
        <v>0</v>
      </c>
      <c r="F90" s="215">
        <v>0</v>
      </c>
      <c r="G90" s="125"/>
    </row>
    <row r="91" spans="1:7" x14ac:dyDescent="0.2">
      <c r="A91" s="72" t="s">
        <v>93</v>
      </c>
      <c r="B91" s="70">
        <v>434</v>
      </c>
      <c r="C91" s="70">
        <v>120</v>
      </c>
      <c r="D91" s="72">
        <v>28</v>
      </c>
      <c r="E91" s="70">
        <v>229</v>
      </c>
      <c r="F91" s="70">
        <v>38</v>
      </c>
      <c r="G91" s="72">
        <v>17</v>
      </c>
    </row>
    <row r="92" spans="1:7" x14ac:dyDescent="0.2">
      <c r="A92" s="72" t="s">
        <v>225</v>
      </c>
      <c r="B92" s="70">
        <v>284</v>
      </c>
      <c r="C92" s="70">
        <v>182</v>
      </c>
      <c r="D92" s="72">
        <v>64</v>
      </c>
      <c r="E92" s="70"/>
      <c r="F92" s="70"/>
      <c r="G92" s="72"/>
    </row>
    <row r="93" spans="1:7" x14ac:dyDescent="0.2">
      <c r="A93" s="125" t="s">
        <v>216</v>
      </c>
      <c r="B93" s="215">
        <v>245</v>
      </c>
      <c r="C93" s="215">
        <v>162</v>
      </c>
      <c r="D93" s="125">
        <v>66</v>
      </c>
      <c r="E93" s="215">
        <v>3</v>
      </c>
      <c r="F93" s="215">
        <v>1</v>
      </c>
      <c r="G93" s="125">
        <v>33</v>
      </c>
    </row>
    <row r="94" spans="1:7" x14ac:dyDescent="0.2">
      <c r="A94" s="72" t="s">
        <v>94</v>
      </c>
      <c r="B94" s="70">
        <v>213</v>
      </c>
      <c r="C94" s="70">
        <v>131</v>
      </c>
      <c r="D94" s="72">
        <v>62</v>
      </c>
      <c r="E94" s="70">
        <v>10</v>
      </c>
      <c r="F94" s="70">
        <v>6</v>
      </c>
      <c r="G94" s="72">
        <v>60</v>
      </c>
    </row>
    <row r="95" spans="1:7" x14ac:dyDescent="0.2">
      <c r="A95" s="72" t="s">
        <v>95</v>
      </c>
      <c r="B95" s="70">
        <v>300</v>
      </c>
      <c r="C95" s="70">
        <v>100</v>
      </c>
      <c r="D95" s="72">
        <v>33</v>
      </c>
      <c r="E95" s="70">
        <v>24</v>
      </c>
      <c r="F95" s="70">
        <v>4</v>
      </c>
      <c r="G95" s="72">
        <v>17</v>
      </c>
    </row>
    <row r="96" spans="1:7" x14ac:dyDescent="0.2">
      <c r="A96" s="72" t="s">
        <v>177</v>
      </c>
      <c r="B96" s="70">
        <v>185</v>
      </c>
      <c r="C96" s="70">
        <v>43</v>
      </c>
      <c r="D96" s="72">
        <v>23</v>
      </c>
      <c r="E96" s="70">
        <v>20</v>
      </c>
      <c r="F96" s="70">
        <v>1</v>
      </c>
      <c r="G96" s="72">
        <v>5</v>
      </c>
    </row>
    <row r="97" spans="1:7" x14ac:dyDescent="0.2">
      <c r="A97" s="72" t="s">
        <v>96</v>
      </c>
      <c r="B97" s="70">
        <v>181</v>
      </c>
      <c r="C97" s="70">
        <v>96</v>
      </c>
      <c r="D97" s="72">
        <v>53</v>
      </c>
      <c r="E97" s="70">
        <v>12</v>
      </c>
      <c r="F97" s="70">
        <v>8</v>
      </c>
      <c r="G97" s="72">
        <v>67</v>
      </c>
    </row>
    <row r="98" spans="1:7" x14ac:dyDescent="0.2">
      <c r="A98" s="72" t="s">
        <v>97</v>
      </c>
      <c r="B98" s="70">
        <v>8375</v>
      </c>
      <c r="C98" s="70">
        <v>5242</v>
      </c>
      <c r="D98" s="72">
        <v>63</v>
      </c>
      <c r="E98" s="70">
        <v>0</v>
      </c>
      <c r="F98" s="70">
        <v>0</v>
      </c>
      <c r="G98" s="72"/>
    </row>
    <row r="99" spans="1:7" x14ac:dyDescent="0.2">
      <c r="A99" s="72" t="s">
        <v>98</v>
      </c>
      <c r="B99" s="70">
        <v>950</v>
      </c>
      <c r="C99" s="70">
        <v>722</v>
      </c>
      <c r="D99" s="72">
        <v>76</v>
      </c>
      <c r="E99" s="70"/>
      <c r="F99" s="70"/>
      <c r="G99" s="72"/>
    </row>
    <row r="100" spans="1:7" x14ac:dyDescent="0.2">
      <c r="A100" s="72" t="s">
        <v>99</v>
      </c>
      <c r="B100" s="70">
        <v>81</v>
      </c>
      <c r="C100" s="70">
        <v>55</v>
      </c>
      <c r="D100" s="72">
        <v>68</v>
      </c>
      <c r="E100" s="70">
        <v>3</v>
      </c>
      <c r="F100" s="70">
        <v>1</v>
      </c>
      <c r="G100" s="72">
        <v>33</v>
      </c>
    </row>
    <row r="101" spans="1:7" x14ac:dyDescent="0.2">
      <c r="A101" s="72" t="s">
        <v>100</v>
      </c>
      <c r="B101" s="70">
        <v>201</v>
      </c>
      <c r="C101" s="70">
        <v>124</v>
      </c>
      <c r="D101" s="72">
        <v>62</v>
      </c>
      <c r="E101" s="70">
        <v>53</v>
      </c>
      <c r="F101" s="70">
        <v>10</v>
      </c>
      <c r="G101" s="72">
        <v>19</v>
      </c>
    </row>
    <row r="102" spans="1:7" x14ac:dyDescent="0.2">
      <c r="A102" s="72" t="s">
        <v>178</v>
      </c>
      <c r="B102" s="70">
        <v>54</v>
      </c>
      <c r="C102" s="70">
        <v>35</v>
      </c>
      <c r="D102" s="72">
        <v>65</v>
      </c>
      <c r="E102" s="70">
        <v>15</v>
      </c>
      <c r="F102" s="70">
        <v>7</v>
      </c>
      <c r="G102" s="72">
        <v>47</v>
      </c>
    </row>
    <row r="103" spans="1:7" x14ac:dyDescent="0.2">
      <c r="A103" s="72" t="s">
        <v>165</v>
      </c>
      <c r="B103" s="70">
        <v>92</v>
      </c>
      <c r="C103" s="70">
        <v>58</v>
      </c>
      <c r="D103" s="72">
        <v>63</v>
      </c>
      <c r="E103" s="70">
        <v>6</v>
      </c>
      <c r="F103" s="70">
        <v>1</v>
      </c>
      <c r="G103" s="72">
        <v>17</v>
      </c>
    </row>
    <row r="104" spans="1:7" x14ac:dyDescent="0.2">
      <c r="A104" s="72" t="s">
        <v>101</v>
      </c>
      <c r="B104" s="70">
        <v>45</v>
      </c>
      <c r="C104" s="70">
        <v>38</v>
      </c>
      <c r="D104" s="72">
        <v>84</v>
      </c>
      <c r="E104" s="70">
        <v>46</v>
      </c>
      <c r="F104" s="70">
        <v>22</v>
      </c>
      <c r="G104" s="72">
        <v>48</v>
      </c>
    </row>
    <row r="105" spans="1:7" x14ac:dyDescent="0.2">
      <c r="A105" s="72" t="s">
        <v>278</v>
      </c>
      <c r="B105" s="156" t="s">
        <v>36</v>
      </c>
      <c r="C105" s="156" t="s">
        <v>36</v>
      </c>
      <c r="D105" s="135" t="s">
        <v>36</v>
      </c>
      <c r="E105" s="156" t="s">
        <v>36</v>
      </c>
      <c r="F105" s="156" t="s">
        <v>36</v>
      </c>
      <c r="G105" s="135" t="s">
        <v>36</v>
      </c>
    </row>
    <row r="106" spans="1:7" x14ac:dyDescent="0.2">
      <c r="A106" s="72" t="s">
        <v>102</v>
      </c>
      <c r="B106" s="70">
        <v>492</v>
      </c>
      <c r="C106" s="70">
        <v>309</v>
      </c>
      <c r="D106" s="72">
        <v>63</v>
      </c>
      <c r="E106" s="70">
        <v>8</v>
      </c>
      <c r="F106" s="70">
        <v>3</v>
      </c>
      <c r="G106" s="72">
        <v>38</v>
      </c>
    </row>
    <row r="107" spans="1:7" x14ac:dyDescent="0.2">
      <c r="A107" s="72" t="s">
        <v>103</v>
      </c>
      <c r="B107" s="70">
        <v>6</v>
      </c>
      <c r="C107" s="70">
        <v>3</v>
      </c>
      <c r="D107" s="72">
        <v>50</v>
      </c>
      <c r="E107" s="70"/>
      <c r="F107" s="70"/>
      <c r="G107" s="72"/>
    </row>
    <row r="109" spans="1:7" x14ac:dyDescent="0.2">
      <c r="A109" s="266" t="s">
        <v>324</v>
      </c>
      <c r="B109" s="266"/>
      <c r="C109" s="266"/>
      <c r="D109" s="266"/>
      <c r="E109" s="266"/>
      <c r="F109" s="266"/>
      <c r="G109" s="266"/>
    </row>
    <row r="110" spans="1:7" ht="27" customHeight="1" x14ac:dyDescent="0.2">
      <c r="A110" s="286" t="s">
        <v>289</v>
      </c>
      <c r="B110" s="286"/>
      <c r="C110" s="286"/>
      <c r="D110" s="286"/>
      <c r="E110" s="286"/>
      <c r="F110" s="286"/>
      <c r="G110" s="286"/>
    </row>
    <row r="111" spans="1:7" x14ac:dyDescent="0.2">
      <c r="A111" s="278" t="s">
        <v>290</v>
      </c>
      <c r="B111" s="278"/>
      <c r="C111" s="278"/>
      <c r="D111" s="278"/>
      <c r="E111" s="278"/>
      <c r="F111" s="278"/>
      <c r="G111" s="278"/>
    </row>
    <row r="112" spans="1:7" x14ac:dyDescent="0.2">
      <c r="A112" s="60"/>
      <c r="B112" s="211"/>
      <c r="C112" s="211"/>
      <c r="D112" s="60"/>
    </row>
  </sheetData>
  <mergeCells count="12">
    <mergeCell ref="A1:G1"/>
    <mergeCell ref="A2:G2"/>
    <mergeCell ref="A3:G3"/>
    <mergeCell ref="A4:G4"/>
    <mergeCell ref="A110:G110"/>
    <mergeCell ref="A111:G111"/>
    <mergeCell ref="A7:G7"/>
    <mergeCell ref="A6:G6"/>
    <mergeCell ref="B8:D8"/>
    <mergeCell ref="E8:G8"/>
    <mergeCell ref="A8:A9"/>
    <mergeCell ref="A109:G109"/>
  </mergeCells>
  <printOptions horizontalCentered="1"/>
  <pageMargins left="0.7" right="0.7" top="0.75" bottom="0.75" header="0.3" footer="0.3"/>
  <pageSetup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8" defaultRowHeight="12.75" x14ac:dyDescent="0.2"/>
  <cols>
    <col min="1" max="1" width="50.5703125" style="31" bestFit="1" customWidth="1"/>
    <col min="2" max="2" width="8.7109375" style="34" bestFit="1" customWidth="1"/>
    <col min="3" max="3" width="8.28515625" style="34" bestFit="1" customWidth="1"/>
    <col min="4" max="4" width="9" style="34" bestFit="1" customWidth="1"/>
    <col min="5" max="5" width="8.7109375" style="34" bestFit="1" customWidth="1"/>
    <col min="6" max="6" width="8.28515625" style="34" bestFit="1" customWidth="1"/>
    <col min="7" max="7" width="9" style="34" bestFit="1" customWidth="1"/>
    <col min="8" max="8" width="8.7109375" style="34" bestFit="1" customWidth="1"/>
    <col min="9" max="9" width="8.28515625" style="34" bestFit="1" customWidth="1"/>
    <col min="10" max="10" width="9" style="34" bestFit="1" customWidth="1"/>
    <col min="11" max="11" width="8.7109375" style="34" bestFit="1" customWidth="1"/>
    <col min="12" max="12" width="8.28515625" style="34" bestFit="1" customWidth="1"/>
    <col min="13" max="13" width="9" style="34" bestFit="1" customWidth="1"/>
    <col min="14" max="16384" width="8" style="31"/>
  </cols>
  <sheetData>
    <row r="1" spans="1:13" ht="18.75" x14ac:dyDescent="0.3">
      <c r="A1" s="243" t="s">
        <v>173</v>
      </c>
      <c r="B1" s="243"/>
      <c r="C1" s="243"/>
      <c r="D1" s="243"/>
      <c r="E1" s="243"/>
      <c r="F1" s="243"/>
      <c r="G1" s="243"/>
      <c r="H1" s="243"/>
      <c r="I1" s="243"/>
      <c r="J1" s="243"/>
      <c r="K1" s="243"/>
      <c r="L1" s="243"/>
      <c r="M1" s="243"/>
    </row>
    <row r="2" spans="1:13" ht="18.75" x14ac:dyDescent="0.3">
      <c r="A2" s="243" t="s">
        <v>174</v>
      </c>
      <c r="B2" s="243"/>
      <c r="C2" s="243"/>
      <c r="D2" s="243"/>
      <c r="E2" s="243"/>
      <c r="F2" s="243"/>
      <c r="G2" s="243"/>
      <c r="H2" s="243"/>
      <c r="I2" s="243"/>
      <c r="J2" s="243"/>
      <c r="K2" s="243"/>
      <c r="L2" s="243"/>
      <c r="M2" s="243"/>
    </row>
    <row r="3" spans="1:13" ht="15" x14ac:dyDescent="0.25">
      <c r="A3" s="224" t="s">
        <v>325</v>
      </c>
      <c r="B3" s="224"/>
      <c r="C3" s="224"/>
      <c r="D3" s="224"/>
      <c r="E3" s="224"/>
      <c r="F3" s="224"/>
      <c r="G3" s="224"/>
      <c r="H3" s="224"/>
      <c r="I3" s="224"/>
      <c r="J3" s="224"/>
      <c r="K3" s="224"/>
      <c r="L3" s="224"/>
      <c r="M3" s="224"/>
    </row>
    <row r="4" spans="1:13" ht="15" x14ac:dyDescent="0.25">
      <c r="A4" s="273" t="s">
        <v>336</v>
      </c>
      <c r="B4" s="273"/>
      <c r="C4" s="273"/>
      <c r="D4" s="273"/>
      <c r="E4" s="273"/>
      <c r="F4" s="273"/>
      <c r="G4" s="273"/>
      <c r="H4" s="273"/>
      <c r="I4" s="273"/>
      <c r="J4" s="273"/>
      <c r="K4" s="273"/>
      <c r="L4" s="273"/>
      <c r="M4" s="273"/>
    </row>
    <row r="6" spans="1:13" ht="15" x14ac:dyDescent="0.25">
      <c r="A6" s="290" t="s">
        <v>327</v>
      </c>
      <c r="B6" s="290"/>
      <c r="C6" s="290"/>
      <c r="D6" s="290"/>
      <c r="E6" s="290"/>
      <c r="F6" s="290"/>
      <c r="G6" s="290"/>
      <c r="H6" s="290"/>
      <c r="I6" s="290"/>
      <c r="J6" s="290"/>
      <c r="K6" s="290"/>
      <c r="L6" s="290"/>
      <c r="M6" s="290"/>
    </row>
    <row r="7" spans="1:13" x14ac:dyDescent="0.2">
      <c r="A7" s="288" t="s">
        <v>234</v>
      </c>
      <c r="B7" s="289" t="s">
        <v>20</v>
      </c>
      <c r="C7" s="289"/>
      <c r="D7" s="289"/>
      <c r="E7" s="289"/>
      <c r="F7" s="289"/>
      <c r="G7" s="289"/>
      <c r="H7" s="289" t="s">
        <v>24</v>
      </c>
      <c r="I7" s="289"/>
      <c r="J7" s="289"/>
      <c r="K7" s="289"/>
      <c r="L7" s="289"/>
      <c r="M7" s="289"/>
    </row>
    <row r="8" spans="1:13" ht="15" x14ac:dyDescent="0.2">
      <c r="A8" s="288"/>
      <c r="B8" s="289" t="s">
        <v>401</v>
      </c>
      <c r="C8" s="289"/>
      <c r="D8" s="289"/>
      <c r="E8" s="289" t="s">
        <v>402</v>
      </c>
      <c r="F8" s="289"/>
      <c r="G8" s="289"/>
      <c r="H8" s="289" t="s">
        <v>401</v>
      </c>
      <c r="I8" s="289"/>
      <c r="J8" s="289"/>
      <c r="K8" s="289" t="s">
        <v>402</v>
      </c>
      <c r="L8" s="289"/>
      <c r="M8" s="289"/>
    </row>
    <row r="9" spans="1:13" ht="25.5" x14ac:dyDescent="0.2">
      <c r="A9" s="288"/>
      <c r="B9" s="289" t="s">
        <v>235</v>
      </c>
      <c r="C9" s="289"/>
      <c r="D9" s="185" t="s">
        <v>222</v>
      </c>
      <c r="E9" s="289" t="s">
        <v>164</v>
      </c>
      <c r="F9" s="289"/>
      <c r="G9" s="185" t="s">
        <v>222</v>
      </c>
      <c r="H9" s="289" t="s">
        <v>235</v>
      </c>
      <c r="I9" s="289"/>
      <c r="J9" s="185" t="s">
        <v>222</v>
      </c>
      <c r="K9" s="289" t="s">
        <v>235</v>
      </c>
      <c r="L9" s="289"/>
      <c r="M9" s="185" t="s">
        <v>222</v>
      </c>
    </row>
    <row r="10" spans="1:13" ht="51" x14ac:dyDescent="0.2">
      <c r="A10" s="288"/>
      <c r="B10" s="185" t="s">
        <v>236</v>
      </c>
      <c r="C10" s="185" t="s">
        <v>237</v>
      </c>
      <c r="D10" s="185" t="s">
        <v>238</v>
      </c>
      <c r="E10" s="185" t="s">
        <v>236</v>
      </c>
      <c r="F10" s="185" t="s">
        <v>237</v>
      </c>
      <c r="G10" s="185" t="s">
        <v>238</v>
      </c>
      <c r="H10" s="185" t="s">
        <v>236</v>
      </c>
      <c r="I10" s="185" t="s">
        <v>237</v>
      </c>
      <c r="J10" s="185" t="s">
        <v>238</v>
      </c>
      <c r="K10" s="185" t="s">
        <v>236</v>
      </c>
      <c r="L10" s="185" t="s">
        <v>237</v>
      </c>
      <c r="M10" s="185" t="s">
        <v>238</v>
      </c>
    </row>
    <row r="11" spans="1:13" x14ac:dyDescent="0.2">
      <c r="A11" s="68" t="s">
        <v>34</v>
      </c>
      <c r="B11" s="70"/>
      <c r="C11" s="70"/>
      <c r="D11" s="70"/>
      <c r="E11" s="70"/>
      <c r="F11" s="70"/>
      <c r="G11" s="70"/>
      <c r="H11" s="70"/>
      <c r="I11" s="70"/>
      <c r="J11" s="70"/>
      <c r="K11" s="70"/>
      <c r="L11" s="70"/>
      <c r="M11" s="70"/>
    </row>
    <row r="12" spans="1:13" x14ac:dyDescent="0.2">
      <c r="A12" s="72" t="s">
        <v>35</v>
      </c>
      <c r="B12" s="70">
        <v>2040</v>
      </c>
      <c r="C12" s="70">
        <v>330</v>
      </c>
      <c r="D12" s="70">
        <v>85</v>
      </c>
      <c r="E12" s="70">
        <v>2040</v>
      </c>
      <c r="F12" s="70">
        <v>330</v>
      </c>
      <c r="G12" s="70">
        <v>85</v>
      </c>
      <c r="H12" s="70"/>
      <c r="I12" s="70"/>
      <c r="J12" s="70"/>
      <c r="K12" s="70"/>
      <c r="L12" s="70"/>
      <c r="M12" s="70"/>
    </row>
    <row r="13" spans="1:13" x14ac:dyDescent="0.2">
      <c r="A13" s="72" t="s">
        <v>37</v>
      </c>
      <c r="B13" s="70">
        <v>2520</v>
      </c>
      <c r="C13" s="70">
        <v>850</v>
      </c>
      <c r="D13" s="70">
        <v>105</v>
      </c>
      <c r="E13" s="70">
        <v>2520</v>
      </c>
      <c r="F13" s="70">
        <v>850</v>
      </c>
      <c r="G13" s="70">
        <v>105</v>
      </c>
      <c r="H13" s="70">
        <v>2160</v>
      </c>
      <c r="I13" s="70">
        <v>860</v>
      </c>
      <c r="J13" s="70">
        <v>180</v>
      </c>
      <c r="K13" s="70">
        <v>2160</v>
      </c>
      <c r="L13" s="70">
        <v>860</v>
      </c>
      <c r="M13" s="70">
        <v>180</v>
      </c>
    </row>
    <row r="14" spans="1:13" x14ac:dyDescent="0.2">
      <c r="A14" s="72" t="s">
        <v>38</v>
      </c>
      <c r="B14" s="70">
        <v>2997</v>
      </c>
      <c r="C14" s="70">
        <v>251</v>
      </c>
      <c r="D14" s="70">
        <v>90</v>
      </c>
      <c r="E14" s="70">
        <v>5157</v>
      </c>
      <c r="F14" s="70">
        <v>251</v>
      </c>
      <c r="G14" s="70">
        <v>180</v>
      </c>
      <c r="H14" s="70"/>
      <c r="I14" s="70"/>
      <c r="J14" s="70"/>
      <c r="K14" s="70"/>
      <c r="L14" s="70"/>
      <c r="M14" s="70"/>
    </row>
    <row r="15" spans="1:13" x14ac:dyDescent="0.2">
      <c r="A15" s="72" t="s">
        <v>39</v>
      </c>
      <c r="B15" s="70">
        <v>1080</v>
      </c>
      <c r="C15" s="70">
        <v>25</v>
      </c>
      <c r="D15" s="70">
        <v>30</v>
      </c>
      <c r="E15" s="70">
        <v>1080</v>
      </c>
      <c r="F15" s="70">
        <v>25</v>
      </c>
      <c r="G15" s="70">
        <v>30</v>
      </c>
      <c r="H15" s="70"/>
      <c r="I15" s="70"/>
      <c r="J15" s="70"/>
      <c r="K15" s="70"/>
      <c r="L15" s="70"/>
      <c r="M15" s="70"/>
    </row>
    <row r="16" spans="1:13" x14ac:dyDescent="0.2">
      <c r="A16" s="72" t="s">
        <v>40</v>
      </c>
      <c r="B16" s="70">
        <v>1080</v>
      </c>
      <c r="C16" s="70">
        <v>25</v>
      </c>
      <c r="D16" s="70">
        <v>30</v>
      </c>
      <c r="E16" s="70">
        <v>1080</v>
      </c>
      <c r="F16" s="70">
        <v>25</v>
      </c>
      <c r="G16" s="70">
        <v>30</v>
      </c>
      <c r="H16" s="70"/>
      <c r="I16" s="70"/>
      <c r="J16" s="70"/>
      <c r="K16" s="70"/>
      <c r="L16" s="70"/>
      <c r="M16" s="70"/>
    </row>
    <row r="17" spans="1:13" x14ac:dyDescent="0.2">
      <c r="A17" s="72" t="s">
        <v>41</v>
      </c>
      <c r="B17" s="70">
        <v>1080</v>
      </c>
      <c r="C17" s="70">
        <v>50</v>
      </c>
      <c r="D17" s="70">
        <v>30</v>
      </c>
      <c r="E17" s="70">
        <v>1080</v>
      </c>
      <c r="F17" s="70">
        <v>50</v>
      </c>
      <c r="G17" s="70">
        <v>30</v>
      </c>
      <c r="H17" s="70"/>
      <c r="I17" s="70"/>
      <c r="J17" s="70"/>
      <c r="K17" s="70"/>
      <c r="L17" s="70"/>
      <c r="M17" s="70"/>
    </row>
    <row r="18" spans="1:13" x14ac:dyDescent="0.2">
      <c r="A18" s="72" t="s">
        <v>42</v>
      </c>
      <c r="B18" s="70">
        <v>1080</v>
      </c>
      <c r="C18" s="70">
        <v>25</v>
      </c>
      <c r="D18" s="70">
        <v>30</v>
      </c>
      <c r="E18" s="70">
        <v>1080</v>
      </c>
      <c r="F18" s="70">
        <v>25</v>
      </c>
      <c r="G18" s="70">
        <v>30</v>
      </c>
      <c r="H18" s="70"/>
      <c r="I18" s="70"/>
      <c r="J18" s="70"/>
      <c r="K18" s="70"/>
      <c r="L18" s="70"/>
      <c r="M18" s="70"/>
    </row>
    <row r="19" spans="1:13" x14ac:dyDescent="0.2">
      <c r="A19" s="72" t="s">
        <v>43</v>
      </c>
      <c r="B19" s="70">
        <v>1870</v>
      </c>
      <c r="C19" s="70">
        <v>149</v>
      </c>
      <c r="D19" s="70">
        <v>55</v>
      </c>
      <c r="E19" s="70">
        <v>3892</v>
      </c>
      <c r="F19" s="70">
        <v>149</v>
      </c>
      <c r="G19" s="70">
        <v>114</v>
      </c>
      <c r="H19" s="70"/>
      <c r="I19" s="70"/>
      <c r="J19" s="70"/>
      <c r="K19" s="70"/>
      <c r="L19" s="70"/>
      <c r="M19" s="70"/>
    </row>
    <row r="20" spans="1:13" x14ac:dyDescent="0.2">
      <c r="A20" s="72" t="s">
        <v>44</v>
      </c>
      <c r="B20" s="70">
        <v>1870</v>
      </c>
      <c r="C20" s="70">
        <v>149</v>
      </c>
      <c r="D20" s="70">
        <v>55</v>
      </c>
      <c r="E20" s="70">
        <v>3891</v>
      </c>
      <c r="F20" s="70">
        <v>149</v>
      </c>
      <c r="G20" s="70">
        <v>114</v>
      </c>
      <c r="H20" s="70"/>
      <c r="I20" s="70"/>
      <c r="J20" s="70"/>
      <c r="K20" s="70"/>
      <c r="L20" s="70"/>
      <c r="M20" s="70"/>
    </row>
    <row r="21" spans="1:13" x14ac:dyDescent="0.2">
      <c r="A21" s="72" t="s">
        <v>45</v>
      </c>
      <c r="B21" s="70">
        <v>1870</v>
      </c>
      <c r="C21" s="70">
        <v>144</v>
      </c>
      <c r="D21" s="70">
        <v>55</v>
      </c>
      <c r="E21" s="70">
        <v>3892</v>
      </c>
      <c r="F21" s="70">
        <v>144</v>
      </c>
      <c r="G21" s="70">
        <v>114</v>
      </c>
      <c r="H21" s="70"/>
      <c r="I21" s="70"/>
      <c r="J21" s="70"/>
      <c r="K21" s="70"/>
      <c r="L21" s="70"/>
      <c r="M21" s="70"/>
    </row>
    <row r="22" spans="1:13" x14ac:dyDescent="0.2">
      <c r="A22" s="72" t="s">
        <v>46</v>
      </c>
      <c r="B22" s="70">
        <v>2784</v>
      </c>
      <c r="C22" s="70">
        <v>221</v>
      </c>
      <c r="D22" s="70">
        <v>55</v>
      </c>
      <c r="E22" s="70">
        <v>5816</v>
      </c>
      <c r="F22" s="70">
        <v>221</v>
      </c>
      <c r="G22" s="70">
        <v>114</v>
      </c>
      <c r="H22" s="70"/>
      <c r="I22" s="70"/>
      <c r="J22" s="70"/>
      <c r="K22" s="70"/>
      <c r="L22" s="70"/>
      <c r="M22" s="70"/>
    </row>
    <row r="23" spans="1:13" x14ac:dyDescent="0.2">
      <c r="A23" s="72" t="s">
        <v>47</v>
      </c>
      <c r="B23" s="70">
        <v>1870</v>
      </c>
      <c r="C23" s="70">
        <v>179</v>
      </c>
      <c r="D23" s="70">
        <v>55</v>
      </c>
      <c r="E23" s="70">
        <v>3891</v>
      </c>
      <c r="F23" s="70">
        <v>179</v>
      </c>
      <c r="G23" s="70">
        <v>114</v>
      </c>
      <c r="H23" s="70"/>
      <c r="I23" s="70"/>
      <c r="J23" s="70"/>
      <c r="K23" s="70"/>
      <c r="L23" s="70"/>
      <c r="M23" s="70"/>
    </row>
    <row r="24" spans="1:13" x14ac:dyDescent="0.2">
      <c r="A24" s="72" t="s">
        <v>48</v>
      </c>
      <c r="B24" s="70">
        <v>1980</v>
      </c>
      <c r="C24" s="70">
        <v>2826</v>
      </c>
      <c r="D24" s="70">
        <v>55</v>
      </c>
      <c r="E24" s="70">
        <v>4369</v>
      </c>
      <c r="F24" s="70">
        <v>2826</v>
      </c>
      <c r="G24" s="70">
        <v>121</v>
      </c>
      <c r="H24" s="70">
        <v>4932</v>
      </c>
      <c r="I24" s="70">
        <v>2875</v>
      </c>
      <c r="J24" s="70">
        <v>137</v>
      </c>
      <c r="K24" s="70">
        <v>6371</v>
      </c>
      <c r="L24" s="70">
        <v>2875</v>
      </c>
      <c r="M24" s="70">
        <v>177</v>
      </c>
    </row>
    <row r="25" spans="1:13" x14ac:dyDescent="0.2">
      <c r="A25" s="72" t="s">
        <v>49</v>
      </c>
      <c r="B25" s="70">
        <v>1870</v>
      </c>
      <c r="C25" s="70">
        <v>149</v>
      </c>
      <c r="D25" s="70">
        <v>55</v>
      </c>
      <c r="E25" s="70">
        <v>3892</v>
      </c>
      <c r="F25" s="70">
        <v>149</v>
      </c>
      <c r="G25" s="70">
        <v>114</v>
      </c>
      <c r="H25" s="70"/>
      <c r="I25" s="70"/>
      <c r="J25" s="70"/>
      <c r="K25" s="70"/>
      <c r="L25" s="70"/>
      <c r="M25" s="70"/>
    </row>
    <row r="26" spans="1:13" x14ac:dyDescent="0.2">
      <c r="A26" s="72" t="s">
        <v>50</v>
      </c>
      <c r="B26" s="70">
        <v>1870</v>
      </c>
      <c r="C26" s="70">
        <v>179</v>
      </c>
      <c r="D26" s="70">
        <v>55</v>
      </c>
      <c r="E26" s="70">
        <v>3892</v>
      </c>
      <c r="F26" s="70">
        <v>179</v>
      </c>
      <c r="G26" s="70">
        <v>114</v>
      </c>
      <c r="H26" s="70">
        <v>2466</v>
      </c>
      <c r="I26" s="70">
        <v>149</v>
      </c>
      <c r="J26" s="70">
        <v>137</v>
      </c>
      <c r="K26" s="70">
        <v>6371</v>
      </c>
      <c r="L26" s="70">
        <v>149</v>
      </c>
      <c r="M26" s="70">
        <v>354</v>
      </c>
    </row>
    <row r="27" spans="1:13" x14ac:dyDescent="0.2">
      <c r="A27" s="72" t="s">
        <v>51</v>
      </c>
      <c r="B27" s="70">
        <v>1870</v>
      </c>
      <c r="C27" s="70">
        <v>144</v>
      </c>
      <c r="D27" s="70">
        <v>55</v>
      </c>
      <c r="E27" s="70">
        <v>3891</v>
      </c>
      <c r="F27" s="70">
        <v>144</v>
      </c>
      <c r="G27" s="70">
        <v>114</v>
      </c>
      <c r="H27" s="70"/>
      <c r="I27" s="70"/>
      <c r="J27" s="70"/>
      <c r="K27" s="70"/>
      <c r="L27" s="70"/>
      <c r="M27" s="70"/>
    </row>
    <row r="28" spans="1:13" x14ac:dyDescent="0.2">
      <c r="A28" s="72" t="s">
        <v>52</v>
      </c>
      <c r="B28" s="70">
        <v>1557</v>
      </c>
      <c r="C28" s="70">
        <v>144</v>
      </c>
      <c r="D28" s="70">
        <v>55</v>
      </c>
      <c r="E28" s="70">
        <v>4369</v>
      </c>
      <c r="F28" s="70">
        <v>144</v>
      </c>
      <c r="G28" s="70">
        <v>114</v>
      </c>
      <c r="H28" s="70">
        <v>2462</v>
      </c>
      <c r="I28" s="70">
        <v>144</v>
      </c>
      <c r="J28" s="70">
        <v>137</v>
      </c>
      <c r="K28" s="70">
        <v>6371</v>
      </c>
      <c r="L28" s="70">
        <v>144</v>
      </c>
      <c r="M28" s="70">
        <v>207</v>
      </c>
    </row>
    <row r="29" spans="1:13" x14ac:dyDescent="0.2">
      <c r="A29" s="72" t="s">
        <v>53</v>
      </c>
      <c r="B29" s="70">
        <v>1870</v>
      </c>
      <c r="C29" s="70">
        <v>179</v>
      </c>
      <c r="D29" s="70">
        <v>55</v>
      </c>
      <c r="E29" s="70">
        <v>3892</v>
      </c>
      <c r="F29" s="70">
        <v>179</v>
      </c>
      <c r="G29" s="70">
        <v>114</v>
      </c>
      <c r="H29" s="70"/>
      <c r="I29" s="70"/>
      <c r="J29" s="70"/>
      <c r="K29" s="70"/>
      <c r="L29" s="70"/>
      <c r="M29" s="70"/>
    </row>
    <row r="30" spans="1:13" x14ac:dyDescent="0.2">
      <c r="A30" s="72"/>
      <c r="B30" s="70"/>
      <c r="C30" s="70"/>
      <c r="D30" s="70"/>
      <c r="E30" s="70"/>
      <c r="F30" s="70"/>
      <c r="G30" s="70"/>
      <c r="H30" s="70"/>
      <c r="I30" s="70"/>
      <c r="J30" s="70"/>
      <c r="K30" s="70"/>
      <c r="L30" s="70"/>
      <c r="M30" s="70"/>
    </row>
    <row r="31" spans="1:13" x14ac:dyDescent="0.2">
      <c r="A31" s="68" t="s">
        <v>54</v>
      </c>
      <c r="B31" s="70"/>
      <c r="C31" s="70"/>
      <c r="D31" s="70"/>
      <c r="E31" s="70"/>
      <c r="F31" s="70"/>
      <c r="G31" s="70"/>
      <c r="H31" s="70"/>
      <c r="I31" s="70"/>
      <c r="J31" s="70"/>
      <c r="K31" s="70"/>
      <c r="L31" s="70"/>
      <c r="M31" s="70"/>
    </row>
    <row r="32" spans="1:13" x14ac:dyDescent="0.2">
      <c r="A32" s="72" t="s">
        <v>55</v>
      </c>
      <c r="B32" s="70">
        <v>4536</v>
      </c>
      <c r="C32" s="70">
        <v>1250</v>
      </c>
      <c r="D32" s="70">
        <v>189</v>
      </c>
      <c r="E32" s="70">
        <v>4536</v>
      </c>
      <c r="F32" s="70">
        <v>1250</v>
      </c>
      <c r="G32" s="70">
        <v>189</v>
      </c>
      <c r="H32" s="70">
        <v>5580</v>
      </c>
      <c r="I32" s="70">
        <v>180</v>
      </c>
      <c r="J32" s="70">
        <v>255</v>
      </c>
      <c r="K32" s="70">
        <v>5580</v>
      </c>
      <c r="L32" s="70">
        <v>180</v>
      </c>
      <c r="M32" s="70">
        <v>255</v>
      </c>
    </row>
    <row r="33" spans="1:13" x14ac:dyDescent="0.2">
      <c r="A33" s="72" t="s">
        <v>56</v>
      </c>
      <c r="B33" s="70">
        <v>4536</v>
      </c>
      <c r="C33" s="70">
        <v>1250</v>
      </c>
      <c r="D33" s="70">
        <v>189</v>
      </c>
      <c r="E33" s="70">
        <v>4536</v>
      </c>
      <c r="F33" s="70">
        <v>1250</v>
      </c>
      <c r="G33" s="70">
        <v>189</v>
      </c>
      <c r="H33" s="70">
        <v>5580</v>
      </c>
      <c r="I33" s="70">
        <v>180</v>
      </c>
      <c r="J33" s="70">
        <v>255</v>
      </c>
      <c r="K33" s="70">
        <v>5580</v>
      </c>
      <c r="L33" s="70">
        <v>180</v>
      </c>
      <c r="M33" s="70">
        <v>255</v>
      </c>
    </row>
    <row r="34" spans="1:13" x14ac:dyDescent="0.2">
      <c r="A34" s="72" t="s">
        <v>57</v>
      </c>
      <c r="B34" s="70">
        <v>4920</v>
      </c>
      <c r="C34" s="70">
        <v>1257</v>
      </c>
      <c r="D34" s="70">
        <v>140</v>
      </c>
      <c r="E34" s="70">
        <v>4920</v>
      </c>
      <c r="F34" s="70">
        <v>1257</v>
      </c>
      <c r="G34" s="70">
        <v>140</v>
      </c>
      <c r="H34" s="70"/>
      <c r="I34" s="70"/>
      <c r="J34" s="70"/>
      <c r="K34" s="70"/>
      <c r="L34" s="70"/>
      <c r="M34" s="70"/>
    </row>
    <row r="35" spans="1:13" x14ac:dyDescent="0.2">
      <c r="A35" s="72" t="s">
        <v>186</v>
      </c>
      <c r="B35" s="70">
        <v>6780</v>
      </c>
      <c r="C35" s="70">
        <v>705</v>
      </c>
      <c r="D35" s="70">
        <v>140</v>
      </c>
      <c r="E35" s="70">
        <v>6780</v>
      </c>
      <c r="F35" s="70">
        <v>705</v>
      </c>
      <c r="G35" s="70">
        <v>140</v>
      </c>
      <c r="H35" s="70">
        <v>10800</v>
      </c>
      <c r="I35" s="70">
        <v>780</v>
      </c>
      <c r="J35" s="70">
        <v>175</v>
      </c>
      <c r="K35" s="70">
        <v>10800</v>
      </c>
      <c r="L35" s="70">
        <v>780</v>
      </c>
      <c r="M35" s="70">
        <v>175</v>
      </c>
    </row>
    <row r="36" spans="1:13" x14ac:dyDescent="0.2">
      <c r="A36" s="72" t="s">
        <v>292</v>
      </c>
      <c r="B36" s="156" t="s">
        <v>196</v>
      </c>
      <c r="C36" s="156" t="s">
        <v>196</v>
      </c>
      <c r="D36" s="156" t="s">
        <v>196</v>
      </c>
      <c r="E36" s="156" t="s">
        <v>196</v>
      </c>
      <c r="F36" s="156" t="s">
        <v>196</v>
      </c>
      <c r="G36" s="156" t="s">
        <v>196</v>
      </c>
      <c r="H36" s="156" t="s">
        <v>196</v>
      </c>
      <c r="I36" s="156" t="s">
        <v>196</v>
      </c>
      <c r="J36" s="156" t="s">
        <v>196</v>
      </c>
      <c r="K36" s="156" t="s">
        <v>196</v>
      </c>
      <c r="L36" s="156" t="s">
        <v>196</v>
      </c>
      <c r="M36" s="156" t="s">
        <v>196</v>
      </c>
    </row>
    <row r="37" spans="1:13" x14ac:dyDescent="0.2">
      <c r="A37" s="72" t="s">
        <v>58</v>
      </c>
      <c r="B37" s="70">
        <v>4320</v>
      </c>
      <c r="C37" s="70">
        <v>780</v>
      </c>
      <c r="D37" s="70">
        <v>180</v>
      </c>
      <c r="E37" s="70">
        <v>4320</v>
      </c>
      <c r="F37" s="70">
        <v>780</v>
      </c>
      <c r="G37" s="70">
        <v>180</v>
      </c>
      <c r="H37" s="70">
        <v>3570</v>
      </c>
      <c r="I37" s="70">
        <v>762</v>
      </c>
      <c r="J37" s="70">
        <v>195</v>
      </c>
      <c r="K37" s="70">
        <v>3570</v>
      </c>
      <c r="L37" s="70">
        <v>762</v>
      </c>
      <c r="M37" s="70">
        <v>195</v>
      </c>
    </row>
    <row r="38" spans="1:13" x14ac:dyDescent="0.2">
      <c r="A38" s="72" t="s">
        <v>59</v>
      </c>
      <c r="B38" s="70">
        <v>4320</v>
      </c>
      <c r="C38" s="70">
        <v>780</v>
      </c>
      <c r="D38" s="70">
        <v>180</v>
      </c>
      <c r="E38" s="70">
        <v>4320</v>
      </c>
      <c r="F38" s="70">
        <v>780</v>
      </c>
      <c r="G38" s="70">
        <v>180</v>
      </c>
      <c r="H38" s="70">
        <v>3570</v>
      </c>
      <c r="I38" s="70">
        <v>762</v>
      </c>
      <c r="J38" s="70">
        <v>195</v>
      </c>
      <c r="K38" s="70">
        <v>3570</v>
      </c>
      <c r="L38" s="70">
        <v>762</v>
      </c>
      <c r="M38" s="70">
        <v>195</v>
      </c>
    </row>
    <row r="39" spans="1:13" x14ac:dyDescent="0.2">
      <c r="A39" s="72" t="s">
        <v>60</v>
      </c>
      <c r="B39" s="70">
        <v>4320</v>
      </c>
      <c r="C39" s="70">
        <v>780</v>
      </c>
      <c r="D39" s="70">
        <v>180</v>
      </c>
      <c r="E39" s="70">
        <v>4320</v>
      </c>
      <c r="F39" s="70">
        <v>780</v>
      </c>
      <c r="G39" s="70">
        <v>180</v>
      </c>
      <c r="H39" s="70">
        <v>3570</v>
      </c>
      <c r="I39" s="70">
        <v>762</v>
      </c>
      <c r="J39" s="70">
        <v>195</v>
      </c>
      <c r="K39" s="70">
        <v>3570</v>
      </c>
      <c r="L39" s="70">
        <v>762</v>
      </c>
      <c r="M39" s="70">
        <v>195</v>
      </c>
    </row>
    <row r="40" spans="1:13" x14ac:dyDescent="0.2">
      <c r="A40" s="72" t="s">
        <v>61</v>
      </c>
      <c r="B40" s="70">
        <v>4320</v>
      </c>
      <c r="C40" s="70">
        <v>780</v>
      </c>
      <c r="D40" s="70">
        <v>180</v>
      </c>
      <c r="E40" s="70">
        <v>4320</v>
      </c>
      <c r="F40" s="70">
        <v>780</v>
      </c>
      <c r="G40" s="70">
        <v>180</v>
      </c>
      <c r="H40" s="70">
        <v>3570</v>
      </c>
      <c r="I40" s="70">
        <v>770</v>
      </c>
      <c r="J40" s="70">
        <v>190</v>
      </c>
      <c r="K40" s="70">
        <v>3570</v>
      </c>
      <c r="L40" s="70">
        <v>770</v>
      </c>
      <c r="M40" s="70">
        <v>190</v>
      </c>
    </row>
    <row r="41" spans="1:13" x14ac:dyDescent="0.2">
      <c r="A41" s="72" t="s">
        <v>62</v>
      </c>
      <c r="B41" s="70"/>
      <c r="C41" s="70"/>
      <c r="D41" s="70"/>
      <c r="E41" s="70"/>
      <c r="F41" s="70"/>
      <c r="G41" s="70"/>
      <c r="H41" s="70">
        <v>2880</v>
      </c>
      <c r="I41" s="70">
        <v>100</v>
      </c>
      <c r="J41" s="70">
        <v>220</v>
      </c>
      <c r="K41" s="70">
        <v>2880</v>
      </c>
      <c r="L41" s="70">
        <v>100</v>
      </c>
      <c r="M41" s="70">
        <v>220</v>
      </c>
    </row>
    <row r="42" spans="1:13" x14ac:dyDescent="0.2">
      <c r="A42" s="72" t="s">
        <v>391</v>
      </c>
      <c r="B42" s="70">
        <v>7080</v>
      </c>
      <c r="C42" s="70">
        <v>415</v>
      </c>
      <c r="D42" s="70"/>
      <c r="E42" s="70">
        <v>7080</v>
      </c>
      <c r="F42" s="70">
        <v>415</v>
      </c>
      <c r="G42" s="70"/>
      <c r="H42" s="70"/>
      <c r="I42" s="70"/>
      <c r="J42" s="70"/>
      <c r="K42" s="70"/>
      <c r="L42" s="70"/>
      <c r="M42" s="70"/>
    </row>
    <row r="43" spans="1:13" x14ac:dyDescent="0.2">
      <c r="A43" s="72" t="s">
        <v>187</v>
      </c>
      <c r="B43" s="70">
        <v>7080</v>
      </c>
      <c r="C43" s="70">
        <v>415</v>
      </c>
      <c r="D43" s="70"/>
      <c r="E43" s="70">
        <v>7080</v>
      </c>
      <c r="F43" s="70">
        <v>415</v>
      </c>
      <c r="G43" s="70"/>
      <c r="H43" s="70"/>
      <c r="I43" s="70"/>
      <c r="J43" s="70"/>
      <c r="K43" s="70"/>
      <c r="L43" s="70"/>
      <c r="M43" s="70"/>
    </row>
    <row r="44" spans="1:13" x14ac:dyDescent="0.2">
      <c r="A44" s="72" t="s">
        <v>188</v>
      </c>
      <c r="B44" s="70">
        <v>7080</v>
      </c>
      <c r="C44" s="70">
        <v>415</v>
      </c>
      <c r="D44" s="70"/>
      <c r="E44" s="70">
        <v>7080</v>
      </c>
      <c r="F44" s="70">
        <v>415</v>
      </c>
      <c r="G44" s="70"/>
      <c r="H44" s="70"/>
      <c r="I44" s="70"/>
      <c r="J44" s="70"/>
      <c r="K44" s="70"/>
      <c r="L44" s="70"/>
      <c r="M44" s="70"/>
    </row>
    <row r="45" spans="1:13" x14ac:dyDescent="0.2">
      <c r="A45" s="72" t="s">
        <v>189</v>
      </c>
      <c r="B45" s="70">
        <v>7080</v>
      </c>
      <c r="C45" s="70">
        <v>415</v>
      </c>
      <c r="D45" s="70"/>
      <c r="E45" s="70">
        <v>7080</v>
      </c>
      <c r="F45" s="70">
        <v>415</v>
      </c>
      <c r="G45" s="70"/>
      <c r="H45" s="70"/>
      <c r="I45" s="70"/>
      <c r="J45" s="70"/>
      <c r="K45" s="70"/>
      <c r="L45" s="70"/>
      <c r="M45" s="70"/>
    </row>
    <row r="46" spans="1:13" x14ac:dyDescent="0.2">
      <c r="A46" s="72" t="s">
        <v>392</v>
      </c>
      <c r="B46" s="70">
        <v>7080</v>
      </c>
      <c r="C46" s="70">
        <v>415</v>
      </c>
      <c r="D46" s="70"/>
      <c r="E46" s="70">
        <v>7080</v>
      </c>
      <c r="F46" s="70">
        <v>415</v>
      </c>
      <c r="G46" s="70"/>
      <c r="H46" s="70"/>
      <c r="I46" s="70"/>
      <c r="J46" s="70"/>
      <c r="K46" s="70"/>
      <c r="L46" s="70"/>
      <c r="M46" s="70"/>
    </row>
    <row r="47" spans="1:13" x14ac:dyDescent="0.2">
      <c r="A47" s="72" t="s">
        <v>190</v>
      </c>
      <c r="B47" s="70">
        <v>5040</v>
      </c>
      <c r="C47" s="70">
        <v>765</v>
      </c>
      <c r="D47" s="70">
        <v>140</v>
      </c>
      <c r="E47" s="70">
        <v>5040</v>
      </c>
      <c r="F47" s="70">
        <v>765</v>
      </c>
      <c r="G47" s="70">
        <v>140</v>
      </c>
      <c r="H47" s="70">
        <v>4680</v>
      </c>
      <c r="I47" s="70">
        <v>795</v>
      </c>
      <c r="J47" s="70">
        <v>160</v>
      </c>
      <c r="K47" s="70">
        <v>4680</v>
      </c>
      <c r="L47" s="70">
        <v>795</v>
      </c>
      <c r="M47" s="70">
        <v>160</v>
      </c>
    </row>
    <row r="48" spans="1:13" x14ac:dyDescent="0.2">
      <c r="A48" s="72" t="s">
        <v>191</v>
      </c>
      <c r="B48" s="70">
        <v>7080</v>
      </c>
      <c r="C48" s="70">
        <v>415</v>
      </c>
      <c r="D48" s="70"/>
      <c r="E48" s="70">
        <v>7080</v>
      </c>
      <c r="F48" s="70">
        <v>415</v>
      </c>
      <c r="G48" s="70"/>
      <c r="H48" s="70"/>
      <c r="I48" s="70"/>
      <c r="J48" s="70"/>
      <c r="K48" s="70"/>
      <c r="L48" s="70"/>
      <c r="M48" s="70"/>
    </row>
    <row r="49" spans="1:13" x14ac:dyDescent="0.2">
      <c r="A49" s="72" t="s">
        <v>215</v>
      </c>
      <c r="B49" s="70">
        <v>7080</v>
      </c>
      <c r="C49" s="70">
        <v>415</v>
      </c>
      <c r="D49" s="70"/>
      <c r="E49" s="70">
        <v>7080</v>
      </c>
      <c r="F49" s="70">
        <v>415</v>
      </c>
      <c r="G49" s="70"/>
      <c r="H49" s="70"/>
      <c r="I49" s="70"/>
      <c r="J49" s="70"/>
      <c r="K49" s="70"/>
      <c r="L49" s="70"/>
      <c r="M49" s="70"/>
    </row>
    <row r="50" spans="1:13" x14ac:dyDescent="0.2">
      <c r="A50" s="72" t="s">
        <v>344</v>
      </c>
      <c r="B50" s="70">
        <v>5040</v>
      </c>
      <c r="C50" s="70">
        <v>1155</v>
      </c>
      <c r="D50" s="70">
        <v>140</v>
      </c>
      <c r="E50" s="70">
        <v>5040</v>
      </c>
      <c r="F50" s="70">
        <v>1155</v>
      </c>
      <c r="G50" s="70">
        <v>140</v>
      </c>
      <c r="H50" s="70"/>
      <c r="I50" s="70"/>
      <c r="J50" s="70"/>
      <c r="K50" s="70"/>
      <c r="L50" s="70"/>
      <c r="M50" s="70"/>
    </row>
    <row r="51" spans="1:13" x14ac:dyDescent="0.2">
      <c r="A51" s="72" t="s">
        <v>224</v>
      </c>
      <c r="B51" s="70">
        <v>5100</v>
      </c>
      <c r="C51" s="70">
        <v>840</v>
      </c>
      <c r="D51" s="70">
        <v>170</v>
      </c>
      <c r="E51" s="70">
        <v>6960</v>
      </c>
      <c r="F51" s="70">
        <v>3918</v>
      </c>
      <c r="G51" s="70">
        <v>174</v>
      </c>
      <c r="H51" s="70">
        <v>5700</v>
      </c>
      <c r="I51" s="70">
        <v>1500</v>
      </c>
      <c r="J51" s="70">
        <v>190</v>
      </c>
      <c r="K51" s="70">
        <v>5700</v>
      </c>
      <c r="L51" s="70">
        <v>1500</v>
      </c>
      <c r="M51" s="70">
        <v>194</v>
      </c>
    </row>
    <row r="52" spans="1:13" x14ac:dyDescent="0.2">
      <c r="A52" s="72" t="s">
        <v>223</v>
      </c>
      <c r="B52" s="70">
        <v>5100</v>
      </c>
      <c r="C52" s="70">
        <v>840</v>
      </c>
      <c r="D52" s="70">
        <v>170</v>
      </c>
      <c r="E52" s="70">
        <v>5100</v>
      </c>
      <c r="F52" s="70">
        <v>840</v>
      </c>
      <c r="G52" s="70">
        <v>170</v>
      </c>
      <c r="H52" s="70">
        <v>5700</v>
      </c>
      <c r="I52" s="70">
        <v>1500</v>
      </c>
      <c r="J52" s="70">
        <v>190</v>
      </c>
      <c r="K52" s="70">
        <v>5700</v>
      </c>
      <c r="L52" s="70">
        <v>1500</v>
      </c>
      <c r="M52" s="70">
        <v>190</v>
      </c>
    </row>
    <row r="53" spans="1:13" x14ac:dyDescent="0.2">
      <c r="A53" s="72" t="s">
        <v>192</v>
      </c>
      <c r="B53" s="70">
        <v>6120</v>
      </c>
      <c r="C53" s="70">
        <v>3240</v>
      </c>
      <c r="D53" s="70"/>
      <c r="E53" s="70">
        <v>12750</v>
      </c>
      <c r="F53" s="70">
        <v>3240</v>
      </c>
      <c r="G53" s="70"/>
      <c r="H53" s="70">
        <v>5800</v>
      </c>
      <c r="I53" s="70">
        <v>3065</v>
      </c>
      <c r="J53" s="70"/>
      <c r="K53" s="70">
        <v>7250</v>
      </c>
      <c r="L53" s="70">
        <v>3065</v>
      </c>
      <c r="M53" s="70"/>
    </row>
    <row r="54" spans="1:13" x14ac:dyDescent="0.2">
      <c r="A54" s="72" t="s">
        <v>65</v>
      </c>
      <c r="B54" s="70">
        <v>4932</v>
      </c>
      <c r="C54" s="70">
        <v>450</v>
      </c>
      <c r="D54" s="70">
        <v>137</v>
      </c>
      <c r="E54" s="70">
        <v>4932</v>
      </c>
      <c r="F54" s="70">
        <v>450</v>
      </c>
      <c r="G54" s="70">
        <v>137</v>
      </c>
      <c r="H54" s="70"/>
      <c r="I54" s="70"/>
      <c r="J54" s="70"/>
      <c r="K54" s="70"/>
      <c r="L54" s="70"/>
      <c r="M54" s="70"/>
    </row>
    <row r="55" spans="1:13" x14ac:dyDescent="0.2">
      <c r="A55" s="72" t="s">
        <v>293</v>
      </c>
      <c r="B55" s="156" t="s">
        <v>196</v>
      </c>
      <c r="C55" s="156" t="s">
        <v>196</v>
      </c>
      <c r="D55" s="156" t="s">
        <v>196</v>
      </c>
      <c r="E55" s="156" t="s">
        <v>196</v>
      </c>
      <c r="F55" s="156" t="s">
        <v>196</v>
      </c>
      <c r="G55" s="156" t="s">
        <v>196</v>
      </c>
      <c r="H55" s="156" t="s">
        <v>196</v>
      </c>
      <c r="I55" s="156" t="s">
        <v>196</v>
      </c>
      <c r="J55" s="156" t="s">
        <v>196</v>
      </c>
      <c r="K55" s="156" t="s">
        <v>196</v>
      </c>
      <c r="L55" s="156" t="s">
        <v>196</v>
      </c>
      <c r="M55" s="156" t="s">
        <v>196</v>
      </c>
    </row>
    <row r="56" spans="1:13" x14ac:dyDescent="0.2">
      <c r="A56" s="72" t="s">
        <v>275</v>
      </c>
      <c r="B56" s="156" t="s">
        <v>196</v>
      </c>
      <c r="C56" s="156" t="s">
        <v>196</v>
      </c>
      <c r="D56" s="156" t="s">
        <v>196</v>
      </c>
      <c r="E56" s="156" t="s">
        <v>196</v>
      </c>
      <c r="F56" s="156" t="s">
        <v>196</v>
      </c>
      <c r="G56" s="156" t="s">
        <v>196</v>
      </c>
      <c r="H56" s="156" t="s">
        <v>196</v>
      </c>
      <c r="I56" s="156" t="s">
        <v>196</v>
      </c>
      <c r="J56" s="156" t="s">
        <v>196</v>
      </c>
      <c r="K56" s="156" t="s">
        <v>196</v>
      </c>
      <c r="L56" s="156" t="s">
        <v>196</v>
      </c>
      <c r="M56" s="156" t="s">
        <v>196</v>
      </c>
    </row>
    <row r="57" spans="1:13" x14ac:dyDescent="0.2">
      <c r="A57" s="72" t="s">
        <v>276</v>
      </c>
      <c r="B57" s="156" t="s">
        <v>196</v>
      </c>
      <c r="C57" s="156" t="s">
        <v>196</v>
      </c>
      <c r="D57" s="156" t="s">
        <v>196</v>
      </c>
      <c r="E57" s="156" t="s">
        <v>196</v>
      </c>
      <c r="F57" s="156" t="s">
        <v>196</v>
      </c>
      <c r="G57" s="156" t="s">
        <v>196</v>
      </c>
      <c r="H57" s="156" t="s">
        <v>196</v>
      </c>
      <c r="I57" s="156" t="s">
        <v>196</v>
      </c>
      <c r="J57" s="156" t="s">
        <v>196</v>
      </c>
      <c r="K57" s="156" t="s">
        <v>196</v>
      </c>
      <c r="L57" s="156" t="s">
        <v>196</v>
      </c>
      <c r="M57" s="156" t="s">
        <v>196</v>
      </c>
    </row>
    <row r="58" spans="1:13" x14ac:dyDescent="0.2">
      <c r="A58" s="72" t="s">
        <v>277</v>
      </c>
      <c r="B58" s="156" t="s">
        <v>196</v>
      </c>
      <c r="C58" s="156" t="s">
        <v>196</v>
      </c>
      <c r="D58" s="156" t="s">
        <v>196</v>
      </c>
      <c r="E58" s="156" t="s">
        <v>196</v>
      </c>
      <c r="F58" s="156" t="s">
        <v>196</v>
      </c>
      <c r="G58" s="156" t="s">
        <v>196</v>
      </c>
      <c r="H58" s="156" t="s">
        <v>196</v>
      </c>
      <c r="I58" s="156" t="s">
        <v>196</v>
      </c>
      <c r="J58" s="156" t="s">
        <v>196</v>
      </c>
      <c r="K58" s="156" t="s">
        <v>196</v>
      </c>
      <c r="L58" s="156" t="s">
        <v>196</v>
      </c>
      <c r="M58" s="156" t="s">
        <v>196</v>
      </c>
    </row>
    <row r="59" spans="1:13" x14ac:dyDescent="0.2">
      <c r="A59" s="72" t="s">
        <v>66</v>
      </c>
      <c r="B59" s="70">
        <v>4560</v>
      </c>
      <c r="C59" s="70">
        <v>468</v>
      </c>
      <c r="D59" s="70">
        <v>190</v>
      </c>
      <c r="E59" s="70">
        <v>4560</v>
      </c>
      <c r="F59" s="70">
        <v>468</v>
      </c>
      <c r="G59" s="70">
        <v>190</v>
      </c>
      <c r="H59" s="70">
        <v>5040</v>
      </c>
      <c r="I59" s="70">
        <v>624</v>
      </c>
      <c r="J59" s="70">
        <v>280</v>
      </c>
      <c r="K59" s="70">
        <v>5040</v>
      </c>
      <c r="L59" s="70">
        <v>624</v>
      </c>
      <c r="M59" s="70">
        <v>280</v>
      </c>
    </row>
    <row r="60" spans="1:13" x14ac:dyDescent="0.2">
      <c r="A60" s="72" t="s">
        <v>67</v>
      </c>
      <c r="B60" s="70">
        <v>4560</v>
      </c>
      <c r="C60" s="70">
        <v>468</v>
      </c>
      <c r="D60" s="70">
        <v>190</v>
      </c>
      <c r="E60" s="70">
        <v>4560</v>
      </c>
      <c r="F60" s="70">
        <v>468</v>
      </c>
      <c r="G60" s="70">
        <v>190</v>
      </c>
      <c r="H60" s="70">
        <v>5040</v>
      </c>
      <c r="I60" s="70">
        <v>624</v>
      </c>
      <c r="J60" s="70">
        <v>280</v>
      </c>
      <c r="K60" s="70">
        <v>5040</v>
      </c>
      <c r="L60" s="70">
        <v>624</v>
      </c>
      <c r="M60" s="70">
        <v>280</v>
      </c>
    </row>
    <row r="61" spans="1:13" x14ac:dyDescent="0.2">
      <c r="A61" s="72" t="s">
        <v>68</v>
      </c>
      <c r="B61" s="70">
        <v>4560</v>
      </c>
      <c r="C61" s="70">
        <v>570</v>
      </c>
      <c r="D61" s="70">
        <v>190</v>
      </c>
      <c r="E61" s="70">
        <v>4560</v>
      </c>
      <c r="F61" s="70">
        <v>570</v>
      </c>
      <c r="G61" s="70">
        <v>190</v>
      </c>
      <c r="H61" s="70">
        <v>5040</v>
      </c>
      <c r="I61" s="70">
        <v>660</v>
      </c>
      <c r="J61" s="70">
        <v>280</v>
      </c>
      <c r="K61" s="70">
        <v>5040</v>
      </c>
      <c r="L61" s="70">
        <v>660</v>
      </c>
      <c r="M61" s="70">
        <v>280</v>
      </c>
    </row>
    <row r="62" spans="1:13" x14ac:dyDescent="0.2">
      <c r="A62" s="72" t="s">
        <v>279</v>
      </c>
      <c r="B62" s="156" t="s">
        <v>196</v>
      </c>
      <c r="C62" s="156" t="s">
        <v>196</v>
      </c>
      <c r="D62" s="156" t="s">
        <v>196</v>
      </c>
      <c r="E62" s="156" t="s">
        <v>196</v>
      </c>
      <c r="F62" s="156" t="s">
        <v>196</v>
      </c>
      <c r="G62" s="156" t="s">
        <v>196</v>
      </c>
      <c r="H62" s="156" t="s">
        <v>196</v>
      </c>
      <c r="I62" s="156" t="s">
        <v>196</v>
      </c>
      <c r="J62" s="156" t="s">
        <v>196</v>
      </c>
      <c r="K62" s="156" t="s">
        <v>196</v>
      </c>
      <c r="L62" s="156" t="s">
        <v>196</v>
      </c>
      <c r="M62" s="156" t="s">
        <v>196</v>
      </c>
    </row>
    <row r="63" spans="1:13" x14ac:dyDescent="0.2">
      <c r="A63" s="72" t="s">
        <v>69</v>
      </c>
      <c r="B63" s="70"/>
      <c r="C63" s="70"/>
      <c r="D63" s="70"/>
      <c r="E63" s="70"/>
      <c r="F63" s="70"/>
      <c r="G63" s="70"/>
      <c r="H63" s="70">
        <v>3690</v>
      </c>
      <c r="I63" s="70">
        <v>500</v>
      </c>
      <c r="J63" s="70">
        <v>205</v>
      </c>
      <c r="K63" s="70">
        <v>3690</v>
      </c>
      <c r="L63" s="70">
        <v>500</v>
      </c>
      <c r="M63" s="70">
        <v>205</v>
      </c>
    </row>
    <row r="64" spans="1:13" x14ac:dyDescent="0.2">
      <c r="A64" s="72" t="s">
        <v>280</v>
      </c>
      <c r="B64" s="156" t="s">
        <v>196</v>
      </c>
      <c r="C64" s="156" t="s">
        <v>196</v>
      </c>
      <c r="D64" s="156" t="s">
        <v>196</v>
      </c>
      <c r="E64" s="156" t="s">
        <v>196</v>
      </c>
      <c r="F64" s="156" t="s">
        <v>196</v>
      </c>
      <c r="G64" s="156" t="s">
        <v>196</v>
      </c>
      <c r="H64" s="156" t="s">
        <v>196</v>
      </c>
      <c r="I64" s="156" t="s">
        <v>196</v>
      </c>
      <c r="J64" s="156" t="s">
        <v>196</v>
      </c>
      <c r="K64" s="156" t="s">
        <v>196</v>
      </c>
      <c r="L64" s="156" t="s">
        <v>196</v>
      </c>
      <c r="M64" s="156" t="s">
        <v>196</v>
      </c>
    </row>
    <row r="65" spans="1:13" x14ac:dyDescent="0.2">
      <c r="A65" s="72" t="s">
        <v>193</v>
      </c>
      <c r="B65" s="70">
        <v>6089</v>
      </c>
      <c r="C65" s="70">
        <v>706</v>
      </c>
      <c r="D65" s="70">
        <v>160</v>
      </c>
      <c r="E65" s="70">
        <v>6089</v>
      </c>
      <c r="F65" s="70">
        <v>706</v>
      </c>
      <c r="G65" s="70">
        <v>160</v>
      </c>
      <c r="H65" s="70"/>
      <c r="I65" s="70"/>
      <c r="J65" s="70"/>
      <c r="K65" s="70"/>
      <c r="L65" s="70"/>
      <c r="M65" s="70"/>
    </row>
    <row r="66" spans="1:13" x14ac:dyDescent="0.2">
      <c r="A66" s="72" t="s">
        <v>70</v>
      </c>
      <c r="B66" s="156" t="s">
        <v>196</v>
      </c>
      <c r="C66" s="156" t="s">
        <v>196</v>
      </c>
      <c r="D66" s="156" t="s">
        <v>196</v>
      </c>
      <c r="E66" s="156" t="s">
        <v>196</v>
      </c>
      <c r="F66" s="156" t="s">
        <v>196</v>
      </c>
      <c r="G66" s="156" t="s">
        <v>196</v>
      </c>
      <c r="H66" s="156" t="s">
        <v>196</v>
      </c>
      <c r="I66" s="156" t="s">
        <v>196</v>
      </c>
      <c r="J66" s="156" t="s">
        <v>196</v>
      </c>
      <c r="K66" s="156" t="s">
        <v>196</v>
      </c>
      <c r="L66" s="156" t="s">
        <v>196</v>
      </c>
      <c r="M66" s="156" t="s">
        <v>196</v>
      </c>
    </row>
    <row r="67" spans="1:13" x14ac:dyDescent="0.2">
      <c r="A67" s="72" t="s">
        <v>71</v>
      </c>
      <c r="B67" s="70">
        <v>5750</v>
      </c>
      <c r="C67" s="70">
        <v>1100</v>
      </c>
      <c r="D67" s="70">
        <v>175</v>
      </c>
      <c r="E67" s="70">
        <v>5750</v>
      </c>
      <c r="F67" s="70">
        <v>1100</v>
      </c>
      <c r="G67" s="70">
        <v>175</v>
      </c>
      <c r="H67" s="70">
        <v>2400</v>
      </c>
      <c r="I67" s="70">
        <v>570</v>
      </c>
      <c r="J67" s="70">
        <v>200</v>
      </c>
      <c r="K67" s="70">
        <v>2400</v>
      </c>
      <c r="L67" s="70">
        <v>570</v>
      </c>
      <c r="M67" s="70">
        <v>200</v>
      </c>
    </row>
    <row r="68" spans="1:13" x14ac:dyDescent="0.2">
      <c r="A68" s="72" t="s">
        <v>281</v>
      </c>
      <c r="B68" s="156" t="s">
        <v>196</v>
      </c>
      <c r="C68" s="156" t="s">
        <v>196</v>
      </c>
      <c r="D68" s="156" t="s">
        <v>196</v>
      </c>
      <c r="E68" s="156" t="s">
        <v>196</v>
      </c>
      <c r="F68" s="156" t="s">
        <v>196</v>
      </c>
      <c r="G68" s="156" t="s">
        <v>196</v>
      </c>
      <c r="H68" s="156" t="s">
        <v>196</v>
      </c>
      <c r="I68" s="156" t="s">
        <v>196</v>
      </c>
      <c r="J68" s="156" t="s">
        <v>196</v>
      </c>
      <c r="K68" s="156" t="s">
        <v>196</v>
      </c>
      <c r="L68" s="156" t="s">
        <v>196</v>
      </c>
      <c r="M68" s="156" t="s">
        <v>196</v>
      </c>
    </row>
    <row r="69" spans="1:13" x14ac:dyDescent="0.2">
      <c r="A69" s="72" t="s">
        <v>72</v>
      </c>
      <c r="B69" s="70">
        <v>6435</v>
      </c>
      <c r="C69" s="70">
        <v>1000</v>
      </c>
      <c r="D69" s="70">
        <v>195</v>
      </c>
      <c r="E69" s="70">
        <v>6435</v>
      </c>
      <c r="F69" s="70">
        <v>1000</v>
      </c>
      <c r="G69" s="70">
        <v>195</v>
      </c>
      <c r="H69" s="70">
        <v>5502</v>
      </c>
      <c r="I69" s="70">
        <v>1650</v>
      </c>
      <c r="J69" s="70">
        <v>262</v>
      </c>
      <c r="K69" s="70">
        <v>5502</v>
      </c>
      <c r="L69" s="70">
        <v>1650</v>
      </c>
      <c r="M69" s="70">
        <v>262</v>
      </c>
    </row>
    <row r="70" spans="1:13" x14ac:dyDescent="0.2">
      <c r="A70" s="72" t="s">
        <v>73</v>
      </c>
      <c r="B70" s="70">
        <v>5270</v>
      </c>
      <c r="C70" s="70">
        <v>950</v>
      </c>
      <c r="D70" s="70">
        <v>185</v>
      </c>
      <c r="E70" s="70">
        <v>5270</v>
      </c>
      <c r="F70" s="70">
        <v>950</v>
      </c>
      <c r="G70" s="70">
        <v>185</v>
      </c>
      <c r="H70" s="70">
        <v>6450</v>
      </c>
      <c r="I70" s="70">
        <v>1183</v>
      </c>
      <c r="J70" s="70">
        <v>220</v>
      </c>
      <c r="K70" s="70">
        <v>6450</v>
      </c>
      <c r="L70" s="70">
        <v>1183</v>
      </c>
      <c r="M70" s="70">
        <v>220</v>
      </c>
    </row>
    <row r="71" spans="1:13" x14ac:dyDescent="0.2">
      <c r="A71" s="72" t="s">
        <v>74</v>
      </c>
      <c r="B71" s="70">
        <v>6814</v>
      </c>
      <c r="C71" s="70">
        <v>2561</v>
      </c>
      <c r="D71" s="70">
        <v>178</v>
      </c>
      <c r="E71" s="70">
        <v>6814</v>
      </c>
      <c r="F71" s="70">
        <v>2561</v>
      </c>
      <c r="G71" s="70">
        <v>178</v>
      </c>
      <c r="H71" s="70">
        <v>7547</v>
      </c>
      <c r="I71" s="70">
        <v>3695</v>
      </c>
      <c r="J71" s="70"/>
      <c r="K71" s="70">
        <v>7547</v>
      </c>
      <c r="L71" s="70">
        <v>3695</v>
      </c>
      <c r="M71" s="70"/>
    </row>
    <row r="72" spans="1:13" x14ac:dyDescent="0.2">
      <c r="A72" s="72" t="s">
        <v>282</v>
      </c>
      <c r="B72" s="156" t="s">
        <v>196</v>
      </c>
      <c r="C72" s="156" t="s">
        <v>196</v>
      </c>
      <c r="D72" s="156" t="s">
        <v>196</v>
      </c>
      <c r="E72" s="156" t="s">
        <v>196</v>
      </c>
      <c r="F72" s="156" t="s">
        <v>196</v>
      </c>
      <c r="G72" s="156" t="s">
        <v>196</v>
      </c>
      <c r="H72" s="156" t="s">
        <v>196</v>
      </c>
      <c r="I72" s="156" t="s">
        <v>196</v>
      </c>
      <c r="J72" s="156" t="s">
        <v>196</v>
      </c>
      <c r="K72" s="156" t="s">
        <v>196</v>
      </c>
      <c r="L72" s="156" t="s">
        <v>196</v>
      </c>
      <c r="M72" s="156" t="s">
        <v>196</v>
      </c>
    </row>
    <row r="73" spans="1:13" x14ac:dyDescent="0.2">
      <c r="A73" s="72" t="s">
        <v>283</v>
      </c>
      <c r="B73" s="156" t="s">
        <v>196</v>
      </c>
      <c r="C73" s="156" t="s">
        <v>196</v>
      </c>
      <c r="D73" s="156" t="s">
        <v>196</v>
      </c>
      <c r="E73" s="156" t="s">
        <v>196</v>
      </c>
      <c r="F73" s="156" t="s">
        <v>196</v>
      </c>
      <c r="G73" s="156" t="s">
        <v>196</v>
      </c>
      <c r="H73" s="156" t="s">
        <v>196</v>
      </c>
      <c r="I73" s="156" t="s">
        <v>196</v>
      </c>
      <c r="J73" s="156" t="s">
        <v>196</v>
      </c>
      <c r="K73" s="156" t="s">
        <v>196</v>
      </c>
      <c r="L73" s="156" t="s">
        <v>196</v>
      </c>
      <c r="M73" s="156" t="s">
        <v>196</v>
      </c>
    </row>
    <row r="74" spans="1:13" x14ac:dyDescent="0.2">
      <c r="A74" s="72" t="s">
        <v>75</v>
      </c>
      <c r="B74" s="70">
        <v>4920</v>
      </c>
      <c r="C74" s="70">
        <v>900</v>
      </c>
      <c r="D74" s="70">
        <v>205</v>
      </c>
      <c r="E74" s="70">
        <v>4920</v>
      </c>
      <c r="F74" s="70">
        <v>900</v>
      </c>
      <c r="G74" s="70">
        <v>205</v>
      </c>
      <c r="H74" s="70">
        <v>2652</v>
      </c>
      <c r="I74" s="70">
        <v>900</v>
      </c>
      <c r="J74" s="70">
        <v>221</v>
      </c>
      <c r="K74" s="70">
        <v>2652</v>
      </c>
      <c r="L74" s="70">
        <v>900</v>
      </c>
      <c r="M74" s="70">
        <v>221</v>
      </c>
    </row>
    <row r="75" spans="1:13" x14ac:dyDescent="0.2">
      <c r="A75" s="72" t="s">
        <v>76</v>
      </c>
      <c r="B75" s="70">
        <v>4680</v>
      </c>
      <c r="C75" s="70">
        <v>1100</v>
      </c>
      <c r="D75" s="70">
        <v>195</v>
      </c>
      <c r="E75" s="70">
        <v>4680</v>
      </c>
      <c r="F75" s="70">
        <v>1100</v>
      </c>
      <c r="G75" s="70">
        <v>195</v>
      </c>
      <c r="H75" s="70">
        <v>3960</v>
      </c>
      <c r="I75" s="70">
        <v>1194</v>
      </c>
      <c r="J75" s="70">
        <v>220</v>
      </c>
      <c r="K75" s="70">
        <v>3960</v>
      </c>
      <c r="L75" s="70">
        <v>1194</v>
      </c>
      <c r="M75" s="70">
        <v>220</v>
      </c>
    </row>
    <row r="76" spans="1:13" x14ac:dyDescent="0.2">
      <c r="A76" s="72" t="s">
        <v>77</v>
      </c>
      <c r="B76" s="70">
        <v>4920</v>
      </c>
      <c r="C76" s="70">
        <v>900</v>
      </c>
      <c r="D76" s="70">
        <v>205</v>
      </c>
      <c r="E76" s="70">
        <v>4920</v>
      </c>
      <c r="F76" s="70">
        <v>900</v>
      </c>
      <c r="G76" s="70">
        <v>205</v>
      </c>
      <c r="H76" s="70">
        <v>2652</v>
      </c>
      <c r="I76" s="70">
        <v>900</v>
      </c>
      <c r="J76" s="70">
        <v>221</v>
      </c>
      <c r="K76" s="70">
        <v>2652</v>
      </c>
      <c r="L76" s="70">
        <v>900</v>
      </c>
      <c r="M76" s="70">
        <v>221</v>
      </c>
    </row>
    <row r="77" spans="1:13" x14ac:dyDescent="0.2">
      <c r="A77" s="72" t="s">
        <v>78</v>
      </c>
      <c r="B77" s="70">
        <v>4272</v>
      </c>
      <c r="C77" s="70">
        <v>1262</v>
      </c>
      <c r="D77" s="70">
        <v>178</v>
      </c>
      <c r="E77" s="70">
        <v>4272</v>
      </c>
      <c r="F77" s="70">
        <v>1262</v>
      </c>
      <c r="G77" s="70">
        <v>178</v>
      </c>
      <c r="H77" s="70">
        <v>3726</v>
      </c>
      <c r="I77" s="70">
        <v>555</v>
      </c>
      <c r="J77" s="70">
        <v>207</v>
      </c>
      <c r="K77" s="70">
        <v>3726</v>
      </c>
      <c r="L77" s="70">
        <v>555</v>
      </c>
      <c r="M77" s="70">
        <v>207</v>
      </c>
    </row>
    <row r="78" spans="1:13" x14ac:dyDescent="0.2">
      <c r="A78" s="72" t="s">
        <v>79</v>
      </c>
      <c r="B78" s="70">
        <v>4272</v>
      </c>
      <c r="C78" s="70">
        <v>690</v>
      </c>
      <c r="D78" s="70">
        <v>178</v>
      </c>
      <c r="E78" s="70">
        <v>4272</v>
      </c>
      <c r="F78" s="70">
        <v>690</v>
      </c>
      <c r="G78" s="70">
        <v>178</v>
      </c>
      <c r="H78" s="70">
        <v>3726</v>
      </c>
      <c r="I78" s="70">
        <v>678</v>
      </c>
      <c r="J78" s="70">
        <v>207</v>
      </c>
      <c r="K78" s="70">
        <v>3726</v>
      </c>
      <c r="L78" s="70">
        <v>678</v>
      </c>
      <c r="M78" s="70">
        <v>207</v>
      </c>
    </row>
    <row r="79" spans="1:13" x14ac:dyDescent="0.2">
      <c r="A79" s="72" t="s">
        <v>80</v>
      </c>
      <c r="B79" s="70">
        <v>4472</v>
      </c>
      <c r="C79" s="70">
        <v>542</v>
      </c>
      <c r="D79" s="70">
        <v>178</v>
      </c>
      <c r="E79" s="70">
        <v>4472</v>
      </c>
      <c r="F79" s="70">
        <v>542</v>
      </c>
      <c r="G79" s="70">
        <v>178</v>
      </c>
      <c r="H79" s="70">
        <v>2484</v>
      </c>
      <c r="I79" s="70">
        <v>560</v>
      </c>
      <c r="J79" s="70">
        <v>207</v>
      </c>
      <c r="K79" s="70">
        <v>2484</v>
      </c>
      <c r="L79" s="70">
        <v>560</v>
      </c>
      <c r="M79" s="70">
        <v>207</v>
      </c>
    </row>
    <row r="80" spans="1:13" x14ac:dyDescent="0.2">
      <c r="A80" s="72" t="s">
        <v>81</v>
      </c>
      <c r="B80" s="70">
        <v>4272</v>
      </c>
      <c r="C80" s="70">
        <v>690</v>
      </c>
      <c r="D80" s="70">
        <v>178</v>
      </c>
      <c r="E80" s="70">
        <v>4272</v>
      </c>
      <c r="F80" s="70">
        <v>690</v>
      </c>
      <c r="G80" s="70">
        <v>178</v>
      </c>
      <c r="H80" s="70">
        <v>2484</v>
      </c>
      <c r="I80" s="70">
        <v>690</v>
      </c>
      <c r="J80" s="70">
        <v>207</v>
      </c>
      <c r="K80" s="70">
        <v>2484</v>
      </c>
      <c r="L80" s="70">
        <v>690</v>
      </c>
      <c r="M80" s="70">
        <v>207</v>
      </c>
    </row>
    <row r="81" spans="1:13" x14ac:dyDescent="0.2">
      <c r="A81" s="72" t="s">
        <v>82</v>
      </c>
      <c r="B81" s="70"/>
      <c r="C81" s="70"/>
      <c r="D81" s="70"/>
      <c r="E81" s="70"/>
      <c r="F81" s="70"/>
      <c r="G81" s="70"/>
      <c r="H81" s="70">
        <v>11700</v>
      </c>
      <c r="I81" s="70">
        <v>648</v>
      </c>
      <c r="J81" s="70">
        <v>650</v>
      </c>
      <c r="K81" s="70">
        <v>11700</v>
      </c>
      <c r="L81" s="70">
        <v>648</v>
      </c>
      <c r="M81" s="70">
        <v>650</v>
      </c>
    </row>
    <row r="82" spans="1:13" x14ac:dyDescent="0.2">
      <c r="A82" s="72" t="s">
        <v>83</v>
      </c>
      <c r="B82" s="70">
        <v>4272</v>
      </c>
      <c r="C82" s="70">
        <v>633</v>
      </c>
      <c r="D82" s="70">
        <v>178</v>
      </c>
      <c r="E82" s="70">
        <v>4272</v>
      </c>
      <c r="F82" s="70">
        <v>633</v>
      </c>
      <c r="G82" s="70">
        <v>178</v>
      </c>
      <c r="H82" s="70">
        <v>2484</v>
      </c>
      <c r="I82" s="70">
        <v>445</v>
      </c>
      <c r="J82" s="70">
        <v>207</v>
      </c>
      <c r="K82" s="70">
        <v>2484</v>
      </c>
      <c r="L82" s="70">
        <v>445</v>
      </c>
      <c r="M82" s="70">
        <v>207</v>
      </c>
    </row>
    <row r="83" spans="1:13" x14ac:dyDescent="0.2">
      <c r="A83" s="72" t="s">
        <v>84</v>
      </c>
      <c r="B83" s="70">
        <v>4272</v>
      </c>
      <c r="C83" s="70">
        <v>1317</v>
      </c>
      <c r="D83" s="70">
        <v>178</v>
      </c>
      <c r="E83" s="70">
        <v>4272</v>
      </c>
      <c r="F83" s="70">
        <v>1317</v>
      </c>
      <c r="G83" s="70">
        <v>178</v>
      </c>
      <c r="H83" s="70">
        <v>2484</v>
      </c>
      <c r="I83" s="70">
        <v>568</v>
      </c>
      <c r="J83" s="70">
        <v>207</v>
      </c>
      <c r="K83" s="70">
        <v>2484</v>
      </c>
      <c r="L83" s="70">
        <v>568</v>
      </c>
      <c r="M83" s="70">
        <v>207</v>
      </c>
    </row>
    <row r="84" spans="1:13" x14ac:dyDescent="0.2">
      <c r="A84" s="72" t="s">
        <v>85</v>
      </c>
      <c r="B84" s="70">
        <v>6408</v>
      </c>
      <c r="C84" s="70">
        <v>714</v>
      </c>
      <c r="D84" s="70">
        <v>178</v>
      </c>
      <c r="E84" s="70">
        <v>6408</v>
      </c>
      <c r="F84" s="70">
        <v>714</v>
      </c>
      <c r="G84" s="70">
        <v>178</v>
      </c>
      <c r="H84" s="70">
        <v>3726</v>
      </c>
      <c r="I84" s="70">
        <v>714</v>
      </c>
      <c r="J84" s="70">
        <v>207</v>
      </c>
      <c r="K84" s="70">
        <v>3726</v>
      </c>
      <c r="L84" s="70">
        <v>714</v>
      </c>
      <c r="M84" s="70">
        <v>207</v>
      </c>
    </row>
    <row r="85" spans="1:13" x14ac:dyDescent="0.2">
      <c r="A85" s="72" t="s">
        <v>86</v>
      </c>
      <c r="B85" s="156" t="s">
        <v>196</v>
      </c>
      <c r="C85" s="156" t="s">
        <v>196</v>
      </c>
      <c r="D85" s="156" t="s">
        <v>196</v>
      </c>
      <c r="E85" s="156" t="s">
        <v>196</v>
      </c>
      <c r="F85" s="156" t="s">
        <v>196</v>
      </c>
      <c r="G85" s="156" t="s">
        <v>196</v>
      </c>
      <c r="H85" s="156" t="s">
        <v>196</v>
      </c>
      <c r="I85" s="156" t="s">
        <v>196</v>
      </c>
      <c r="J85" s="156" t="s">
        <v>196</v>
      </c>
      <c r="K85" s="156" t="s">
        <v>196</v>
      </c>
      <c r="L85" s="156" t="s">
        <v>196</v>
      </c>
      <c r="M85" s="156" t="s">
        <v>196</v>
      </c>
    </row>
    <row r="86" spans="1:13" x14ac:dyDescent="0.2">
      <c r="A86" s="72" t="s">
        <v>87</v>
      </c>
      <c r="B86" s="70">
        <v>4272</v>
      </c>
      <c r="C86" s="70">
        <v>690</v>
      </c>
      <c r="D86" s="70">
        <v>178</v>
      </c>
      <c r="E86" s="70">
        <v>4272</v>
      </c>
      <c r="F86" s="70">
        <v>690</v>
      </c>
      <c r="G86" s="70">
        <v>178</v>
      </c>
      <c r="H86" s="70">
        <v>3726</v>
      </c>
      <c r="I86" s="70">
        <v>714</v>
      </c>
      <c r="J86" s="70">
        <v>207</v>
      </c>
      <c r="K86" s="70">
        <v>3726</v>
      </c>
      <c r="L86" s="70">
        <v>714</v>
      </c>
      <c r="M86" s="70">
        <v>207</v>
      </c>
    </row>
    <row r="87" spans="1:13" x14ac:dyDescent="0.2">
      <c r="A87" s="72" t="s">
        <v>88</v>
      </c>
      <c r="B87" s="70">
        <v>4272</v>
      </c>
      <c r="C87" s="70">
        <v>690</v>
      </c>
      <c r="D87" s="70">
        <v>178</v>
      </c>
      <c r="E87" s="70">
        <v>4272</v>
      </c>
      <c r="F87" s="70">
        <v>690</v>
      </c>
      <c r="G87" s="70">
        <v>178</v>
      </c>
      <c r="H87" s="70">
        <v>2484</v>
      </c>
      <c r="I87" s="70">
        <v>690</v>
      </c>
      <c r="J87" s="70">
        <v>207</v>
      </c>
      <c r="K87" s="70">
        <v>2484</v>
      </c>
      <c r="L87" s="70">
        <v>690</v>
      </c>
      <c r="M87" s="70">
        <v>207</v>
      </c>
    </row>
    <row r="88" spans="1:13" x14ac:dyDescent="0.2">
      <c r="A88" s="72" t="s">
        <v>194</v>
      </c>
      <c r="B88" s="70"/>
      <c r="C88" s="70"/>
      <c r="D88" s="70"/>
      <c r="E88" s="70"/>
      <c r="F88" s="70"/>
      <c r="G88" s="70"/>
      <c r="H88" s="70">
        <v>5250</v>
      </c>
      <c r="I88" s="70">
        <v>250</v>
      </c>
      <c r="J88" s="70">
        <v>159</v>
      </c>
      <c r="K88" s="70">
        <v>5250</v>
      </c>
      <c r="L88" s="70">
        <v>250</v>
      </c>
      <c r="M88" s="70">
        <v>159</v>
      </c>
    </row>
    <row r="89" spans="1:13" x14ac:dyDescent="0.2">
      <c r="A89" s="72" t="s">
        <v>89</v>
      </c>
      <c r="B89" s="70">
        <v>4920</v>
      </c>
      <c r="C89" s="70">
        <v>900</v>
      </c>
      <c r="D89" s="70">
        <v>205</v>
      </c>
      <c r="E89" s="70">
        <v>4920</v>
      </c>
      <c r="F89" s="70">
        <v>900</v>
      </c>
      <c r="G89" s="70">
        <v>205</v>
      </c>
      <c r="H89" s="70">
        <v>2652</v>
      </c>
      <c r="I89" s="70">
        <v>900</v>
      </c>
      <c r="J89" s="70">
        <v>221</v>
      </c>
      <c r="K89" s="70">
        <v>2652</v>
      </c>
      <c r="L89" s="70">
        <v>900</v>
      </c>
      <c r="M89" s="70">
        <v>221</v>
      </c>
    </row>
    <row r="90" spans="1:13" x14ac:dyDescent="0.2">
      <c r="A90" s="72" t="s">
        <v>90</v>
      </c>
      <c r="B90" s="70">
        <v>7200</v>
      </c>
      <c r="C90" s="70">
        <v>840</v>
      </c>
      <c r="D90" s="70">
        <v>200</v>
      </c>
      <c r="E90" s="70">
        <v>7200</v>
      </c>
      <c r="F90" s="70">
        <v>840</v>
      </c>
      <c r="G90" s="70">
        <v>200</v>
      </c>
      <c r="H90" s="70">
        <v>3960</v>
      </c>
      <c r="I90" s="70">
        <v>780</v>
      </c>
      <c r="J90" s="70">
        <v>220</v>
      </c>
      <c r="K90" s="70">
        <v>3960</v>
      </c>
      <c r="L90" s="70">
        <v>780</v>
      </c>
      <c r="M90" s="70">
        <v>220</v>
      </c>
    </row>
    <row r="91" spans="1:13" x14ac:dyDescent="0.2">
      <c r="A91" s="72"/>
      <c r="B91" s="156"/>
      <c r="C91" s="156"/>
      <c r="D91" s="156"/>
      <c r="E91" s="156"/>
      <c r="F91" s="156"/>
      <c r="G91" s="156"/>
      <c r="H91" s="156"/>
      <c r="I91" s="156"/>
      <c r="J91" s="156"/>
      <c r="K91" s="156"/>
      <c r="L91" s="156"/>
      <c r="M91" s="156"/>
    </row>
    <row r="92" spans="1:13" x14ac:dyDescent="0.2">
      <c r="A92" s="68" t="s">
        <v>91</v>
      </c>
      <c r="B92" s="70"/>
      <c r="C92" s="70"/>
      <c r="D92" s="70"/>
      <c r="E92" s="70"/>
      <c r="F92" s="70"/>
      <c r="G92" s="70"/>
      <c r="H92" s="70"/>
      <c r="I92" s="70"/>
      <c r="J92" s="70"/>
      <c r="K92" s="70"/>
      <c r="L92" s="70"/>
      <c r="M92" s="70"/>
    </row>
    <row r="93" spans="1:13" x14ac:dyDescent="0.2">
      <c r="A93" s="72" t="s">
        <v>63</v>
      </c>
      <c r="B93" s="70">
        <v>5515</v>
      </c>
      <c r="C93" s="70">
        <v>1125</v>
      </c>
      <c r="D93" s="70">
        <v>135</v>
      </c>
      <c r="E93" s="70">
        <v>5515</v>
      </c>
      <c r="F93" s="70">
        <v>1125</v>
      </c>
      <c r="G93" s="70">
        <v>135</v>
      </c>
      <c r="H93" s="70"/>
      <c r="I93" s="70"/>
      <c r="J93" s="70"/>
      <c r="K93" s="70"/>
      <c r="L93" s="70"/>
      <c r="M93" s="70"/>
    </row>
    <row r="94" spans="1:13" x14ac:dyDescent="0.2">
      <c r="A94" s="72" t="s">
        <v>111</v>
      </c>
      <c r="B94" s="70">
        <v>5515</v>
      </c>
      <c r="C94" s="70">
        <v>1125</v>
      </c>
      <c r="D94" s="70">
        <v>135</v>
      </c>
      <c r="E94" s="70">
        <v>5515</v>
      </c>
      <c r="F94" s="70">
        <v>1125</v>
      </c>
      <c r="G94" s="70">
        <v>135</v>
      </c>
      <c r="H94" s="70"/>
      <c r="I94" s="70"/>
      <c r="J94" s="70"/>
      <c r="K94" s="70"/>
      <c r="L94" s="70"/>
      <c r="M94" s="70"/>
    </row>
    <row r="95" spans="1:13" x14ac:dyDescent="0.2">
      <c r="A95" s="72" t="s">
        <v>284</v>
      </c>
      <c r="B95" s="70">
        <v>5515</v>
      </c>
      <c r="C95" s="70">
        <v>1125</v>
      </c>
      <c r="D95" s="70">
        <v>135</v>
      </c>
      <c r="E95" s="70">
        <v>5515</v>
      </c>
      <c r="F95" s="70">
        <v>1125</v>
      </c>
      <c r="G95" s="70">
        <v>135</v>
      </c>
      <c r="H95" s="70"/>
      <c r="I95" s="70"/>
      <c r="J95" s="70"/>
      <c r="K95" s="70"/>
      <c r="L95" s="70"/>
      <c r="M95" s="70"/>
    </row>
    <row r="96" spans="1:13" s="5" customFormat="1" ht="15" x14ac:dyDescent="0.25">
      <c r="A96" s="72" t="s">
        <v>64</v>
      </c>
      <c r="B96" s="70">
        <v>5515</v>
      </c>
      <c r="C96" s="70">
        <v>1125</v>
      </c>
      <c r="D96" s="70">
        <v>135</v>
      </c>
      <c r="E96" s="70">
        <v>5515</v>
      </c>
      <c r="F96" s="70">
        <v>1125</v>
      </c>
      <c r="G96" s="70">
        <v>135</v>
      </c>
      <c r="H96" s="70"/>
      <c r="I96" s="70"/>
      <c r="J96" s="70"/>
      <c r="K96" s="70"/>
      <c r="L96" s="70"/>
      <c r="M96" s="70"/>
    </row>
    <row r="97" spans="1:13" x14ac:dyDescent="0.2">
      <c r="A97" s="72" t="s">
        <v>92</v>
      </c>
      <c r="B97" s="70">
        <v>5860</v>
      </c>
      <c r="C97" s="70">
        <v>700</v>
      </c>
      <c r="D97" s="70">
        <v>185</v>
      </c>
      <c r="E97" s="70">
        <v>5860</v>
      </c>
      <c r="F97" s="70">
        <v>700</v>
      </c>
      <c r="G97" s="70">
        <v>185</v>
      </c>
      <c r="H97" s="70"/>
      <c r="I97" s="70"/>
      <c r="J97" s="70"/>
      <c r="K97" s="70"/>
      <c r="L97" s="70"/>
      <c r="M97" s="70"/>
    </row>
    <row r="98" spans="1:13" x14ac:dyDescent="0.2">
      <c r="A98" s="72" t="s">
        <v>285</v>
      </c>
      <c r="B98" s="70">
        <v>6420</v>
      </c>
      <c r="C98" s="70">
        <v>100</v>
      </c>
      <c r="D98" s="70">
        <v>267</v>
      </c>
      <c r="E98" s="70">
        <v>6420</v>
      </c>
      <c r="F98" s="70">
        <v>100</v>
      </c>
      <c r="G98" s="70">
        <v>267</v>
      </c>
      <c r="H98" s="70">
        <v>6270</v>
      </c>
      <c r="I98" s="70">
        <v>775</v>
      </c>
      <c r="J98" s="70">
        <v>165</v>
      </c>
      <c r="K98" s="70">
        <v>6270</v>
      </c>
      <c r="L98" s="70">
        <v>775</v>
      </c>
      <c r="M98" s="70">
        <v>165</v>
      </c>
    </row>
    <row r="99" spans="1:13" x14ac:dyDescent="0.2">
      <c r="A99" s="72" t="s">
        <v>286</v>
      </c>
      <c r="B99" s="70">
        <v>6420</v>
      </c>
      <c r="C99" s="70">
        <v>100</v>
      </c>
      <c r="D99" s="70">
        <v>267</v>
      </c>
      <c r="E99" s="70">
        <v>6420</v>
      </c>
      <c r="F99" s="70">
        <v>100</v>
      </c>
      <c r="G99" s="70">
        <v>267</v>
      </c>
      <c r="H99" s="70"/>
      <c r="I99" s="70"/>
      <c r="J99" s="70"/>
      <c r="K99" s="70"/>
      <c r="L99" s="70"/>
      <c r="M99" s="70"/>
    </row>
    <row r="100" spans="1:13" x14ac:dyDescent="0.2">
      <c r="A100" s="72" t="s">
        <v>93</v>
      </c>
      <c r="B100" s="70">
        <v>6600</v>
      </c>
      <c r="C100" s="70">
        <v>100</v>
      </c>
      <c r="D100" s="70">
        <v>275</v>
      </c>
      <c r="E100" s="70">
        <v>6600</v>
      </c>
      <c r="F100" s="70">
        <v>100</v>
      </c>
      <c r="G100" s="70">
        <v>275</v>
      </c>
      <c r="H100" s="70"/>
      <c r="I100" s="70"/>
      <c r="J100" s="70"/>
      <c r="K100" s="70"/>
      <c r="L100" s="70"/>
      <c r="M100" s="70"/>
    </row>
    <row r="101" spans="1:13" x14ac:dyDescent="0.2">
      <c r="A101" s="72" t="s">
        <v>225</v>
      </c>
      <c r="B101" s="156" t="s">
        <v>196</v>
      </c>
      <c r="C101" s="156" t="s">
        <v>196</v>
      </c>
      <c r="D101" s="156" t="s">
        <v>196</v>
      </c>
      <c r="E101" s="156" t="s">
        <v>196</v>
      </c>
      <c r="F101" s="156" t="s">
        <v>196</v>
      </c>
      <c r="G101" s="156" t="s">
        <v>196</v>
      </c>
      <c r="H101" s="156" t="s">
        <v>196</v>
      </c>
      <c r="I101" s="156" t="s">
        <v>196</v>
      </c>
      <c r="J101" s="156" t="s">
        <v>196</v>
      </c>
      <c r="K101" s="156" t="s">
        <v>196</v>
      </c>
      <c r="L101" s="156" t="s">
        <v>196</v>
      </c>
      <c r="M101" s="156" t="s">
        <v>196</v>
      </c>
    </row>
    <row r="102" spans="1:13" x14ac:dyDescent="0.2">
      <c r="A102" s="72" t="s">
        <v>294</v>
      </c>
      <c r="B102" s="156" t="s">
        <v>196</v>
      </c>
      <c r="C102" s="156" t="s">
        <v>196</v>
      </c>
      <c r="D102" s="156" t="s">
        <v>196</v>
      </c>
      <c r="E102" s="156" t="s">
        <v>196</v>
      </c>
      <c r="F102" s="156" t="s">
        <v>196</v>
      </c>
      <c r="G102" s="156" t="s">
        <v>196</v>
      </c>
      <c r="H102" s="156" t="s">
        <v>196</v>
      </c>
      <c r="I102" s="156" t="s">
        <v>196</v>
      </c>
      <c r="J102" s="156" t="s">
        <v>196</v>
      </c>
      <c r="K102" s="156" t="s">
        <v>196</v>
      </c>
      <c r="L102" s="156" t="s">
        <v>196</v>
      </c>
      <c r="M102" s="156" t="s">
        <v>196</v>
      </c>
    </row>
    <row r="103" spans="1:13" x14ac:dyDescent="0.2">
      <c r="A103" s="72" t="s">
        <v>216</v>
      </c>
      <c r="B103" s="70">
        <v>6550</v>
      </c>
      <c r="C103" s="70">
        <v>85</v>
      </c>
      <c r="D103" s="70">
        <v>200</v>
      </c>
      <c r="E103" s="70">
        <v>6550</v>
      </c>
      <c r="F103" s="70">
        <v>85</v>
      </c>
      <c r="G103" s="70">
        <v>200</v>
      </c>
      <c r="H103" s="70"/>
      <c r="I103" s="70"/>
      <c r="J103" s="70"/>
      <c r="K103" s="70"/>
      <c r="L103" s="70"/>
      <c r="M103" s="70"/>
    </row>
    <row r="104" spans="1:13" x14ac:dyDescent="0.2">
      <c r="A104" s="72" t="s">
        <v>94</v>
      </c>
      <c r="B104" s="70">
        <v>6625</v>
      </c>
      <c r="C104" s="70"/>
      <c r="D104" s="70">
        <v>197</v>
      </c>
      <c r="E104" s="70">
        <v>6625</v>
      </c>
      <c r="F104" s="70"/>
      <c r="G104" s="70">
        <v>197</v>
      </c>
      <c r="H104" s="70"/>
      <c r="I104" s="70"/>
      <c r="J104" s="70"/>
      <c r="K104" s="70"/>
      <c r="L104" s="70"/>
      <c r="M104" s="70"/>
    </row>
    <row r="105" spans="1:13" x14ac:dyDescent="0.2">
      <c r="A105" s="72" t="s">
        <v>95</v>
      </c>
      <c r="B105" s="70">
        <v>6625</v>
      </c>
      <c r="C105" s="70"/>
      <c r="D105" s="70">
        <v>197</v>
      </c>
      <c r="E105" s="70">
        <v>6625</v>
      </c>
      <c r="F105" s="70"/>
      <c r="G105" s="70">
        <v>197</v>
      </c>
      <c r="H105" s="70"/>
      <c r="I105" s="70"/>
      <c r="J105" s="70"/>
      <c r="K105" s="70"/>
      <c r="L105" s="70"/>
      <c r="M105" s="70"/>
    </row>
    <row r="106" spans="1:13" x14ac:dyDescent="0.2">
      <c r="A106" s="72" t="s">
        <v>177</v>
      </c>
      <c r="B106" s="70">
        <v>6625</v>
      </c>
      <c r="C106" s="70"/>
      <c r="D106" s="70">
        <v>197</v>
      </c>
      <c r="E106" s="70">
        <v>6625</v>
      </c>
      <c r="F106" s="70"/>
      <c r="G106" s="70">
        <v>197</v>
      </c>
      <c r="H106" s="70"/>
      <c r="I106" s="70"/>
      <c r="J106" s="70"/>
      <c r="K106" s="70"/>
      <c r="L106" s="70"/>
      <c r="M106" s="70"/>
    </row>
    <row r="107" spans="1:13" x14ac:dyDescent="0.2">
      <c r="A107" s="72" t="s">
        <v>96</v>
      </c>
      <c r="B107" s="70">
        <v>6625</v>
      </c>
      <c r="C107" s="70"/>
      <c r="D107" s="70">
        <v>197</v>
      </c>
      <c r="E107" s="70">
        <v>6625</v>
      </c>
      <c r="F107" s="70"/>
      <c r="G107" s="70">
        <v>197</v>
      </c>
      <c r="H107" s="70"/>
      <c r="I107" s="70"/>
      <c r="J107" s="70"/>
      <c r="K107" s="70"/>
      <c r="L107" s="70"/>
      <c r="M107" s="70"/>
    </row>
    <row r="108" spans="1:13" x14ac:dyDescent="0.2">
      <c r="A108" s="72" t="s">
        <v>97</v>
      </c>
      <c r="B108" s="70"/>
      <c r="C108" s="70"/>
      <c r="D108" s="70"/>
      <c r="E108" s="70"/>
      <c r="F108" s="70"/>
      <c r="G108" s="70"/>
      <c r="H108" s="70"/>
      <c r="I108" s="70"/>
      <c r="J108" s="70"/>
      <c r="K108" s="70"/>
      <c r="L108" s="70"/>
      <c r="M108" s="70"/>
    </row>
    <row r="109" spans="1:13" x14ac:dyDescent="0.2">
      <c r="A109" s="72" t="s">
        <v>98</v>
      </c>
      <c r="B109" s="70">
        <v>8592</v>
      </c>
      <c r="C109" s="70">
        <v>450</v>
      </c>
      <c r="D109" s="70">
        <v>179</v>
      </c>
      <c r="E109" s="70">
        <v>8592</v>
      </c>
      <c r="F109" s="70">
        <v>450</v>
      </c>
      <c r="G109" s="70">
        <v>179</v>
      </c>
      <c r="H109" s="70"/>
      <c r="I109" s="70"/>
      <c r="J109" s="70"/>
      <c r="K109" s="70"/>
      <c r="L109" s="70"/>
      <c r="M109" s="70"/>
    </row>
    <row r="110" spans="1:13" x14ac:dyDescent="0.2">
      <c r="A110" s="72" t="s">
        <v>99</v>
      </c>
      <c r="B110" s="70">
        <v>6120</v>
      </c>
      <c r="C110" s="70">
        <v>375</v>
      </c>
      <c r="D110" s="70">
        <v>170</v>
      </c>
      <c r="E110" s="70">
        <v>6120</v>
      </c>
      <c r="F110" s="70">
        <v>375</v>
      </c>
      <c r="G110" s="70">
        <v>170</v>
      </c>
      <c r="H110" s="70">
        <v>3240</v>
      </c>
      <c r="I110" s="70">
        <v>375</v>
      </c>
      <c r="J110" s="70">
        <v>180</v>
      </c>
      <c r="K110" s="70">
        <v>3240</v>
      </c>
      <c r="L110" s="70">
        <v>375</v>
      </c>
      <c r="M110" s="70">
        <v>180</v>
      </c>
    </row>
    <row r="111" spans="1:13" x14ac:dyDescent="0.2">
      <c r="A111" s="72" t="s">
        <v>100</v>
      </c>
      <c r="B111" s="70">
        <v>6120</v>
      </c>
      <c r="C111" s="70">
        <v>375</v>
      </c>
      <c r="D111" s="70">
        <v>170</v>
      </c>
      <c r="E111" s="70">
        <v>10800</v>
      </c>
      <c r="F111" s="70">
        <v>375</v>
      </c>
      <c r="G111" s="70">
        <v>300</v>
      </c>
      <c r="H111" s="70">
        <v>3240</v>
      </c>
      <c r="I111" s="70">
        <v>375</v>
      </c>
      <c r="J111" s="70">
        <v>180</v>
      </c>
      <c r="K111" s="70">
        <v>6300</v>
      </c>
      <c r="L111" s="70">
        <v>375</v>
      </c>
      <c r="M111" s="70">
        <v>350</v>
      </c>
    </row>
    <row r="112" spans="1:13" x14ac:dyDescent="0.2">
      <c r="A112" s="72" t="s">
        <v>178</v>
      </c>
      <c r="B112" s="70">
        <v>6120</v>
      </c>
      <c r="C112" s="70">
        <v>375</v>
      </c>
      <c r="D112" s="70">
        <v>170</v>
      </c>
      <c r="E112" s="70">
        <v>6120</v>
      </c>
      <c r="F112" s="70">
        <v>375</v>
      </c>
      <c r="G112" s="70">
        <v>170</v>
      </c>
      <c r="H112" s="70">
        <v>3240</v>
      </c>
      <c r="I112" s="70">
        <v>375</v>
      </c>
      <c r="J112" s="70">
        <v>180</v>
      </c>
      <c r="K112" s="70">
        <v>3240</v>
      </c>
      <c r="L112" s="70">
        <v>375</v>
      </c>
      <c r="M112" s="70">
        <v>180</v>
      </c>
    </row>
    <row r="113" spans="1:13" x14ac:dyDescent="0.2">
      <c r="A113" s="72" t="s">
        <v>165</v>
      </c>
      <c r="B113" s="70">
        <v>6120</v>
      </c>
      <c r="C113" s="70">
        <v>375</v>
      </c>
      <c r="D113" s="70">
        <v>170</v>
      </c>
      <c r="E113" s="70">
        <v>6120</v>
      </c>
      <c r="F113" s="70">
        <v>375</v>
      </c>
      <c r="G113" s="70">
        <v>170</v>
      </c>
      <c r="H113" s="70"/>
      <c r="I113" s="70"/>
      <c r="J113" s="70"/>
      <c r="K113" s="70"/>
      <c r="L113" s="70"/>
      <c r="M113" s="70"/>
    </row>
    <row r="114" spans="1:13" x14ac:dyDescent="0.2">
      <c r="A114" s="72" t="s">
        <v>101</v>
      </c>
      <c r="B114" s="70">
        <v>6120</v>
      </c>
      <c r="C114" s="70">
        <v>375</v>
      </c>
      <c r="D114" s="70">
        <v>170</v>
      </c>
      <c r="E114" s="70">
        <v>6120</v>
      </c>
      <c r="F114" s="70">
        <v>375</v>
      </c>
      <c r="G114" s="70">
        <v>170</v>
      </c>
      <c r="H114" s="70">
        <v>3240</v>
      </c>
      <c r="I114" s="70">
        <v>375</v>
      </c>
      <c r="J114" s="70">
        <v>180</v>
      </c>
      <c r="K114" s="70">
        <v>3240</v>
      </c>
      <c r="L114" s="70">
        <v>375</v>
      </c>
      <c r="M114" s="70">
        <v>180</v>
      </c>
    </row>
    <row r="115" spans="1:13" x14ac:dyDescent="0.2">
      <c r="A115" s="72" t="s">
        <v>278</v>
      </c>
      <c r="B115" s="70"/>
      <c r="C115" s="70"/>
      <c r="D115" s="70"/>
      <c r="E115" s="70"/>
      <c r="F115" s="70"/>
      <c r="G115" s="70"/>
      <c r="H115" s="70">
        <v>6822</v>
      </c>
      <c r="I115" s="70">
        <v>5201</v>
      </c>
      <c r="J115" s="70"/>
      <c r="K115" s="70">
        <v>7740</v>
      </c>
      <c r="L115" s="70">
        <v>5201</v>
      </c>
      <c r="M115" s="70"/>
    </row>
    <row r="116" spans="1:13" x14ac:dyDescent="0.2">
      <c r="A116" s="72" t="s">
        <v>102</v>
      </c>
      <c r="B116" s="70"/>
      <c r="C116" s="70"/>
      <c r="D116" s="70"/>
      <c r="E116" s="70"/>
      <c r="F116" s="70"/>
      <c r="G116" s="70"/>
      <c r="H116" s="70"/>
      <c r="I116" s="70"/>
      <c r="J116" s="70"/>
      <c r="K116" s="70"/>
      <c r="L116" s="70"/>
      <c r="M116" s="70"/>
    </row>
    <row r="117" spans="1:13" x14ac:dyDescent="0.2">
      <c r="A117" s="72" t="s">
        <v>103</v>
      </c>
      <c r="B117" s="70">
        <v>5880</v>
      </c>
      <c r="C117" s="70"/>
      <c r="D117" s="70"/>
      <c r="E117" s="70">
        <v>5880</v>
      </c>
      <c r="F117" s="70"/>
      <c r="G117" s="70"/>
      <c r="H117" s="70">
        <v>7680</v>
      </c>
      <c r="I117" s="70"/>
      <c r="J117" s="70"/>
      <c r="K117" s="70">
        <v>7680</v>
      </c>
      <c r="L117" s="70"/>
      <c r="M117" s="70"/>
    </row>
    <row r="118" spans="1:13" ht="13.5" thickBot="1" x14ac:dyDescent="0.25">
      <c r="A118" s="92"/>
      <c r="B118" s="166"/>
      <c r="C118" s="166"/>
      <c r="D118" s="166"/>
      <c r="E118" s="166"/>
      <c r="F118" s="166"/>
      <c r="G118" s="166"/>
      <c r="H118" s="166"/>
      <c r="I118" s="166"/>
      <c r="J118" s="166"/>
      <c r="K118" s="166"/>
      <c r="L118" s="166"/>
      <c r="M118" s="166"/>
    </row>
    <row r="119" spans="1:13" x14ac:dyDescent="0.2">
      <c r="A119" s="108" t="s">
        <v>243</v>
      </c>
      <c r="B119" s="167">
        <f>MIN(B12:B29,B32:B90,B93:B117)</f>
        <v>1080</v>
      </c>
      <c r="C119" s="167">
        <f t="shared" ref="C119:M119" si="0">MIN(C12:C29,C32:C90,C93:C117)</f>
        <v>25</v>
      </c>
      <c r="D119" s="167">
        <f t="shared" si="0"/>
        <v>30</v>
      </c>
      <c r="E119" s="167">
        <f t="shared" si="0"/>
        <v>1080</v>
      </c>
      <c r="F119" s="167">
        <f t="shared" si="0"/>
        <v>25</v>
      </c>
      <c r="G119" s="167">
        <f t="shared" si="0"/>
        <v>30</v>
      </c>
      <c r="H119" s="167">
        <f t="shared" si="0"/>
        <v>2160</v>
      </c>
      <c r="I119" s="167">
        <f t="shared" si="0"/>
        <v>100</v>
      </c>
      <c r="J119" s="167">
        <f t="shared" si="0"/>
        <v>137</v>
      </c>
      <c r="K119" s="167">
        <f t="shared" si="0"/>
        <v>2160</v>
      </c>
      <c r="L119" s="167">
        <f t="shared" si="0"/>
        <v>100</v>
      </c>
      <c r="M119" s="168">
        <f t="shared" si="0"/>
        <v>159</v>
      </c>
    </row>
    <row r="120" spans="1:13" x14ac:dyDescent="0.2">
      <c r="A120" s="109" t="s">
        <v>244</v>
      </c>
      <c r="B120" s="166">
        <f>MAX(B12:B29,B32:B90,B93:B117)</f>
        <v>8592</v>
      </c>
      <c r="C120" s="166">
        <f t="shared" ref="C120:M120" si="1">MAX(C12:C29,C32:C90,C93:C117)</f>
        <v>3240</v>
      </c>
      <c r="D120" s="166">
        <f t="shared" si="1"/>
        <v>275</v>
      </c>
      <c r="E120" s="166">
        <f t="shared" si="1"/>
        <v>12750</v>
      </c>
      <c r="F120" s="166">
        <f t="shared" si="1"/>
        <v>3918</v>
      </c>
      <c r="G120" s="166">
        <f t="shared" si="1"/>
        <v>300</v>
      </c>
      <c r="H120" s="166">
        <f t="shared" si="1"/>
        <v>11700</v>
      </c>
      <c r="I120" s="166">
        <f t="shared" si="1"/>
        <v>5201</v>
      </c>
      <c r="J120" s="166">
        <f t="shared" si="1"/>
        <v>650</v>
      </c>
      <c r="K120" s="166">
        <f t="shared" si="1"/>
        <v>11700</v>
      </c>
      <c r="L120" s="166">
        <f t="shared" si="1"/>
        <v>5201</v>
      </c>
      <c r="M120" s="169">
        <f t="shared" si="1"/>
        <v>650</v>
      </c>
    </row>
    <row r="121" spans="1:13" x14ac:dyDescent="0.2">
      <c r="A121" s="109" t="s">
        <v>248</v>
      </c>
      <c r="B121" s="166">
        <f>MEDIAN(B12:B29,B32:B90,B93:B117)</f>
        <v>4932</v>
      </c>
      <c r="C121" s="166">
        <f t="shared" ref="C121:M121" si="2">MEDIAN(C12:C29,C32:C90,C93:C117)</f>
        <v>601.5</v>
      </c>
      <c r="D121" s="166">
        <f t="shared" si="2"/>
        <v>176.5</v>
      </c>
      <c r="E121" s="166">
        <f t="shared" si="2"/>
        <v>5040</v>
      </c>
      <c r="F121" s="166">
        <f t="shared" si="2"/>
        <v>601.5</v>
      </c>
      <c r="G121" s="166">
        <f t="shared" si="2"/>
        <v>178</v>
      </c>
      <c r="H121" s="166">
        <f t="shared" si="2"/>
        <v>3726</v>
      </c>
      <c r="I121" s="166">
        <f t="shared" si="2"/>
        <v>702</v>
      </c>
      <c r="J121" s="166">
        <f t="shared" si="2"/>
        <v>207</v>
      </c>
      <c r="K121" s="166">
        <f t="shared" si="2"/>
        <v>3960</v>
      </c>
      <c r="L121" s="166">
        <f t="shared" si="2"/>
        <v>702</v>
      </c>
      <c r="M121" s="169">
        <f t="shared" si="2"/>
        <v>207</v>
      </c>
    </row>
    <row r="122" spans="1:13" x14ac:dyDescent="0.2">
      <c r="A122" s="109" t="s">
        <v>245</v>
      </c>
      <c r="B122" s="166">
        <f>AVERAGE(B12:B29,B32:B90,B93:B117)</f>
        <v>4803.0370370370374</v>
      </c>
      <c r="C122" s="166">
        <f t="shared" ref="C122:M122" si="3">AVERAGE(C12:C29,C32:C90,C93:C117)</f>
        <v>676.27631578947364</v>
      </c>
      <c r="D122" s="166">
        <f t="shared" si="3"/>
        <v>149.52777777777777</v>
      </c>
      <c r="E122" s="166">
        <f t="shared" si="3"/>
        <v>5293.6049382716046</v>
      </c>
      <c r="F122" s="166">
        <f t="shared" si="3"/>
        <v>716.77631578947364</v>
      </c>
      <c r="G122" s="166">
        <f t="shared" si="3"/>
        <v>161.75</v>
      </c>
      <c r="H122" s="166">
        <f t="shared" si="3"/>
        <v>4417.255319148936</v>
      </c>
      <c r="I122" s="166">
        <f t="shared" si="3"/>
        <v>942.43478260869563</v>
      </c>
      <c r="J122" s="166">
        <f t="shared" si="3"/>
        <v>213.90697674418604</v>
      </c>
      <c r="K122" s="166">
        <f t="shared" si="3"/>
        <v>4729.6170212765956</v>
      </c>
      <c r="L122" s="166">
        <f t="shared" si="3"/>
        <v>942.43478260869563</v>
      </c>
      <c r="M122" s="169">
        <f t="shared" si="3"/>
        <v>225.55813953488371</v>
      </c>
    </row>
    <row r="123" spans="1:13" ht="13.5" thickBot="1" x14ac:dyDescent="0.25">
      <c r="A123" s="110" t="s">
        <v>246</v>
      </c>
      <c r="B123" s="170">
        <f>_xlfn.STDEV.P(B12:B29,B32:B90,B93:B117)</f>
        <v>1854.3296845154509</v>
      </c>
      <c r="C123" s="170">
        <f t="shared" ref="C123:M123" si="4">_xlfn.STDEV.P(C12:C29,C32:C90,C93:C117)</f>
        <v>579.03491846993063</v>
      </c>
      <c r="D123" s="170">
        <f t="shared" si="4"/>
        <v>60.580518555019502</v>
      </c>
      <c r="E123" s="170">
        <f t="shared" si="4"/>
        <v>1835.0128177909535</v>
      </c>
      <c r="F123" s="170">
        <f t="shared" si="4"/>
        <v>686.70357886684405</v>
      </c>
      <c r="G123" s="170">
        <f t="shared" si="4"/>
        <v>51.155739875621215</v>
      </c>
      <c r="H123" s="170">
        <f t="shared" si="4"/>
        <v>2048.9116100691026</v>
      </c>
      <c r="I123" s="170">
        <f t="shared" si="4"/>
        <v>955.91969492107251</v>
      </c>
      <c r="J123" s="170">
        <f t="shared" si="4"/>
        <v>75.64907166878055</v>
      </c>
      <c r="K123" s="170">
        <f t="shared" si="4"/>
        <v>2112.8135174951612</v>
      </c>
      <c r="L123" s="170">
        <f t="shared" si="4"/>
        <v>955.91969492107251</v>
      </c>
      <c r="M123" s="171">
        <f t="shared" si="4"/>
        <v>77.86849448748815</v>
      </c>
    </row>
    <row r="124" spans="1:13" ht="15" customHeight="1" x14ac:dyDescent="0.2">
      <c r="A124" s="291" t="s">
        <v>334</v>
      </c>
      <c r="B124" s="291"/>
      <c r="C124" s="291"/>
      <c r="D124" s="291"/>
      <c r="E124" s="291"/>
      <c r="F124" s="291"/>
      <c r="G124" s="291"/>
      <c r="H124" s="291"/>
      <c r="I124" s="291"/>
      <c r="J124" s="291"/>
      <c r="K124" s="291"/>
      <c r="L124" s="291"/>
      <c r="M124" s="291"/>
    </row>
    <row r="125" spans="1:13" ht="15" x14ac:dyDescent="0.25">
      <c r="A125" s="292" t="s">
        <v>239</v>
      </c>
      <c r="B125" s="292"/>
      <c r="C125" s="292"/>
      <c r="D125" s="292"/>
      <c r="E125" s="292"/>
      <c r="F125" s="292"/>
      <c r="G125" s="292"/>
      <c r="H125" s="292"/>
      <c r="I125" s="292"/>
      <c r="J125" s="292"/>
      <c r="K125" s="292"/>
      <c r="L125" s="292"/>
      <c r="M125" s="292"/>
    </row>
    <row r="126" spans="1:13" ht="15" x14ac:dyDescent="0.25">
      <c r="A126" s="292" t="s">
        <v>240</v>
      </c>
      <c r="B126" s="292"/>
      <c r="C126" s="292"/>
      <c r="D126" s="292"/>
      <c r="E126" s="292"/>
      <c r="F126" s="292"/>
      <c r="G126" s="292"/>
      <c r="H126" s="292"/>
      <c r="I126" s="292"/>
      <c r="J126" s="292"/>
      <c r="K126" s="292"/>
      <c r="L126" s="292"/>
      <c r="M126" s="292"/>
    </row>
    <row r="127" spans="1:13" ht="15" x14ac:dyDescent="0.25">
      <c r="A127" s="292" t="s">
        <v>241</v>
      </c>
      <c r="B127" s="292"/>
      <c r="C127" s="292"/>
      <c r="D127" s="292"/>
      <c r="E127" s="292"/>
      <c r="F127" s="292"/>
      <c r="G127" s="292"/>
      <c r="H127" s="292"/>
      <c r="I127" s="292"/>
      <c r="J127" s="292"/>
      <c r="K127" s="292"/>
      <c r="L127" s="292"/>
      <c r="M127" s="292"/>
    </row>
    <row r="128" spans="1:13" ht="15" x14ac:dyDescent="0.25">
      <c r="A128" s="287" t="s">
        <v>335</v>
      </c>
      <c r="B128" s="287"/>
      <c r="C128" s="287"/>
      <c r="D128" s="287"/>
      <c r="E128" s="287"/>
      <c r="F128" s="287"/>
      <c r="G128" s="287"/>
      <c r="H128" s="287"/>
      <c r="I128" s="287"/>
      <c r="J128" s="287"/>
      <c r="K128" s="287"/>
      <c r="L128" s="287"/>
      <c r="M128" s="287"/>
    </row>
  </sheetData>
  <mergeCells count="21">
    <mergeCell ref="A6:M6"/>
    <mergeCell ref="A124:M124"/>
    <mergeCell ref="A125:M125"/>
    <mergeCell ref="A126:M126"/>
    <mergeCell ref="A127:M127"/>
    <mergeCell ref="A1:M1"/>
    <mergeCell ref="A2:M2"/>
    <mergeCell ref="A3:M3"/>
    <mergeCell ref="A4:M4"/>
    <mergeCell ref="A128:M128"/>
    <mergeCell ref="A7:A10"/>
    <mergeCell ref="B7:G7"/>
    <mergeCell ref="H7:M7"/>
    <mergeCell ref="B8:D8"/>
    <mergeCell ref="E8:G8"/>
    <mergeCell ref="H8:J8"/>
    <mergeCell ref="K8:M8"/>
    <mergeCell ref="B9:C9"/>
    <mergeCell ref="E9:F9"/>
    <mergeCell ref="H9:I9"/>
    <mergeCell ref="K9:L9"/>
  </mergeCells>
  <printOptions horizontalCentered="1"/>
  <pageMargins left="0.2" right="0.2" top="0.25" bottom="0.25" header="0.3" footer="0.3"/>
  <pageSetup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topLeftCell="A14" workbookViewId="0">
      <selection activeCell="B39" sqref="B39"/>
    </sheetView>
  </sheetViews>
  <sheetFormatPr defaultColWidth="9.140625" defaultRowHeight="11.25" x14ac:dyDescent="0.2"/>
  <cols>
    <col min="1" max="1" width="74.28515625" style="137" customWidth="1"/>
    <col min="2" max="2" width="8.85546875" style="137" bestFit="1" customWidth="1"/>
    <col min="3" max="3" width="7.5703125" style="137" bestFit="1" customWidth="1"/>
    <col min="4" max="5" width="10" style="137" bestFit="1" customWidth="1"/>
    <col min="6" max="6" width="7.5703125" style="138" bestFit="1" customWidth="1"/>
    <col min="7" max="8" width="10" style="138" bestFit="1" customWidth="1"/>
    <col min="9" max="9" width="7" style="137" bestFit="1" customWidth="1"/>
    <col min="10" max="11" width="10" style="137" bestFit="1" customWidth="1"/>
    <col min="12" max="16384" width="9.140625" style="137"/>
  </cols>
  <sheetData>
    <row r="1" spans="1:23" ht="15.75" x14ac:dyDescent="0.25">
      <c r="A1" s="293" t="s">
        <v>291</v>
      </c>
      <c r="B1" s="293"/>
      <c r="C1" s="293"/>
      <c r="D1" s="293"/>
      <c r="E1" s="293"/>
      <c r="F1" s="293"/>
      <c r="G1" s="293"/>
      <c r="H1" s="293"/>
      <c r="I1" s="293"/>
      <c r="J1" s="293"/>
      <c r="K1" s="293"/>
      <c r="L1" s="139"/>
      <c r="M1" s="139"/>
      <c r="N1" s="139"/>
      <c r="O1" s="139"/>
      <c r="P1" s="139"/>
      <c r="Q1" s="139"/>
      <c r="R1" s="139"/>
      <c r="S1" s="139"/>
      <c r="T1" s="139"/>
      <c r="U1" s="139"/>
      <c r="V1" s="139"/>
      <c r="W1" s="139"/>
    </row>
    <row r="2" spans="1:23" ht="15.75" x14ac:dyDescent="0.25">
      <c r="A2" s="293" t="s">
        <v>295</v>
      </c>
      <c r="B2" s="293"/>
      <c r="C2" s="293"/>
      <c r="D2" s="293"/>
      <c r="E2" s="293"/>
      <c r="F2" s="293"/>
      <c r="G2" s="293"/>
      <c r="H2" s="293"/>
      <c r="I2" s="293"/>
      <c r="J2" s="293"/>
      <c r="K2" s="293"/>
      <c r="L2" s="139"/>
      <c r="M2" s="139"/>
      <c r="N2" s="139"/>
      <c r="O2" s="139"/>
      <c r="P2" s="139"/>
      <c r="Q2" s="139"/>
      <c r="R2" s="139"/>
      <c r="S2" s="139"/>
      <c r="T2" s="139"/>
      <c r="U2" s="139"/>
      <c r="V2" s="139"/>
      <c r="W2" s="139"/>
    </row>
    <row r="3" spans="1:23" ht="15.75" x14ac:dyDescent="0.25">
      <c r="A3" s="293" t="s">
        <v>174</v>
      </c>
      <c r="B3" s="293"/>
      <c r="C3" s="293"/>
      <c r="D3" s="293"/>
      <c r="E3" s="293"/>
      <c r="F3" s="293"/>
      <c r="G3" s="293"/>
      <c r="H3" s="293"/>
      <c r="I3" s="293"/>
      <c r="J3" s="293"/>
      <c r="K3" s="293"/>
      <c r="L3" s="139"/>
      <c r="M3" s="139"/>
      <c r="N3" s="139"/>
      <c r="O3" s="139"/>
      <c r="P3" s="139"/>
      <c r="Q3" s="139"/>
      <c r="R3" s="139"/>
      <c r="S3" s="139"/>
      <c r="T3" s="139"/>
      <c r="U3" s="139"/>
      <c r="V3" s="139"/>
      <c r="W3" s="139"/>
    </row>
    <row r="4" spans="1:23" ht="15.75" x14ac:dyDescent="0.25">
      <c r="A4" s="172"/>
      <c r="B4" s="172"/>
      <c r="C4" s="172"/>
      <c r="D4" s="172"/>
      <c r="E4" s="172"/>
      <c r="F4" s="173"/>
      <c r="G4" s="173"/>
      <c r="H4" s="173"/>
      <c r="I4" s="172"/>
      <c r="J4" s="172"/>
      <c r="K4" s="172"/>
    </row>
    <row r="5" spans="1:23" ht="15.75" x14ac:dyDescent="0.25">
      <c r="A5" s="294" t="s">
        <v>325</v>
      </c>
      <c r="B5" s="294"/>
      <c r="C5" s="294"/>
      <c r="D5" s="294"/>
      <c r="E5" s="294"/>
      <c r="F5" s="294"/>
      <c r="G5" s="294"/>
      <c r="H5" s="294"/>
      <c r="I5" s="294"/>
      <c r="J5" s="294"/>
      <c r="K5" s="294"/>
    </row>
    <row r="6" spans="1:23" ht="15.75" x14ac:dyDescent="0.25">
      <c r="A6" s="294" t="s">
        <v>336</v>
      </c>
      <c r="B6" s="294"/>
      <c r="C6" s="294"/>
      <c r="D6" s="294"/>
      <c r="E6" s="294"/>
      <c r="F6" s="294"/>
      <c r="G6" s="294"/>
      <c r="H6" s="294"/>
      <c r="I6" s="294"/>
      <c r="J6" s="294"/>
      <c r="K6" s="294"/>
    </row>
    <row r="7" spans="1:23" x14ac:dyDescent="0.2">
      <c r="A7" s="140"/>
      <c r="B7" s="140"/>
      <c r="C7" s="140"/>
      <c r="D7" s="140"/>
      <c r="E7" s="140"/>
      <c r="F7" s="140"/>
      <c r="G7" s="140"/>
      <c r="H7" s="140"/>
      <c r="I7" s="140"/>
      <c r="J7" s="140"/>
      <c r="K7" s="140"/>
    </row>
    <row r="8" spans="1:23" ht="15" x14ac:dyDescent="0.25">
      <c r="A8" s="290" t="s">
        <v>328</v>
      </c>
      <c r="B8" s="290"/>
      <c r="C8" s="290"/>
      <c r="D8" s="290"/>
      <c r="E8" s="290"/>
      <c r="F8" s="290"/>
      <c r="G8" s="290"/>
      <c r="H8" s="290"/>
      <c r="I8" s="290"/>
      <c r="J8" s="290"/>
      <c r="K8" s="290"/>
    </row>
    <row r="9" spans="1:23" ht="12.75" x14ac:dyDescent="0.2">
      <c r="A9" s="288" t="s">
        <v>296</v>
      </c>
      <c r="B9" s="288" t="s">
        <v>166</v>
      </c>
      <c r="C9" s="289" t="s">
        <v>107</v>
      </c>
      <c r="D9" s="289"/>
      <c r="E9" s="289"/>
      <c r="F9" s="289" t="s">
        <v>158</v>
      </c>
      <c r="G9" s="289"/>
      <c r="H9" s="289"/>
      <c r="I9" s="288" t="s">
        <v>297</v>
      </c>
      <c r="J9" s="288"/>
      <c r="K9" s="288"/>
    </row>
    <row r="10" spans="1:23" s="141" customFormat="1" ht="38.25" x14ac:dyDescent="0.2">
      <c r="A10" s="288"/>
      <c r="B10" s="288"/>
      <c r="C10" s="177" t="s">
        <v>298</v>
      </c>
      <c r="D10" s="185" t="s">
        <v>299</v>
      </c>
      <c r="E10" s="185" t="s">
        <v>300</v>
      </c>
      <c r="F10" s="177" t="s">
        <v>298</v>
      </c>
      <c r="G10" s="185" t="s">
        <v>299</v>
      </c>
      <c r="H10" s="185" t="s">
        <v>300</v>
      </c>
      <c r="I10" s="177" t="s">
        <v>298</v>
      </c>
      <c r="J10" s="185" t="s">
        <v>299</v>
      </c>
      <c r="K10" s="185" t="s">
        <v>300</v>
      </c>
    </row>
    <row r="11" spans="1:23" s="141" customFormat="1" ht="12.75" x14ac:dyDescent="0.2">
      <c r="A11" s="143" t="s">
        <v>301</v>
      </c>
      <c r="B11" s="142">
        <f t="shared" ref="B11:K11" si="0">SUM(B12,B16,B23:B32)</f>
        <v>34123</v>
      </c>
      <c r="C11" s="142">
        <f t="shared" si="0"/>
        <v>12947</v>
      </c>
      <c r="D11" s="142">
        <f t="shared" si="0"/>
        <v>15825</v>
      </c>
      <c r="E11" s="142">
        <f t="shared" si="0"/>
        <v>5351</v>
      </c>
      <c r="F11" s="142">
        <f t="shared" si="0"/>
        <v>11288</v>
      </c>
      <c r="G11" s="142">
        <f t="shared" si="0"/>
        <v>9148</v>
      </c>
      <c r="H11" s="142">
        <f t="shared" si="0"/>
        <v>2881</v>
      </c>
      <c r="I11" s="142">
        <f t="shared" si="0"/>
        <v>1659</v>
      </c>
      <c r="J11" s="142">
        <f t="shared" si="0"/>
        <v>6677</v>
      </c>
      <c r="K11" s="142">
        <f t="shared" si="0"/>
        <v>2470</v>
      </c>
    </row>
    <row r="12" spans="1:23" ht="12.75" x14ac:dyDescent="0.2">
      <c r="A12" s="144" t="s">
        <v>404</v>
      </c>
      <c r="B12" s="145">
        <f>SUM(C12:E12)</f>
        <v>17200</v>
      </c>
      <c r="C12" s="145">
        <f>SUM(F12,I12)</f>
        <v>5252</v>
      </c>
      <c r="D12" s="145">
        <f>SUM(G12,J12)</f>
        <v>8952</v>
      </c>
      <c r="E12" s="145">
        <f>SUM(H12,K12)</f>
        <v>2996</v>
      </c>
      <c r="F12" s="70">
        <v>3854</v>
      </c>
      <c r="G12" s="70">
        <v>2891</v>
      </c>
      <c r="H12" s="70">
        <v>773</v>
      </c>
      <c r="I12" s="70">
        <v>1398</v>
      </c>
      <c r="J12" s="70">
        <v>6061</v>
      </c>
      <c r="K12" s="70">
        <v>2223</v>
      </c>
    </row>
    <row r="13" spans="1:23" ht="12.75" x14ac:dyDescent="0.2">
      <c r="A13" s="144" t="s">
        <v>312</v>
      </c>
      <c r="B13" s="145">
        <f t="shared" ref="B13:B32" si="1">SUM(C13:E13)</f>
        <v>16627</v>
      </c>
      <c r="C13" s="145">
        <f t="shared" ref="C13:E32" si="2">SUM(F13,I13)</f>
        <v>4858</v>
      </c>
      <c r="D13" s="145">
        <f t="shared" si="2"/>
        <v>8817</v>
      </c>
      <c r="E13" s="145">
        <f t="shared" si="2"/>
        <v>2952</v>
      </c>
      <c r="F13" s="70">
        <v>3464</v>
      </c>
      <c r="G13" s="70">
        <v>2763</v>
      </c>
      <c r="H13" s="70">
        <v>729</v>
      </c>
      <c r="I13" s="70">
        <v>1394</v>
      </c>
      <c r="J13" s="70">
        <v>6054</v>
      </c>
      <c r="K13" s="70">
        <v>2223</v>
      </c>
    </row>
    <row r="14" spans="1:23" ht="12.75" x14ac:dyDescent="0.2">
      <c r="A14" s="144" t="s">
        <v>313</v>
      </c>
      <c r="B14" s="145">
        <f t="shared" si="1"/>
        <v>326</v>
      </c>
      <c r="C14" s="145">
        <f t="shared" si="2"/>
        <v>239</v>
      </c>
      <c r="D14" s="145">
        <f t="shared" si="2"/>
        <v>43</v>
      </c>
      <c r="E14" s="145">
        <f t="shared" si="2"/>
        <v>44</v>
      </c>
      <c r="F14" s="70">
        <v>235</v>
      </c>
      <c r="G14" s="70">
        <v>41</v>
      </c>
      <c r="H14" s="71">
        <v>44</v>
      </c>
      <c r="I14" s="70">
        <v>4</v>
      </c>
      <c r="J14" s="70">
        <v>2</v>
      </c>
      <c r="K14" s="71">
        <v>0</v>
      </c>
    </row>
    <row r="15" spans="1:23" ht="12.75" x14ac:dyDescent="0.2">
      <c r="A15" s="144" t="s">
        <v>314</v>
      </c>
      <c r="B15" s="145">
        <f t="shared" si="1"/>
        <v>247</v>
      </c>
      <c r="C15" s="145">
        <f t="shared" si="2"/>
        <v>155</v>
      </c>
      <c r="D15" s="145">
        <f t="shared" si="2"/>
        <v>92</v>
      </c>
      <c r="E15" s="145">
        <f t="shared" si="2"/>
        <v>0</v>
      </c>
      <c r="F15" s="70">
        <v>155</v>
      </c>
      <c r="G15" s="70">
        <v>87</v>
      </c>
      <c r="H15" s="71">
        <v>0</v>
      </c>
      <c r="I15" s="70">
        <v>0</v>
      </c>
      <c r="J15" s="71">
        <v>5</v>
      </c>
      <c r="K15" s="71">
        <v>0</v>
      </c>
    </row>
    <row r="16" spans="1:23" ht="12.75" x14ac:dyDescent="0.2">
      <c r="A16" s="144" t="s">
        <v>405</v>
      </c>
      <c r="B16" s="145">
        <f t="shared" si="1"/>
        <v>1714</v>
      </c>
      <c r="C16" s="145">
        <f t="shared" si="2"/>
        <v>605</v>
      </c>
      <c r="D16" s="145">
        <f t="shared" si="2"/>
        <v>841</v>
      </c>
      <c r="E16" s="145">
        <f t="shared" si="2"/>
        <v>268</v>
      </c>
      <c r="F16" s="70">
        <v>560</v>
      </c>
      <c r="G16" s="70">
        <v>716</v>
      </c>
      <c r="H16" s="70">
        <v>202</v>
      </c>
      <c r="I16" s="70">
        <v>45</v>
      </c>
      <c r="J16" s="70">
        <v>125</v>
      </c>
      <c r="K16" s="70">
        <v>66</v>
      </c>
    </row>
    <row r="17" spans="1:11" ht="12.75" x14ac:dyDescent="0.2">
      <c r="A17" s="144" t="s">
        <v>315</v>
      </c>
      <c r="B17" s="145">
        <f t="shared" si="1"/>
        <v>772</v>
      </c>
      <c r="C17" s="145">
        <f t="shared" si="2"/>
        <v>299</v>
      </c>
      <c r="D17" s="145">
        <f t="shared" si="2"/>
        <v>368</v>
      </c>
      <c r="E17" s="145">
        <f t="shared" si="2"/>
        <v>105</v>
      </c>
      <c r="F17" s="70">
        <v>287</v>
      </c>
      <c r="G17" s="70">
        <v>307</v>
      </c>
      <c r="H17" s="70">
        <v>72</v>
      </c>
      <c r="I17" s="70">
        <v>12</v>
      </c>
      <c r="J17" s="70">
        <v>61</v>
      </c>
      <c r="K17" s="70">
        <v>33</v>
      </c>
    </row>
    <row r="18" spans="1:11" ht="12.75" x14ac:dyDescent="0.2">
      <c r="A18" s="144" t="s">
        <v>316</v>
      </c>
      <c r="B18" s="145">
        <f t="shared" si="1"/>
        <v>21</v>
      </c>
      <c r="C18" s="145">
        <f t="shared" si="2"/>
        <v>11</v>
      </c>
      <c r="D18" s="145">
        <f t="shared" si="2"/>
        <v>10</v>
      </c>
      <c r="E18" s="145">
        <f t="shared" si="2"/>
        <v>0</v>
      </c>
      <c r="F18" s="70">
        <v>10</v>
      </c>
      <c r="G18" s="70">
        <v>7</v>
      </c>
      <c r="H18" s="71">
        <v>0</v>
      </c>
      <c r="I18" s="71">
        <v>1</v>
      </c>
      <c r="J18" s="70">
        <v>3</v>
      </c>
      <c r="K18" s="71">
        <v>0</v>
      </c>
    </row>
    <row r="19" spans="1:11" ht="12.75" x14ac:dyDescent="0.2">
      <c r="A19" s="144" t="s">
        <v>317</v>
      </c>
      <c r="B19" s="145">
        <f t="shared" si="1"/>
        <v>331</v>
      </c>
      <c r="C19" s="145">
        <f t="shared" si="2"/>
        <v>126</v>
      </c>
      <c r="D19" s="145">
        <f t="shared" si="2"/>
        <v>156</v>
      </c>
      <c r="E19" s="145">
        <f t="shared" si="2"/>
        <v>49</v>
      </c>
      <c r="F19" s="70">
        <v>122</v>
      </c>
      <c r="G19" s="70">
        <v>133</v>
      </c>
      <c r="H19" s="70">
        <v>39</v>
      </c>
      <c r="I19" s="70">
        <v>4</v>
      </c>
      <c r="J19" s="70">
        <v>23</v>
      </c>
      <c r="K19" s="70">
        <v>10</v>
      </c>
    </row>
    <row r="20" spans="1:11" ht="12.75" x14ac:dyDescent="0.2">
      <c r="A20" s="144" t="s">
        <v>318</v>
      </c>
      <c r="B20" s="145">
        <f t="shared" si="1"/>
        <v>414</v>
      </c>
      <c r="C20" s="145">
        <f t="shared" si="2"/>
        <v>162</v>
      </c>
      <c r="D20" s="145">
        <f t="shared" si="2"/>
        <v>198</v>
      </c>
      <c r="E20" s="145">
        <f t="shared" si="2"/>
        <v>54</v>
      </c>
      <c r="F20" s="70">
        <v>155</v>
      </c>
      <c r="G20" s="70">
        <v>164</v>
      </c>
      <c r="H20" s="70">
        <v>32</v>
      </c>
      <c r="I20" s="70">
        <v>7</v>
      </c>
      <c r="J20" s="70">
        <v>34</v>
      </c>
      <c r="K20" s="70">
        <v>22</v>
      </c>
    </row>
    <row r="21" spans="1:11" ht="12.75" x14ac:dyDescent="0.2">
      <c r="A21" s="216" t="s">
        <v>406</v>
      </c>
      <c r="B21" s="145">
        <f t="shared" si="1"/>
        <v>6</v>
      </c>
      <c r="C21" s="145">
        <f t="shared" si="2"/>
        <v>0</v>
      </c>
      <c r="D21" s="145">
        <f t="shared" si="2"/>
        <v>4</v>
      </c>
      <c r="E21" s="145">
        <f t="shared" si="2"/>
        <v>2</v>
      </c>
      <c r="F21" s="71">
        <v>0</v>
      </c>
      <c r="G21" s="70">
        <v>3</v>
      </c>
      <c r="H21" s="70">
        <v>1</v>
      </c>
      <c r="I21" s="71">
        <v>0</v>
      </c>
      <c r="J21" s="70">
        <v>1</v>
      </c>
      <c r="K21" s="70">
        <v>1</v>
      </c>
    </row>
    <row r="22" spans="1:11" ht="12.75" x14ac:dyDescent="0.2">
      <c r="A22" s="144" t="s">
        <v>407</v>
      </c>
      <c r="B22" s="145">
        <f t="shared" si="1"/>
        <v>942</v>
      </c>
      <c r="C22" s="145">
        <f t="shared" si="2"/>
        <v>306</v>
      </c>
      <c r="D22" s="145">
        <f t="shared" si="2"/>
        <v>473</v>
      </c>
      <c r="E22" s="145">
        <f t="shared" si="2"/>
        <v>163</v>
      </c>
      <c r="F22" s="70">
        <v>273</v>
      </c>
      <c r="G22" s="70">
        <v>409</v>
      </c>
      <c r="H22" s="70">
        <v>130</v>
      </c>
      <c r="I22" s="70">
        <v>33</v>
      </c>
      <c r="J22" s="70">
        <v>64</v>
      </c>
      <c r="K22" s="70">
        <v>33</v>
      </c>
    </row>
    <row r="23" spans="1:11" ht="12.75" x14ac:dyDescent="0.2">
      <c r="A23" s="144" t="s">
        <v>302</v>
      </c>
      <c r="B23" s="145">
        <f t="shared" si="1"/>
        <v>2782</v>
      </c>
      <c r="C23" s="145">
        <f t="shared" si="2"/>
        <v>718</v>
      </c>
      <c r="D23" s="145">
        <f t="shared" si="2"/>
        <v>1505</v>
      </c>
      <c r="E23" s="145">
        <f t="shared" si="2"/>
        <v>559</v>
      </c>
      <c r="F23" s="70">
        <v>691</v>
      </c>
      <c r="G23" s="70">
        <v>1465</v>
      </c>
      <c r="H23" s="70">
        <v>522</v>
      </c>
      <c r="I23" s="70">
        <v>27</v>
      </c>
      <c r="J23" s="70">
        <v>40</v>
      </c>
      <c r="K23" s="70">
        <v>37</v>
      </c>
    </row>
    <row r="24" spans="1:11" ht="12.75" x14ac:dyDescent="0.2">
      <c r="A24" s="144" t="s">
        <v>303</v>
      </c>
      <c r="B24" s="145">
        <f t="shared" si="1"/>
        <v>790</v>
      </c>
      <c r="C24" s="145">
        <f t="shared" si="2"/>
        <v>398</v>
      </c>
      <c r="D24" s="145">
        <f t="shared" si="2"/>
        <v>244</v>
      </c>
      <c r="E24" s="145">
        <f t="shared" si="2"/>
        <v>148</v>
      </c>
      <c r="F24" s="70">
        <v>391</v>
      </c>
      <c r="G24" s="70">
        <v>237</v>
      </c>
      <c r="H24" s="70">
        <v>146</v>
      </c>
      <c r="I24" s="70">
        <v>7</v>
      </c>
      <c r="J24" s="70">
        <v>7</v>
      </c>
      <c r="K24" s="70">
        <v>2</v>
      </c>
    </row>
    <row r="25" spans="1:11" ht="12.75" x14ac:dyDescent="0.2">
      <c r="A25" s="144" t="s">
        <v>408</v>
      </c>
      <c r="B25" s="145">
        <f t="shared" si="1"/>
        <v>1223</v>
      </c>
      <c r="C25" s="145">
        <f t="shared" si="2"/>
        <v>627</v>
      </c>
      <c r="D25" s="145">
        <f t="shared" si="2"/>
        <v>523</v>
      </c>
      <c r="E25" s="145">
        <f t="shared" si="2"/>
        <v>73</v>
      </c>
      <c r="F25" s="70">
        <v>611</v>
      </c>
      <c r="G25" s="70">
        <v>498</v>
      </c>
      <c r="H25" s="70">
        <v>66</v>
      </c>
      <c r="I25" s="70">
        <v>16</v>
      </c>
      <c r="J25" s="70">
        <v>25</v>
      </c>
      <c r="K25" s="70">
        <v>7</v>
      </c>
    </row>
    <row r="26" spans="1:11" ht="12.75" x14ac:dyDescent="0.2">
      <c r="A26" s="144" t="s">
        <v>304</v>
      </c>
      <c r="B26" s="145">
        <f t="shared" si="1"/>
        <v>695</v>
      </c>
      <c r="C26" s="145">
        <f t="shared" si="2"/>
        <v>238</v>
      </c>
      <c r="D26" s="145">
        <f t="shared" si="2"/>
        <v>215</v>
      </c>
      <c r="E26" s="145">
        <f t="shared" si="2"/>
        <v>242</v>
      </c>
      <c r="F26" s="70">
        <v>213</v>
      </c>
      <c r="G26" s="70">
        <v>182</v>
      </c>
      <c r="H26" s="70">
        <v>231</v>
      </c>
      <c r="I26" s="70">
        <v>25</v>
      </c>
      <c r="J26" s="70">
        <v>33</v>
      </c>
      <c r="K26" s="70">
        <v>11</v>
      </c>
    </row>
    <row r="27" spans="1:11" ht="12.75" x14ac:dyDescent="0.2">
      <c r="A27" s="144" t="s">
        <v>305</v>
      </c>
      <c r="B27" s="145">
        <f t="shared" si="1"/>
        <v>309</v>
      </c>
      <c r="C27" s="145">
        <f t="shared" si="2"/>
        <v>207</v>
      </c>
      <c r="D27" s="145">
        <f t="shared" si="2"/>
        <v>49</v>
      </c>
      <c r="E27" s="145">
        <f t="shared" si="2"/>
        <v>53</v>
      </c>
      <c r="F27" s="70">
        <v>188</v>
      </c>
      <c r="G27" s="70">
        <v>31</v>
      </c>
      <c r="H27" s="70">
        <v>29</v>
      </c>
      <c r="I27" s="70">
        <v>19</v>
      </c>
      <c r="J27" s="70">
        <v>18</v>
      </c>
      <c r="K27" s="70">
        <v>24</v>
      </c>
    </row>
    <row r="28" spans="1:11" ht="12.75" x14ac:dyDescent="0.2">
      <c r="A28" s="144" t="s">
        <v>306</v>
      </c>
      <c r="B28" s="145">
        <f t="shared" si="1"/>
        <v>1385</v>
      </c>
      <c r="C28" s="145">
        <f t="shared" si="2"/>
        <v>833</v>
      </c>
      <c r="D28" s="145">
        <f t="shared" si="2"/>
        <v>451</v>
      </c>
      <c r="E28" s="145">
        <f t="shared" si="2"/>
        <v>101</v>
      </c>
      <c r="F28" s="70">
        <v>778</v>
      </c>
      <c r="G28" s="70">
        <v>406</v>
      </c>
      <c r="H28" s="70">
        <v>83</v>
      </c>
      <c r="I28" s="215">
        <v>55</v>
      </c>
      <c r="J28" s="215">
        <v>45</v>
      </c>
      <c r="K28" s="215">
        <v>18</v>
      </c>
    </row>
    <row r="29" spans="1:11" ht="12.75" x14ac:dyDescent="0.2">
      <c r="A29" s="144" t="s">
        <v>307</v>
      </c>
      <c r="B29" s="145">
        <f t="shared" si="1"/>
        <v>351</v>
      </c>
      <c r="C29" s="145">
        <f t="shared" si="2"/>
        <v>3</v>
      </c>
      <c r="D29" s="145">
        <f t="shared" si="2"/>
        <v>77</v>
      </c>
      <c r="E29" s="145">
        <f t="shared" si="2"/>
        <v>271</v>
      </c>
      <c r="F29" s="70">
        <v>3</v>
      </c>
      <c r="G29" s="70">
        <v>68</v>
      </c>
      <c r="H29" s="70">
        <v>231</v>
      </c>
      <c r="I29" s="71">
        <v>0</v>
      </c>
      <c r="J29" s="70">
        <v>9</v>
      </c>
      <c r="K29" s="70">
        <v>40</v>
      </c>
    </row>
    <row r="30" spans="1:11" ht="12.75" x14ac:dyDescent="0.2">
      <c r="A30" s="144" t="s">
        <v>308</v>
      </c>
      <c r="B30" s="145">
        <f t="shared" si="1"/>
        <v>5970</v>
      </c>
      <c r="C30" s="145">
        <f t="shared" si="2"/>
        <v>2670</v>
      </c>
      <c r="D30" s="145">
        <f t="shared" si="2"/>
        <v>2726</v>
      </c>
      <c r="E30" s="145">
        <f t="shared" si="2"/>
        <v>574</v>
      </c>
      <c r="F30" s="70">
        <v>2619</v>
      </c>
      <c r="G30" s="70">
        <v>2426</v>
      </c>
      <c r="H30" s="70">
        <v>541</v>
      </c>
      <c r="I30" s="70">
        <v>51</v>
      </c>
      <c r="J30" s="70">
        <v>300</v>
      </c>
      <c r="K30" s="70">
        <v>33</v>
      </c>
    </row>
    <row r="31" spans="1:11" ht="12.75" x14ac:dyDescent="0.2">
      <c r="A31" s="144" t="s">
        <v>309</v>
      </c>
      <c r="B31" s="145">
        <f t="shared" si="1"/>
        <v>1484</v>
      </c>
      <c r="C31" s="145">
        <f t="shared" si="2"/>
        <v>1219</v>
      </c>
      <c r="D31" s="145">
        <f t="shared" si="2"/>
        <v>204</v>
      </c>
      <c r="E31" s="145">
        <f t="shared" si="2"/>
        <v>61</v>
      </c>
      <c r="F31" s="70">
        <v>1205</v>
      </c>
      <c r="G31" s="70">
        <v>190</v>
      </c>
      <c r="H31" s="70">
        <v>53</v>
      </c>
      <c r="I31" s="70">
        <v>14</v>
      </c>
      <c r="J31" s="70">
        <v>14</v>
      </c>
      <c r="K31" s="70">
        <v>8</v>
      </c>
    </row>
    <row r="32" spans="1:11" ht="12.75" x14ac:dyDescent="0.2">
      <c r="A32" s="144" t="s">
        <v>310</v>
      </c>
      <c r="B32" s="145">
        <f t="shared" si="1"/>
        <v>220</v>
      </c>
      <c r="C32" s="145">
        <f t="shared" si="2"/>
        <v>177</v>
      </c>
      <c r="D32" s="145">
        <f t="shared" si="2"/>
        <v>38</v>
      </c>
      <c r="E32" s="145">
        <f t="shared" si="2"/>
        <v>5</v>
      </c>
      <c r="F32" s="70">
        <v>175</v>
      </c>
      <c r="G32" s="70">
        <v>38</v>
      </c>
      <c r="H32" s="70">
        <v>4</v>
      </c>
      <c r="I32" s="70">
        <v>2</v>
      </c>
      <c r="J32" s="71">
        <v>0</v>
      </c>
      <c r="K32" s="71">
        <v>1</v>
      </c>
    </row>
    <row r="34" spans="1:11" x14ac:dyDescent="0.2">
      <c r="A34" s="295" t="s">
        <v>410</v>
      </c>
      <c r="B34" s="295"/>
      <c r="C34" s="295"/>
      <c r="D34" s="295"/>
      <c r="E34" s="295"/>
      <c r="F34" s="295"/>
      <c r="G34" s="295"/>
      <c r="H34" s="295"/>
      <c r="I34" s="295"/>
      <c r="J34" s="295"/>
      <c r="K34" s="295"/>
    </row>
    <row r="35" spans="1:11" ht="27.75" customHeight="1" x14ac:dyDescent="0.2">
      <c r="A35" s="296" t="s">
        <v>311</v>
      </c>
      <c r="B35" s="296"/>
      <c r="C35" s="296"/>
      <c r="D35" s="296"/>
      <c r="E35" s="296"/>
      <c r="F35" s="296"/>
      <c r="G35" s="296"/>
      <c r="H35" s="296"/>
      <c r="I35" s="296"/>
      <c r="J35" s="296"/>
      <c r="K35" s="296"/>
    </row>
    <row r="36" spans="1:11" x14ac:dyDescent="0.2">
      <c r="A36" s="297" t="s">
        <v>409</v>
      </c>
      <c r="B36" s="297"/>
      <c r="C36" s="297"/>
      <c r="D36" s="297"/>
      <c r="E36" s="297"/>
      <c r="F36" s="297"/>
      <c r="G36" s="297"/>
      <c r="H36" s="297"/>
      <c r="I36" s="297"/>
      <c r="J36" s="297"/>
      <c r="K36" s="297"/>
    </row>
    <row r="37" spans="1:11" x14ac:dyDescent="0.2">
      <c r="F37" s="137"/>
      <c r="G37" s="137"/>
      <c r="H37" s="137"/>
    </row>
    <row r="38" spans="1:11" x14ac:dyDescent="0.2">
      <c r="F38" s="137"/>
      <c r="G38" s="137"/>
      <c r="H38" s="137"/>
    </row>
    <row r="39" spans="1:11" x14ac:dyDescent="0.2">
      <c r="F39" s="137"/>
      <c r="G39" s="137"/>
      <c r="H39" s="137"/>
    </row>
    <row r="40" spans="1:11" ht="26.25" customHeight="1" x14ac:dyDescent="0.2">
      <c r="F40" s="137"/>
      <c r="G40" s="137"/>
      <c r="H40" s="137"/>
    </row>
    <row r="41" spans="1:11" x14ac:dyDescent="0.2">
      <c r="F41" s="137"/>
      <c r="G41" s="137"/>
      <c r="H41" s="137"/>
    </row>
  </sheetData>
  <mergeCells count="14">
    <mergeCell ref="A34:K34"/>
    <mergeCell ref="A35:K35"/>
    <mergeCell ref="A36:K36"/>
    <mergeCell ref="A9:A10"/>
    <mergeCell ref="B9:B10"/>
    <mergeCell ref="C9:E9"/>
    <mergeCell ref="F9:H9"/>
    <mergeCell ref="I9:K9"/>
    <mergeCell ref="A8:K8"/>
    <mergeCell ref="A1:K1"/>
    <mergeCell ref="A2:K2"/>
    <mergeCell ref="A3:K3"/>
    <mergeCell ref="A5:K5"/>
    <mergeCell ref="A6:K6"/>
  </mergeCells>
  <pageMargins left="0.7" right="0.7" top="0.75" bottom="0.75" header="0.3" footer="0.3"/>
  <pageSetup paperSize="5"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8" zoomScaleNormal="68" workbookViewId="0">
      <selection sqref="A1:XFD104857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2" zoomScale="91" zoomScaleNormal="91" workbookViewId="0">
      <selection activeCell="A28" sqref="A28:O28"/>
    </sheetView>
  </sheetViews>
  <sheetFormatPr defaultRowHeight="15" x14ac:dyDescent="0.25"/>
  <cols>
    <col min="1" max="1" width="21.28515625" customWidth="1"/>
    <col min="2" max="10" width="10.140625" customWidth="1"/>
  </cols>
  <sheetData>
    <row r="1" spans="1:16" ht="18.75" x14ac:dyDescent="0.3">
      <c r="A1" s="227" t="s">
        <v>160</v>
      </c>
      <c r="B1" s="227"/>
      <c r="C1" s="227"/>
      <c r="D1" s="227"/>
      <c r="E1" s="227"/>
      <c r="F1" s="227"/>
      <c r="G1" s="227"/>
      <c r="H1" s="227"/>
      <c r="I1" s="227"/>
      <c r="J1" s="227"/>
      <c r="K1" s="227"/>
      <c r="L1" s="227"/>
      <c r="M1" s="227"/>
      <c r="N1" s="227"/>
      <c r="O1" s="227"/>
      <c r="P1" s="227"/>
    </row>
    <row r="2" spans="1:16" ht="18.75" x14ac:dyDescent="0.3">
      <c r="A2" s="227" t="s">
        <v>162</v>
      </c>
      <c r="B2" s="227"/>
      <c r="C2" s="227"/>
      <c r="D2" s="227"/>
      <c r="E2" s="227"/>
      <c r="F2" s="227"/>
      <c r="G2" s="227"/>
      <c r="H2" s="227"/>
      <c r="I2" s="227"/>
      <c r="J2" s="227"/>
      <c r="K2" s="227"/>
      <c r="L2" s="227"/>
      <c r="M2" s="227"/>
      <c r="N2" s="227"/>
      <c r="O2" s="227"/>
      <c r="P2" s="227"/>
    </row>
    <row r="3" spans="1:16" x14ac:dyDescent="0.25">
      <c r="A3" s="228" t="s">
        <v>325</v>
      </c>
      <c r="B3" s="228"/>
      <c r="C3" s="228"/>
      <c r="D3" s="228"/>
      <c r="E3" s="228"/>
      <c r="F3" s="228"/>
      <c r="G3" s="228"/>
      <c r="H3" s="228"/>
      <c r="I3" s="228"/>
      <c r="J3" s="228"/>
      <c r="K3" s="228"/>
      <c r="L3" s="228"/>
      <c r="M3" s="228"/>
      <c r="N3" s="228"/>
      <c r="O3" s="228"/>
      <c r="P3" s="228"/>
    </row>
    <row r="4" spans="1:16" x14ac:dyDescent="0.25">
      <c r="A4" s="223" t="s">
        <v>338</v>
      </c>
      <c r="B4" s="223"/>
      <c r="C4" s="223"/>
      <c r="D4" s="223"/>
      <c r="E4" s="223"/>
      <c r="F4" s="223"/>
      <c r="G4" s="223"/>
      <c r="H4" s="223"/>
      <c r="I4" s="223"/>
      <c r="J4" s="223"/>
      <c r="K4" s="223"/>
      <c r="L4" s="223"/>
      <c r="M4" s="223"/>
      <c r="N4" s="223"/>
      <c r="O4" s="223"/>
      <c r="P4" s="223"/>
    </row>
    <row r="6" spans="1:16" ht="15.75" x14ac:dyDescent="0.25">
      <c r="A6" s="13" t="s">
        <v>197</v>
      </c>
    </row>
    <row r="7" spans="1:16" ht="12.75" customHeight="1" x14ac:dyDescent="0.25">
      <c r="A7" s="6" t="s">
        <v>19</v>
      </c>
    </row>
    <row r="8" spans="1:16" s="4" customFormat="1" ht="15.75" thickBot="1" x14ac:dyDescent="0.3">
      <c r="A8" s="49"/>
      <c r="B8" s="54" t="s">
        <v>0</v>
      </c>
      <c r="C8" s="54" t="s">
        <v>1</v>
      </c>
      <c r="D8" s="54" t="s">
        <v>2</v>
      </c>
      <c r="E8" s="54" t="s">
        <v>3</v>
      </c>
      <c r="F8" s="54" t="s">
        <v>4</v>
      </c>
      <c r="G8" s="54" t="s">
        <v>5</v>
      </c>
      <c r="H8" s="54" t="s">
        <v>6</v>
      </c>
      <c r="I8" s="54" t="s">
        <v>7</v>
      </c>
      <c r="J8" s="55" t="s">
        <v>8</v>
      </c>
      <c r="K8" s="55" t="s">
        <v>163</v>
      </c>
      <c r="L8" s="61" t="s">
        <v>175</v>
      </c>
      <c r="M8" s="61" t="s">
        <v>182</v>
      </c>
      <c r="N8" s="61" t="s">
        <v>213</v>
      </c>
      <c r="O8" s="61" t="s">
        <v>258</v>
      </c>
      <c r="P8" s="61" t="s">
        <v>337</v>
      </c>
    </row>
    <row r="9" spans="1:16" ht="4.5" customHeight="1" x14ac:dyDescent="0.25">
      <c r="A9" s="1"/>
      <c r="B9" s="2"/>
      <c r="C9" s="2"/>
      <c r="D9" s="2"/>
      <c r="E9" s="2"/>
      <c r="F9" s="2"/>
      <c r="G9" s="2"/>
      <c r="H9" s="2"/>
      <c r="I9" s="2"/>
      <c r="J9" s="3"/>
    </row>
    <row r="10" spans="1:16" s="5" customFormat="1" x14ac:dyDescent="0.25">
      <c r="A10" s="8" t="s">
        <v>10</v>
      </c>
      <c r="B10" s="93">
        <v>190776</v>
      </c>
      <c r="C10" s="93">
        <v>199842</v>
      </c>
      <c r="D10" s="93">
        <v>207074</v>
      </c>
      <c r="E10" s="93">
        <v>207965</v>
      </c>
      <c r="F10" s="93">
        <v>209547</v>
      </c>
      <c r="G10" s="93">
        <v>225402</v>
      </c>
      <c r="H10" s="93">
        <v>227546</v>
      </c>
      <c r="I10" s="93">
        <v>235618</v>
      </c>
      <c r="J10" s="93">
        <v>249372</v>
      </c>
      <c r="K10" s="94">
        <v>250192</v>
      </c>
      <c r="L10" s="93">
        <v>250011</v>
      </c>
      <c r="M10" s="93">
        <v>245495</v>
      </c>
      <c r="N10" s="93">
        <v>241168</v>
      </c>
      <c r="O10" s="93">
        <v>240878</v>
      </c>
      <c r="P10" s="93">
        <v>233070</v>
      </c>
    </row>
    <row r="11" spans="1:16" s="5" customFormat="1" ht="7.5" customHeight="1" x14ac:dyDescent="0.25">
      <c r="A11" s="8"/>
      <c r="B11" s="9"/>
      <c r="C11" s="9"/>
      <c r="D11" s="9"/>
      <c r="E11" s="9"/>
      <c r="F11" s="9"/>
      <c r="G11" s="9"/>
      <c r="H11" s="9"/>
      <c r="I11" s="9"/>
      <c r="J11" s="9"/>
    </row>
    <row r="12" spans="1:16" s="5" customFormat="1" x14ac:dyDescent="0.25">
      <c r="A12" s="8" t="s">
        <v>17</v>
      </c>
      <c r="B12" s="9"/>
      <c r="C12" s="9"/>
      <c r="D12" s="9"/>
      <c r="E12" s="9"/>
      <c r="F12" s="9"/>
      <c r="G12" s="9"/>
      <c r="H12" s="9"/>
      <c r="I12" s="9"/>
      <c r="J12" s="9"/>
    </row>
    <row r="13" spans="1:16" s="5" customFormat="1" x14ac:dyDescent="0.25">
      <c r="A13" s="174" t="s">
        <v>298</v>
      </c>
      <c r="B13" s="9">
        <v>73838</v>
      </c>
      <c r="C13" s="9">
        <v>74506</v>
      </c>
      <c r="D13" s="9">
        <v>74056</v>
      </c>
      <c r="E13" s="9">
        <v>71044</v>
      </c>
      <c r="F13" s="9">
        <v>68813</v>
      </c>
      <c r="G13" s="9">
        <v>66990</v>
      </c>
      <c r="H13" s="9">
        <v>68132</v>
      </c>
      <c r="I13" s="9">
        <v>69475</v>
      </c>
      <c r="J13" s="9">
        <v>71569</v>
      </c>
      <c r="K13" s="28">
        <v>67291</v>
      </c>
      <c r="L13" s="9">
        <v>62257</v>
      </c>
      <c r="M13" s="9">
        <v>62579</v>
      </c>
      <c r="N13" s="9">
        <v>62687</v>
      </c>
      <c r="O13" s="9">
        <v>62523</v>
      </c>
      <c r="P13" s="9">
        <v>65204</v>
      </c>
    </row>
    <row r="14" spans="1:16" s="5" customFormat="1" x14ac:dyDescent="0.25">
      <c r="A14" s="11" t="s">
        <v>11</v>
      </c>
      <c r="B14" s="12">
        <v>116938</v>
      </c>
      <c r="C14" s="12">
        <v>125336</v>
      </c>
      <c r="D14" s="12">
        <v>133018</v>
      </c>
      <c r="E14" s="12">
        <v>136921</v>
      </c>
      <c r="F14" s="12">
        <v>140734</v>
      </c>
      <c r="G14" s="12">
        <v>158412</v>
      </c>
      <c r="H14" s="12">
        <v>159414</v>
      </c>
      <c r="I14" s="12">
        <v>166143</v>
      </c>
      <c r="J14" s="12">
        <v>177803</v>
      </c>
      <c r="K14" s="50">
        <v>182901</v>
      </c>
      <c r="L14" s="12">
        <v>187754</v>
      </c>
      <c r="M14" s="12">
        <v>182916</v>
      </c>
      <c r="N14" s="12">
        <v>178481</v>
      </c>
      <c r="O14" s="12">
        <v>178355</v>
      </c>
      <c r="P14" s="12">
        <v>167866</v>
      </c>
    </row>
    <row r="15" spans="1:16" s="5" customFormat="1" ht="7.5" customHeight="1" x14ac:dyDescent="0.25">
      <c r="A15" s="10"/>
      <c r="B15" s="9"/>
      <c r="C15" s="9"/>
      <c r="D15" s="9"/>
      <c r="E15" s="9"/>
      <c r="F15" s="9"/>
      <c r="G15" s="9"/>
      <c r="H15" s="9"/>
      <c r="I15" s="9"/>
      <c r="J15" s="9"/>
    </row>
    <row r="16" spans="1:16" s="5" customFormat="1" x14ac:dyDescent="0.25">
      <c r="A16" s="8" t="s">
        <v>18</v>
      </c>
      <c r="B16" s="9"/>
      <c r="C16" s="9"/>
      <c r="D16" s="9"/>
      <c r="E16" s="9"/>
      <c r="F16" s="9"/>
      <c r="G16" s="9"/>
      <c r="H16" s="9"/>
      <c r="I16" s="9"/>
      <c r="J16" s="9"/>
    </row>
    <row r="17" spans="1:16" s="5" customFormat="1" x14ac:dyDescent="0.25">
      <c r="A17" s="10" t="s">
        <v>12</v>
      </c>
      <c r="B17" s="9">
        <v>74998</v>
      </c>
      <c r="C17" s="9">
        <v>78114</v>
      </c>
      <c r="D17" s="9">
        <v>81189</v>
      </c>
      <c r="E17" s="9">
        <v>81054</v>
      </c>
      <c r="F17" s="9">
        <v>82182</v>
      </c>
      <c r="G17" s="9">
        <v>88038</v>
      </c>
      <c r="H17" s="9">
        <v>90188</v>
      </c>
      <c r="I17" s="9">
        <v>93411</v>
      </c>
      <c r="J17" s="9">
        <v>101902</v>
      </c>
      <c r="K17" s="28">
        <v>103055</v>
      </c>
      <c r="L17" s="9">
        <v>103438</v>
      </c>
      <c r="M17" s="9">
        <v>101707</v>
      </c>
      <c r="N17" s="9">
        <v>100711</v>
      </c>
      <c r="O17" s="9">
        <v>101064</v>
      </c>
      <c r="P17" s="9">
        <v>98192</v>
      </c>
    </row>
    <row r="18" spans="1:16" s="5" customFormat="1" x14ac:dyDescent="0.25">
      <c r="A18" s="11" t="s">
        <v>13</v>
      </c>
      <c r="B18" s="12">
        <v>115778</v>
      </c>
      <c r="C18" s="12">
        <v>121728</v>
      </c>
      <c r="D18" s="12">
        <v>125885</v>
      </c>
      <c r="E18" s="12">
        <v>126911</v>
      </c>
      <c r="F18" s="12">
        <v>127365</v>
      </c>
      <c r="G18" s="12">
        <v>137364</v>
      </c>
      <c r="H18" s="12">
        <v>137358</v>
      </c>
      <c r="I18" s="12">
        <v>142207</v>
      </c>
      <c r="J18" s="12">
        <v>147470</v>
      </c>
      <c r="K18" s="50">
        <v>147137</v>
      </c>
      <c r="L18" s="12">
        <v>146573</v>
      </c>
      <c r="M18" s="12">
        <v>143788</v>
      </c>
      <c r="N18" s="12">
        <v>140457</v>
      </c>
      <c r="O18" s="12">
        <v>139814</v>
      </c>
      <c r="P18" s="12">
        <v>134878</v>
      </c>
    </row>
    <row r="19" spans="1:16" s="5" customFormat="1" ht="7.5" customHeight="1" x14ac:dyDescent="0.25">
      <c r="A19" s="10"/>
      <c r="B19" s="9"/>
      <c r="C19" s="9"/>
      <c r="D19" s="9"/>
      <c r="E19" s="9"/>
      <c r="F19" s="9"/>
      <c r="G19" s="9"/>
      <c r="H19" s="9"/>
      <c r="I19" s="9"/>
      <c r="J19" s="9"/>
    </row>
    <row r="20" spans="1:16" s="5" customFormat="1" x14ac:dyDescent="0.25">
      <c r="A20" s="8" t="s">
        <v>211</v>
      </c>
      <c r="B20" s="9"/>
      <c r="C20" s="9"/>
      <c r="D20" s="9"/>
      <c r="E20" s="9"/>
      <c r="F20" s="9"/>
      <c r="G20" s="9"/>
      <c r="H20" s="9"/>
      <c r="I20" s="9"/>
      <c r="J20" s="9"/>
    </row>
    <row r="21" spans="1:16" s="5" customFormat="1" x14ac:dyDescent="0.25">
      <c r="A21" s="10" t="s">
        <v>210</v>
      </c>
      <c r="B21" s="75">
        <v>148659</v>
      </c>
      <c r="C21" s="9">
        <v>151999</v>
      </c>
      <c r="D21" s="9">
        <v>158531</v>
      </c>
      <c r="E21" s="9">
        <v>160789</v>
      </c>
      <c r="F21" s="9">
        <v>161655</v>
      </c>
      <c r="G21" s="9">
        <v>177522</v>
      </c>
      <c r="H21" s="9">
        <v>178829</v>
      </c>
      <c r="I21" s="9">
        <v>189281</v>
      </c>
      <c r="J21" s="9">
        <v>205364</v>
      </c>
      <c r="K21" s="9">
        <v>204418</v>
      </c>
      <c r="L21" s="9">
        <v>207563</v>
      </c>
      <c r="M21" s="9">
        <v>202015</v>
      </c>
      <c r="N21" s="9">
        <v>197540</v>
      </c>
      <c r="O21" s="9">
        <v>196194</v>
      </c>
      <c r="P21" s="9">
        <v>188966</v>
      </c>
    </row>
    <row r="22" spans="1:16" s="5" customFormat="1" x14ac:dyDescent="0.25">
      <c r="A22" s="11" t="s">
        <v>14</v>
      </c>
      <c r="B22" s="76">
        <v>42117</v>
      </c>
      <c r="C22" s="12">
        <v>47843</v>
      </c>
      <c r="D22" s="12">
        <v>48543</v>
      </c>
      <c r="E22" s="12">
        <v>47176</v>
      </c>
      <c r="F22" s="12">
        <v>47892</v>
      </c>
      <c r="G22" s="12">
        <v>47880</v>
      </c>
      <c r="H22" s="12">
        <v>48717</v>
      </c>
      <c r="I22" s="12">
        <v>46337</v>
      </c>
      <c r="J22" s="12">
        <v>44008</v>
      </c>
      <c r="K22" s="12">
        <v>45774</v>
      </c>
      <c r="L22" s="12">
        <v>42448</v>
      </c>
      <c r="M22" s="12">
        <v>43480</v>
      </c>
      <c r="N22" s="12">
        <v>43628</v>
      </c>
      <c r="O22" s="12">
        <v>44684</v>
      </c>
      <c r="P22" s="12">
        <v>44104</v>
      </c>
    </row>
    <row r="23" spans="1:16" s="5" customFormat="1" ht="7.5" customHeight="1" x14ac:dyDescent="0.25">
      <c r="A23" s="10"/>
      <c r="B23" s="9"/>
      <c r="C23" s="9"/>
      <c r="D23" s="9"/>
      <c r="E23" s="9"/>
      <c r="F23" s="9"/>
      <c r="G23" s="9"/>
      <c r="H23" s="9"/>
      <c r="I23" s="9"/>
      <c r="J23" s="9"/>
    </row>
    <row r="24" spans="1:16" s="5" customFormat="1" x14ac:dyDescent="0.25">
      <c r="A24" s="8" t="s">
        <v>212</v>
      </c>
      <c r="B24" s="9"/>
      <c r="C24" s="9"/>
      <c r="D24" s="9"/>
      <c r="E24" s="9"/>
      <c r="F24" s="9"/>
      <c r="G24" s="9"/>
      <c r="H24" s="9"/>
      <c r="I24" s="9"/>
      <c r="J24" s="9"/>
    </row>
    <row r="25" spans="1:16" s="5" customFormat="1" x14ac:dyDescent="0.25">
      <c r="A25" s="10" t="s">
        <v>15</v>
      </c>
      <c r="B25" s="9">
        <v>169143</v>
      </c>
      <c r="C25" s="9">
        <v>176632</v>
      </c>
      <c r="D25" s="9">
        <v>181701</v>
      </c>
      <c r="E25" s="9">
        <v>180337</v>
      </c>
      <c r="F25" s="9">
        <v>179866</v>
      </c>
      <c r="G25" s="9">
        <v>193935</v>
      </c>
      <c r="H25" s="9">
        <v>196511</v>
      </c>
      <c r="I25" s="9">
        <v>204300</v>
      </c>
      <c r="J25" s="9">
        <v>218799</v>
      </c>
      <c r="K25" s="9">
        <v>220674</v>
      </c>
      <c r="L25" s="9">
        <v>220380</v>
      </c>
      <c r="M25" s="9">
        <v>217358</v>
      </c>
      <c r="N25" s="9">
        <v>213196</v>
      </c>
      <c r="O25" s="9">
        <v>212299</v>
      </c>
      <c r="P25" s="9">
        <v>204275</v>
      </c>
    </row>
    <row r="26" spans="1:16" s="5" customFormat="1" x14ac:dyDescent="0.25">
      <c r="A26" s="11" t="s">
        <v>16</v>
      </c>
      <c r="B26" s="12">
        <v>21633</v>
      </c>
      <c r="C26" s="12">
        <v>23210</v>
      </c>
      <c r="D26" s="12">
        <v>25373</v>
      </c>
      <c r="E26" s="12">
        <v>27628</v>
      </c>
      <c r="F26" s="12">
        <v>29681</v>
      </c>
      <c r="G26" s="12">
        <v>31467</v>
      </c>
      <c r="H26" s="12">
        <v>31035</v>
      </c>
      <c r="I26" s="12">
        <v>31318</v>
      </c>
      <c r="J26" s="12">
        <v>30573</v>
      </c>
      <c r="K26" s="12">
        <v>29518</v>
      </c>
      <c r="L26" s="12">
        <v>29631</v>
      </c>
      <c r="M26" s="12">
        <v>28137</v>
      </c>
      <c r="N26" s="12">
        <v>27972</v>
      </c>
      <c r="O26" s="12">
        <v>28579</v>
      </c>
      <c r="P26" s="12">
        <v>28795</v>
      </c>
    </row>
    <row r="27" spans="1:16" x14ac:dyDescent="0.25">
      <c r="A27" s="226" t="s">
        <v>208</v>
      </c>
      <c r="B27" s="226"/>
      <c r="C27" s="226"/>
      <c r="D27" s="226"/>
      <c r="E27" s="226"/>
      <c r="F27" s="226"/>
      <c r="G27" s="226"/>
      <c r="H27" s="226"/>
      <c r="I27" s="226"/>
      <c r="J27" s="226"/>
      <c r="K27" s="226"/>
      <c r="L27" s="226"/>
      <c r="M27" s="226"/>
      <c r="N27" s="226"/>
      <c r="O27" s="226"/>
    </row>
    <row r="28" spans="1:16" ht="28.5" customHeight="1" x14ac:dyDescent="0.25">
      <c r="A28" s="225" t="s">
        <v>416</v>
      </c>
      <c r="B28" s="225"/>
      <c r="C28" s="225"/>
      <c r="D28" s="225"/>
      <c r="E28" s="225"/>
      <c r="F28" s="225"/>
      <c r="G28" s="225"/>
      <c r="H28" s="225"/>
      <c r="I28" s="225"/>
      <c r="J28" s="225"/>
      <c r="K28" s="225"/>
      <c r="L28" s="225"/>
      <c r="M28" s="225"/>
      <c r="N28" s="225"/>
      <c r="O28" s="225"/>
    </row>
  </sheetData>
  <mergeCells count="6">
    <mergeCell ref="A28:O28"/>
    <mergeCell ref="A27:O27"/>
    <mergeCell ref="A1:P1"/>
    <mergeCell ref="A2:P2"/>
    <mergeCell ref="A3:P3"/>
    <mergeCell ref="A4:P4"/>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2" zoomScale="82" zoomScaleNormal="82" workbookViewId="0">
      <selection activeCell="A24" sqref="A24:XFD24"/>
    </sheetView>
  </sheetViews>
  <sheetFormatPr defaultRowHeight="15" x14ac:dyDescent="0.25"/>
  <cols>
    <col min="1" max="1" width="25.7109375" customWidth="1"/>
    <col min="2" max="14" width="12.28515625" customWidth="1"/>
    <col min="15" max="15" width="12.28515625" style="29" customWidth="1"/>
    <col min="16" max="16" width="11.5703125" bestFit="1" customWidth="1"/>
  </cols>
  <sheetData>
    <row r="1" spans="1:16" ht="18.75" x14ac:dyDescent="0.3">
      <c r="A1" s="227" t="s">
        <v>160</v>
      </c>
      <c r="B1" s="227"/>
      <c r="C1" s="227"/>
      <c r="D1" s="227"/>
      <c r="E1" s="227"/>
      <c r="F1" s="227"/>
      <c r="G1" s="227"/>
      <c r="H1" s="227"/>
      <c r="I1" s="227"/>
      <c r="J1" s="227"/>
      <c r="K1" s="227"/>
      <c r="L1" s="227"/>
      <c r="M1" s="227"/>
      <c r="N1" s="227"/>
      <c r="O1" s="227"/>
      <c r="P1" s="227"/>
    </row>
    <row r="2" spans="1:16" ht="18.75" x14ac:dyDescent="0.3">
      <c r="A2" s="227" t="s">
        <v>162</v>
      </c>
      <c r="B2" s="227"/>
      <c r="C2" s="227"/>
      <c r="D2" s="227"/>
      <c r="E2" s="227"/>
      <c r="F2" s="227"/>
      <c r="G2" s="227"/>
      <c r="H2" s="227"/>
      <c r="I2" s="227"/>
      <c r="J2" s="227"/>
      <c r="K2" s="227"/>
      <c r="L2" s="227"/>
      <c r="M2" s="227"/>
      <c r="N2" s="227"/>
      <c r="O2" s="227"/>
      <c r="P2" s="227"/>
    </row>
    <row r="3" spans="1:16" x14ac:dyDescent="0.25">
      <c r="A3" s="228" t="s">
        <v>325</v>
      </c>
      <c r="B3" s="228"/>
      <c r="C3" s="228"/>
      <c r="D3" s="228"/>
      <c r="E3" s="228"/>
      <c r="F3" s="228"/>
      <c r="G3" s="228"/>
      <c r="H3" s="228"/>
      <c r="I3" s="228"/>
      <c r="J3" s="228"/>
      <c r="K3" s="228"/>
      <c r="L3" s="228"/>
      <c r="M3" s="228"/>
      <c r="N3" s="228"/>
      <c r="O3" s="228"/>
      <c r="P3" s="228"/>
    </row>
    <row r="4" spans="1:16" x14ac:dyDescent="0.25">
      <c r="A4" s="223" t="s">
        <v>340</v>
      </c>
      <c r="B4" s="223"/>
      <c r="C4" s="223"/>
      <c r="D4" s="223"/>
      <c r="E4" s="223"/>
      <c r="F4" s="223"/>
      <c r="G4" s="223"/>
      <c r="H4" s="223"/>
      <c r="I4" s="223"/>
      <c r="J4" s="223"/>
      <c r="K4" s="223"/>
      <c r="L4" s="223"/>
      <c r="M4" s="223"/>
      <c r="N4" s="223"/>
      <c r="O4" s="223"/>
      <c r="P4" s="223"/>
    </row>
    <row r="5" spans="1:16" x14ac:dyDescent="0.25">
      <c r="B5" s="62"/>
      <c r="C5" s="62"/>
      <c r="D5" s="62"/>
      <c r="E5" s="62"/>
      <c r="F5" s="62"/>
      <c r="G5" s="62"/>
      <c r="H5" s="62"/>
      <c r="I5" s="62"/>
      <c r="J5" s="62"/>
      <c r="K5" s="62"/>
      <c r="L5" s="62"/>
      <c r="M5" s="62"/>
    </row>
    <row r="6" spans="1:16" ht="15.75" x14ac:dyDescent="0.25">
      <c r="A6" s="230" t="s">
        <v>198</v>
      </c>
      <c r="B6" s="230"/>
      <c r="C6" s="230"/>
      <c r="D6" s="230"/>
      <c r="E6" s="230"/>
      <c r="F6" s="230"/>
      <c r="G6" s="230"/>
      <c r="H6" s="230"/>
      <c r="I6" s="230"/>
      <c r="J6" s="230"/>
      <c r="K6" s="230"/>
      <c r="L6" s="230"/>
      <c r="M6" s="230"/>
      <c r="N6" s="230"/>
      <c r="O6" s="230"/>
    </row>
    <row r="7" spans="1:16" ht="12.75" customHeight="1" x14ac:dyDescent="0.25">
      <c r="A7" s="6" t="s">
        <v>104</v>
      </c>
    </row>
    <row r="8" spans="1:16" ht="15.75" thickBot="1" x14ac:dyDescent="0.3">
      <c r="A8" s="53"/>
      <c r="B8" s="54" t="s">
        <v>260</v>
      </c>
      <c r="C8" s="54" t="s">
        <v>261</v>
      </c>
      <c r="D8" s="54" t="s">
        <v>262</v>
      </c>
      <c r="E8" s="54" t="s">
        <v>263</v>
      </c>
      <c r="F8" s="54" t="s">
        <v>264</v>
      </c>
      <c r="G8" s="54" t="s">
        <v>265</v>
      </c>
      <c r="H8" s="54" t="s">
        <v>266</v>
      </c>
      <c r="I8" s="54" t="s">
        <v>267</v>
      </c>
      <c r="J8" s="55" t="s">
        <v>268</v>
      </c>
      <c r="K8" s="55" t="s">
        <v>269</v>
      </c>
      <c r="L8" s="48" t="s">
        <v>270</v>
      </c>
      <c r="M8" s="48" t="s">
        <v>176</v>
      </c>
      <c r="N8" s="48" t="s">
        <v>183</v>
      </c>
      <c r="O8" s="117" t="s">
        <v>214</v>
      </c>
      <c r="P8" s="117" t="s">
        <v>271</v>
      </c>
    </row>
    <row r="9" spans="1:16" ht="4.5" customHeight="1" x14ac:dyDescent="0.25">
      <c r="A9" s="8"/>
      <c r="B9" s="17"/>
      <c r="C9" s="17"/>
      <c r="D9" s="17"/>
      <c r="E9" s="17"/>
      <c r="F9" s="17"/>
      <c r="G9" s="17"/>
      <c r="H9" s="17"/>
      <c r="I9" s="17"/>
      <c r="J9" s="18"/>
    </row>
    <row r="10" spans="1:16" x14ac:dyDescent="0.25">
      <c r="A10" s="8" t="s">
        <v>29</v>
      </c>
      <c r="B10" s="56">
        <v>26717</v>
      </c>
      <c r="C10" s="56">
        <v>27751</v>
      </c>
      <c r="D10" s="56">
        <v>30082</v>
      </c>
      <c r="E10" s="56">
        <v>30806</v>
      </c>
      <c r="F10" s="56">
        <v>30607</v>
      </c>
      <c r="G10" s="56">
        <v>32463</v>
      </c>
      <c r="H10" s="56">
        <v>33479</v>
      </c>
      <c r="I10" s="56">
        <v>33821</v>
      </c>
      <c r="J10" s="56">
        <v>35719</v>
      </c>
      <c r="K10" s="56">
        <v>43868</v>
      </c>
      <c r="L10" s="56">
        <v>46559</v>
      </c>
      <c r="M10" s="56">
        <v>50273</v>
      </c>
      <c r="N10" s="56">
        <v>50892</v>
      </c>
      <c r="O10" s="101">
        <v>52299</v>
      </c>
      <c r="P10" s="19">
        <v>50455</v>
      </c>
    </row>
    <row r="11" spans="1:16" x14ac:dyDescent="0.25">
      <c r="A11" s="8"/>
      <c r="B11" s="19"/>
      <c r="C11" s="19"/>
      <c r="D11" s="19"/>
      <c r="E11" s="19"/>
      <c r="F11" s="19"/>
      <c r="G11" s="19"/>
      <c r="H11" s="19"/>
      <c r="I11" s="19"/>
      <c r="J11" s="19"/>
    </row>
    <row r="12" spans="1:16" x14ac:dyDescent="0.25">
      <c r="A12" s="8" t="s">
        <v>17</v>
      </c>
      <c r="B12" s="19"/>
      <c r="C12" s="19"/>
      <c r="D12" s="19"/>
      <c r="E12" s="19"/>
      <c r="F12" s="19"/>
      <c r="G12" s="19"/>
      <c r="H12" s="19"/>
      <c r="I12" s="19"/>
      <c r="J12" s="19"/>
    </row>
    <row r="13" spans="1:16" x14ac:dyDescent="0.25">
      <c r="A13" s="20" t="s">
        <v>9</v>
      </c>
      <c r="B13" s="19">
        <v>11775</v>
      </c>
      <c r="C13" s="19">
        <v>11734</v>
      </c>
      <c r="D13" s="19">
        <v>11581</v>
      </c>
      <c r="E13" s="19">
        <v>10850</v>
      </c>
      <c r="F13" s="19">
        <v>10178</v>
      </c>
      <c r="G13" s="19">
        <v>10334</v>
      </c>
      <c r="H13" s="19">
        <v>10159</v>
      </c>
      <c r="I13" s="19">
        <v>10052</v>
      </c>
      <c r="J13" s="19">
        <v>10036</v>
      </c>
      <c r="K13" s="19">
        <v>9575</v>
      </c>
      <c r="L13" s="19">
        <v>9440</v>
      </c>
      <c r="M13" s="19">
        <v>11175</v>
      </c>
      <c r="N13" s="19">
        <v>10056</v>
      </c>
      <c r="O13" s="102">
        <v>10013</v>
      </c>
      <c r="P13" s="19">
        <v>9815</v>
      </c>
    </row>
    <row r="14" spans="1:16" x14ac:dyDescent="0.25">
      <c r="A14" s="51" t="s">
        <v>11</v>
      </c>
      <c r="B14" s="24">
        <v>14942</v>
      </c>
      <c r="C14" s="24">
        <v>16017</v>
      </c>
      <c r="D14" s="24">
        <v>18501</v>
      </c>
      <c r="E14" s="24">
        <v>19956</v>
      </c>
      <c r="F14" s="24">
        <v>20429</v>
      </c>
      <c r="G14" s="24">
        <v>22129</v>
      </c>
      <c r="H14" s="24">
        <v>23320</v>
      </c>
      <c r="I14" s="24">
        <v>23769</v>
      </c>
      <c r="J14" s="24">
        <v>25683</v>
      </c>
      <c r="K14" s="24">
        <v>34293</v>
      </c>
      <c r="L14" s="63">
        <v>37119</v>
      </c>
      <c r="M14" s="24">
        <v>39098</v>
      </c>
      <c r="N14" s="24">
        <v>40836</v>
      </c>
      <c r="O14" s="104">
        <v>42286</v>
      </c>
      <c r="P14" s="24">
        <v>40640</v>
      </c>
    </row>
    <row r="15" spans="1:16" ht="7.5" customHeight="1" x14ac:dyDescent="0.25">
      <c r="A15" s="8"/>
      <c r="B15" s="19"/>
      <c r="C15" s="19"/>
      <c r="D15" s="19"/>
      <c r="E15" s="19"/>
      <c r="F15" s="19"/>
      <c r="G15" s="19"/>
      <c r="H15" s="19"/>
      <c r="I15" s="19"/>
      <c r="J15" s="19"/>
    </row>
    <row r="16" spans="1:16" x14ac:dyDescent="0.25">
      <c r="A16" s="8" t="s">
        <v>18</v>
      </c>
      <c r="B16" s="19"/>
      <c r="C16" s="19"/>
      <c r="D16" s="19"/>
      <c r="E16" s="19"/>
      <c r="F16" s="19"/>
      <c r="G16" s="19"/>
      <c r="H16" s="19"/>
      <c r="I16" s="19"/>
      <c r="J16" s="19"/>
      <c r="N16" s="73"/>
    </row>
    <row r="17" spans="1:16" x14ac:dyDescent="0.25">
      <c r="A17" s="20" t="s">
        <v>12</v>
      </c>
      <c r="B17" s="19">
        <v>9808</v>
      </c>
      <c r="C17" s="19">
        <v>10020</v>
      </c>
      <c r="D17" s="19">
        <v>11101</v>
      </c>
      <c r="E17" s="19">
        <v>11360</v>
      </c>
      <c r="F17" s="19">
        <v>10855</v>
      </c>
      <c r="G17" s="19">
        <v>11705</v>
      </c>
      <c r="H17" s="19">
        <v>12161</v>
      </c>
      <c r="I17" s="19">
        <v>12454</v>
      </c>
      <c r="J17" s="19">
        <v>13140</v>
      </c>
      <c r="K17" s="19">
        <v>17323</v>
      </c>
      <c r="L17" s="19">
        <v>17503</v>
      </c>
      <c r="M17" s="19">
        <v>19215</v>
      </c>
      <c r="N17" s="77">
        <v>19719</v>
      </c>
      <c r="O17" s="102">
        <v>20384</v>
      </c>
      <c r="P17" s="19">
        <v>19654</v>
      </c>
    </row>
    <row r="18" spans="1:16" x14ac:dyDescent="0.25">
      <c r="A18" s="51" t="s">
        <v>13</v>
      </c>
      <c r="B18" s="24">
        <v>16909</v>
      </c>
      <c r="C18" s="24">
        <v>17731</v>
      </c>
      <c r="D18" s="24">
        <v>18981</v>
      </c>
      <c r="E18" s="24">
        <v>19446</v>
      </c>
      <c r="F18" s="24">
        <v>19752</v>
      </c>
      <c r="G18" s="24">
        <v>20758</v>
      </c>
      <c r="H18" s="24">
        <v>21318</v>
      </c>
      <c r="I18" s="24">
        <v>21367</v>
      </c>
      <c r="J18" s="24">
        <v>22579</v>
      </c>
      <c r="K18" s="24">
        <v>26545</v>
      </c>
      <c r="L18" s="63">
        <v>29056</v>
      </c>
      <c r="M18" s="24">
        <v>31058</v>
      </c>
      <c r="N18" s="78">
        <v>31173</v>
      </c>
      <c r="O18" s="104">
        <v>31915</v>
      </c>
      <c r="P18" s="24">
        <v>30801</v>
      </c>
    </row>
    <row r="19" spans="1:16" ht="7.5" customHeight="1" x14ac:dyDescent="0.25">
      <c r="A19" s="8"/>
      <c r="B19" s="19"/>
      <c r="C19" s="19"/>
      <c r="D19" s="19"/>
      <c r="E19" s="19"/>
      <c r="F19" s="19"/>
      <c r="G19" s="19"/>
      <c r="H19" s="19"/>
      <c r="I19" s="19"/>
      <c r="J19" s="19"/>
    </row>
    <row r="20" spans="1:16" x14ac:dyDescent="0.25">
      <c r="A20" s="8" t="s">
        <v>28</v>
      </c>
      <c r="B20" s="19"/>
      <c r="C20" s="19"/>
      <c r="D20" s="19"/>
      <c r="E20" s="19"/>
      <c r="F20" s="19"/>
      <c r="G20" s="19"/>
      <c r="H20" s="19"/>
      <c r="I20" s="19"/>
      <c r="J20" s="19"/>
    </row>
    <row r="21" spans="1:16" x14ac:dyDescent="0.25">
      <c r="A21" s="20" t="s">
        <v>20</v>
      </c>
      <c r="B21" s="56">
        <v>22568</v>
      </c>
      <c r="C21" s="56">
        <v>23246</v>
      </c>
      <c r="D21" s="56">
        <v>25502</v>
      </c>
      <c r="E21" s="56">
        <v>25716</v>
      </c>
      <c r="F21" s="56">
        <v>24920</v>
      </c>
      <c r="G21" s="56">
        <v>25801</v>
      </c>
      <c r="H21" s="56">
        <v>26156</v>
      </c>
      <c r="I21" s="56">
        <v>26928</v>
      </c>
      <c r="J21" s="56">
        <v>27852</v>
      </c>
      <c r="K21" s="56">
        <v>37077</v>
      </c>
      <c r="L21" s="56">
        <v>39118</v>
      </c>
      <c r="M21" s="56">
        <v>43494</v>
      </c>
      <c r="N21" s="56">
        <v>43806</v>
      </c>
      <c r="O21" s="101">
        <v>44929</v>
      </c>
      <c r="P21" s="56">
        <v>43024</v>
      </c>
    </row>
    <row r="22" spans="1:16" x14ac:dyDescent="0.25">
      <c r="A22" s="10" t="s">
        <v>21</v>
      </c>
      <c r="B22" s="19">
        <v>811</v>
      </c>
      <c r="C22" s="19">
        <v>1193</v>
      </c>
      <c r="D22" s="19">
        <v>3642</v>
      </c>
      <c r="E22" s="19">
        <v>3907</v>
      </c>
      <c r="F22" s="19">
        <v>3879</v>
      </c>
      <c r="G22" s="19">
        <v>4222</v>
      </c>
      <c r="H22" s="19">
        <v>4633</v>
      </c>
      <c r="I22" s="19">
        <v>5189</v>
      </c>
      <c r="J22" s="19">
        <v>5345</v>
      </c>
      <c r="K22" s="19">
        <v>13919</v>
      </c>
      <c r="L22" s="19">
        <v>14630</v>
      </c>
      <c r="M22" s="19">
        <v>15875</v>
      </c>
      <c r="N22" s="19">
        <v>16265</v>
      </c>
      <c r="O22" s="29">
        <v>16551</v>
      </c>
      <c r="P22" s="19">
        <v>13282</v>
      </c>
    </row>
    <row r="23" spans="1:16" x14ac:dyDescent="0.25">
      <c r="A23" s="10" t="s">
        <v>22</v>
      </c>
      <c r="B23" s="19">
        <v>6021</v>
      </c>
      <c r="C23" s="19">
        <v>5597</v>
      </c>
      <c r="D23" s="19">
        <v>5169</v>
      </c>
      <c r="E23" s="19">
        <v>4450</v>
      </c>
      <c r="F23" s="19">
        <v>4428</v>
      </c>
      <c r="G23" s="19">
        <v>4481</v>
      </c>
      <c r="H23" s="19">
        <v>4453</v>
      </c>
      <c r="I23" s="19">
        <v>4972</v>
      </c>
      <c r="J23" s="19">
        <v>5425</v>
      </c>
      <c r="K23" s="19">
        <v>6157</v>
      </c>
      <c r="L23" s="19">
        <v>6801</v>
      </c>
      <c r="M23" s="19">
        <v>7976</v>
      </c>
      <c r="N23" s="19">
        <v>7239</v>
      </c>
      <c r="O23" s="29">
        <v>8158</v>
      </c>
      <c r="P23" s="19">
        <v>9131</v>
      </c>
    </row>
    <row r="24" spans="1:16" x14ac:dyDescent="0.25">
      <c r="A24" s="10" t="s">
        <v>23</v>
      </c>
      <c r="B24" s="19">
        <v>15736</v>
      </c>
      <c r="C24" s="19">
        <v>16456</v>
      </c>
      <c r="D24" s="19">
        <v>16691</v>
      </c>
      <c r="E24" s="19">
        <v>17359</v>
      </c>
      <c r="F24" s="19">
        <v>16613</v>
      </c>
      <c r="G24" s="19">
        <v>17098</v>
      </c>
      <c r="H24" s="19">
        <v>17070</v>
      </c>
      <c r="I24" s="19">
        <v>16767</v>
      </c>
      <c r="J24" s="19">
        <v>17082</v>
      </c>
      <c r="K24" s="19">
        <v>17001</v>
      </c>
      <c r="L24" s="19">
        <v>17687</v>
      </c>
      <c r="M24" s="19">
        <v>19643</v>
      </c>
      <c r="N24" s="19">
        <v>20302</v>
      </c>
      <c r="O24" s="29">
        <v>20220</v>
      </c>
      <c r="P24" s="19">
        <v>20611</v>
      </c>
    </row>
    <row r="25" spans="1:16" ht="6" customHeight="1" x14ac:dyDescent="0.25">
      <c r="A25" s="10"/>
      <c r="B25" s="19"/>
      <c r="C25" s="19"/>
      <c r="D25" s="19"/>
      <c r="E25" s="19"/>
      <c r="F25" s="19"/>
      <c r="G25" s="19"/>
      <c r="H25" s="19"/>
      <c r="I25" s="19"/>
      <c r="J25" s="19"/>
    </row>
    <row r="26" spans="1:16" x14ac:dyDescent="0.25">
      <c r="A26" s="20" t="s">
        <v>24</v>
      </c>
      <c r="B26" s="56">
        <v>4149</v>
      </c>
      <c r="C26" s="56">
        <v>4405</v>
      </c>
      <c r="D26" s="56">
        <v>4580</v>
      </c>
      <c r="E26" s="56">
        <v>5090</v>
      </c>
      <c r="F26" s="56">
        <v>5687</v>
      </c>
      <c r="G26" s="56">
        <v>6662</v>
      </c>
      <c r="H26" s="56">
        <v>7323</v>
      </c>
      <c r="I26" s="56">
        <v>6893</v>
      </c>
      <c r="J26" s="56">
        <v>7867</v>
      </c>
      <c r="K26" s="56">
        <v>6791</v>
      </c>
      <c r="L26" s="56">
        <v>7441</v>
      </c>
      <c r="M26" s="56">
        <v>6779</v>
      </c>
      <c r="N26" s="56">
        <v>7086</v>
      </c>
      <c r="O26" s="116">
        <v>7370</v>
      </c>
      <c r="P26" s="56">
        <v>7431</v>
      </c>
    </row>
    <row r="27" spans="1:16" x14ac:dyDescent="0.25">
      <c r="A27" s="10" t="s">
        <v>25</v>
      </c>
      <c r="B27" s="19">
        <v>299</v>
      </c>
      <c r="C27" s="19">
        <v>247</v>
      </c>
      <c r="D27" s="19">
        <v>259</v>
      </c>
      <c r="E27" s="19">
        <v>242</v>
      </c>
      <c r="F27" s="19">
        <v>274</v>
      </c>
      <c r="G27" s="19">
        <v>288</v>
      </c>
      <c r="H27" s="19">
        <v>270</v>
      </c>
      <c r="I27" s="19">
        <v>261</v>
      </c>
      <c r="J27" s="19">
        <v>339</v>
      </c>
      <c r="K27" s="19">
        <v>220</v>
      </c>
      <c r="L27" s="19">
        <v>293</v>
      </c>
      <c r="M27" s="19">
        <v>235</v>
      </c>
      <c r="N27" s="19">
        <v>271</v>
      </c>
      <c r="O27" s="29">
        <v>635</v>
      </c>
      <c r="P27" s="19">
        <v>232</v>
      </c>
    </row>
    <row r="28" spans="1:16" x14ac:dyDescent="0.25">
      <c r="A28" s="10" t="s">
        <v>26</v>
      </c>
      <c r="B28" s="19">
        <v>2758</v>
      </c>
      <c r="C28" s="19">
        <v>3272</v>
      </c>
      <c r="D28" s="19">
        <v>3292</v>
      </c>
      <c r="E28" s="19">
        <v>3751</v>
      </c>
      <c r="F28" s="19">
        <v>4267</v>
      </c>
      <c r="G28" s="19">
        <v>5188</v>
      </c>
      <c r="H28" s="19">
        <v>5775</v>
      </c>
      <c r="I28" s="19">
        <v>5199</v>
      </c>
      <c r="J28" s="19">
        <v>6083</v>
      </c>
      <c r="K28" s="19">
        <v>5220</v>
      </c>
      <c r="L28" s="19">
        <v>5703</v>
      </c>
      <c r="M28" s="19">
        <v>5124</v>
      </c>
      <c r="N28" s="19">
        <v>5326</v>
      </c>
      <c r="O28" s="29">
        <v>5273</v>
      </c>
      <c r="P28" s="19">
        <v>5779</v>
      </c>
    </row>
    <row r="29" spans="1:16" x14ac:dyDescent="0.25">
      <c r="A29" s="11" t="s">
        <v>27</v>
      </c>
      <c r="B29" s="24">
        <v>1092</v>
      </c>
      <c r="C29" s="24">
        <v>986</v>
      </c>
      <c r="D29" s="24">
        <v>1029</v>
      </c>
      <c r="E29" s="24">
        <v>1097</v>
      </c>
      <c r="F29" s="24">
        <v>1146</v>
      </c>
      <c r="G29" s="24">
        <v>1186</v>
      </c>
      <c r="H29" s="24">
        <v>1278</v>
      </c>
      <c r="I29" s="24">
        <v>1433</v>
      </c>
      <c r="J29" s="24">
        <v>1445</v>
      </c>
      <c r="K29" s="24">
        <v>1351</v>
      </c>
      <c r="L29" s="52">
        <v>1445</v>
      </c>
      <c r="M29" s="24">
        <v>1420</v>
      </c>
      <c r="N29" s="24">
        <v>1489</v>
      </c>
      <c r="O29" s="118">
        <v>1462</v>
      </c>
      <c r="P29" s="24">
        <v>1420</v>
      </c>
    </row>
    <row r="30" spans="1:16" x14ac:dyDescent="0.25">
      <c r="A30" s="229" t="s">
        <v>30</v>
      </c>
      <c r="B30" s="229"/>
      <c r="C30" s="229"/>
      <c r="D30" s="229"/>
      <c r="E30" s="229"/>
      <c r="F30" s="229"/>
      <c r="G30" s="229"/>
      <c r="H30" s="229"/>
      <c r="I30" s="229"/>
      <c r="J30" s="229"/>
      <c r="K30" s="229"/>
      <c r="L30" s="229"/>
      <c r="M30" s="229"/>
      <c r="N30" s="229"/>
      <c r="O30" s="229"/>
    </row>
    <row r="31" spans="1:16" ht="15" customHeight="1" x14ac:dyDescent="0.25">
      <c r="A31" s="225" t="s">
        <v>259</v>
      </c>
      <c r="B31" s="225"/>
      <c r="C31" s="225"/>
      <c r="D31" s="225"/>
      <c r="E31" s="225"/>
      <c r="F31" s="225"/>
      <c r="G31" s="225"/>
      <c r="H31" s="225"/>
      <c r="I31" s="225"/>
      <c r="J31" s="225"/>
      <c r="K31" s="225"/>
      <c r="L31" s="225"/>
      <c r="M31" s="225"/>
      <c r="N31" s="225"/>
      <c r="O31" s="225"/>
    </row>
    <row r="32" spans="1:16" x14ac:dyDescent="0.25">
      <c r="A32" s="21"/>
      <c r="B32" s="21"/>
      <c r="C32" s="21"/>
      <c r="D32" s="21"/>
      <c r="E32" s="21"/>
      <c r="F32" s="21"/>
      <c r="G32" s="21"/>
      <c r="H32" s="21"/>
      <c r="I32" s="21"/>
      <c r="J32" s="21"/>
    </row>
    <row r="33" spans="1:10" x14ac:dyDescent="0.25">
      <c r="A33" s="15"/>
      <c r="B33" s="14"/>
      <c r="C33" s="14"/>
      <c r="D33" s="14"/>
      <c r="E33" s="14"/>
      <c r="F33" s="14"/>
      <c r="G33" s="14"/>
      <c r="H33" s="14"/>
      <c r="I33" s="14"/>
      <c r="J33" s="14"/>
    </row>
    <row r="34" spans="1:10" x14ac:dyDescent="0.25">
      <c r="A34" s="7"/>
      <c r="B34" s="14"/>
      <c r="C34" s="14"/>
      <c r="D34" s="14"/>
      <c r="E34" s="14"/>
      <c r="F34" s="14"/>
      <c r="G34" s="14"/>
      <c r="H34" s="14"/>
      <c r="I34" s="14"/>
      <c r="J34" s="14"/>
    </row>
  </sheetData>
  <mergeCells count="7">
    <mergeCell ref="A31:O31"/>
    <mergeCell ref="A30:O30"/>
    <mergeCell ref="A6:O6"/>
    <mergeCell ref="A1:P1"/>
    <mergeCell ref="A2:P2"/>
    <mergeCell ref="A3:P3"/>
    <mergeCell ref="A4:P4"/>
  </mergeCells>
  <printOptions horizontalCentered="1" verticalCentered="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90" zoomScaleNormal="90" workbookViewId="0">
      <selection activeCell="A17" sqref="A17:XFD17"/>
    </sheetView>
  </sheetViews>
  <sheetFormatPr defaultRowHeight="15" x14ac:dyDescent="0.25"/>
  <cols>
    <col min="1" max="1" width="23.5703125" customWidth="1"/>
    <col min="2" max="9" width="11.28515625" style="29" customWidth="1"/>
    <col min="10" max="10" width="10.5703125" style="29" bestFit="1" customWidth="1"/>
    <col min="11" max="11" width="11.140625" bestFit="1" customWidth="1"/>
  </cols>
  <sheetData>
    <row r="1" spans="1:12" ht="23.25" customHeight="1" x14ac:dyDescent="0.3">
      <c r="A1" s="232" t="s">
        <v>173</v>
      </c>
      <c r="B1" s="232"/>
      <c r="C1" s="232"/>
      <c r="D1" s="232"/>
      <c r="E1" s="232"/>
      <c r="F1" s="232"/>
      <c r="G1" s="232"/>
      <c r="H1" s="232"/>
      <c r="I1" s="232"/>
      <c r="J1" s="232"/>
      <c r="K1" s="232"/>
      <c r="L1" s="232"/>
    </row>
    <row r="2" spans="1:12" ht="21" customHeight="1" x14ac:dyDescent="0.3">
      <c r="A2" s="232" t="s">
        <v>174</v>
      </c>
      <c r="B2" s="232"/>
      <c r="C2" s="232"/>
      <c r="D2" s="232"/>
      <c r="E2" s="232"/>
      <c r="F2" s="232"/>
      <c r="G2" s="232"/>
      <c r="H2" s="232"/>
      <c r="I2" s="232"/>
      <c r="J2" s="232"/>
      <c r="K2" s="232"/>
      <c r="L2" s="232"/>
    </row>
    <row r="3" spans="1:12" x14ac:dyDescent="0.25">
      <c r="A3" s="233" t="s">
        <v>325</v>
      </c>
      <c r="B3" s="233"/>
      <c r="C3" s="233"/>
      <c r="D3" s="233"/>
      <c r="E3" s="233"/>
      <c r="F3" s="233"/>
      <c r="G3" s="233"/>
      <c r="H3" s="233"/>
      <c r="I3" s="233"/>
      <c r="J3" s="233"/>
      <c r="K3" s="233"/>
      <c r="L3" s="233"/>
    </row>
    <row r="4" spans="1:12" x14ac:dyDescent="0.25">
      <c r="A4" s="234" t="s">
        <v>343</v>
      </c>
      <c r="B4" s="234"/>
      <c r="C4" s="234"/>
      <c r="D4" s="234"/>
      <c r="E4" s="234"/>
      <c r="F4" s="234"/>
      <c r="G4" s="234"/>
      <c r="H4" s="234"/>
      <c r="I4" s="234"/>
      <c r="J4" s="234"/>
      <c r="K4" s="234"/>
      <c r="L4" s="234"/>
    </row>
    <row r="6" spans="1:12" x14ac:dyDescent="0.25">
      <c r="A6" s="231" t="s">
        <v>207</v>
      </c>
      <c r="B6" s="231"/>
      <c r="C6" s="231"/>
      <c r="D6" s="231"/>
      <c r="E6" s="231"/>
      <c r="F6" s="231"/>
      <c r="G6" s="231"/>
      <c r="H6" s="231"/>
      <c r="I6" s="231"/>
      <c r="J6" s="231"/>
      <c r="K6" s="231"/>
    </row>
    <row r="7" spans="1:12" ht="12.75" customHeight="1" x14ac:dyDescent="0.25">
      <c r="A7" s="6" t="s">
        <v>105</v>
      </c>
    </row>
    <row r="8" spans="1:12" ht="15.75" thickBot="1" x14ac:dyDescent="0.3">
      <c r="A8" s="53"/>
      <c r="B8" s="97" t="s">
        <v>4</v>
      </c>
      <c r="C8" s="97" t="s">
        <v>5</v>
      </c>
      <c r="D8" s="97" t="s">
        <v>6</v>
      </c>
      <c r="E8" s="97" t="s">
        <v>7</v>
      </c>
      <c r="F8" s="98" t="s">
        <v>8</v>
      </c>
      <c r="G8" s="98" t="s">
        <v>163</v>
      </c>
      <c r="H8" s="97" t="s">
        <v>176</v>
      </c>
      <c r="I8" s="97" t="s">
        <v>183</v>
      </c>
      <c r="J8" s="97" t="s">
        <v>214</v>
      </c>
      <c r="K8" s="97" t="s">
        <v>271</v>
      </c>
      <c r="L8" s="54" t="s">
        <v>342</v>
      </c>
    </row>
    <row r="9" spans="1:12" ht="4.5" customHeight="1" x14ac:dyDescent="0.25">
      <c r="A9" s="8"/>
      <c r="B9" s="99"/>
      <c r="C9" s="99"/>
      <c r="D9" s="99"/>
      <c r="E9" s="99"/>
      <c r="F9" s="100"/>
    </row>
    <row r="10" spans="1:12" x14ac:dyDescent="0.25">
      <c r="A10" s="8" t="s">
        <v>29</v>
      </c>
      <c r="B10" s="101">
        <v>13539</v>
      </c>
      <c r="C10" s="101">
        <v>14070</v>
      </c>
      <c r="D10" s="101">
        <v>14759</v>
      </c>
      <c r="E10" s="101">
        <v>15206</v>
      </c>
      <c r="F10" s="101">
        <v>16190</v>
      </c>
      <c r="G10" s="101">
        <v>15985</v>
      </c>
      <c r="H10" s="101">
        <v>16001</v>
      </c>
      <c r="I10" s="101">
        <v>15810</v>
      </c>
      <c r="J10" s="101">
        <v>15885</v>
      </c>
      <c r="K10" s="101">
        <v>16235</v>
      </c>
      <c r="L10" s="94">
        <v>17200</v>
      </c>
    </row>
    <row r="11" spans="1:12" ht="7.5" customHeight="1" x14ac:dyDescent="0.25">
      <c r="A11" s="8"/>
      <c r="B11" s="102"/>
      <c r="C11" s="102"/>
      <c r="D11" s="102"/>
      <c r="E11" s="102"/>
      <c r="F11" s="102"/>
    </row>
    <row r="12" spans="1:12" x14ac:dyDescent="0.25">
      <c r="A12" s="8" t="s">
        <v>17</v>
      </c>
      <c r="B12" s="102"/>
      <c r="C12" s="102"/>
      <c r="D12" s="102"/>
      <c r="E12" s="102"/>
      <c r="F12" s="102"/>
    </row>
    <row r="13" spans="1:12" x14ac:dyDescent="0.25">
      <c r="A13" s="20" t="s">
        <v>9</v>
      </c>
      <c r="B13" s="102">
        <v>5444</v>
      </c>
      <c r="C13" s="102">
        <v>4816</v>
      </c>
      <c r="D13" s="102">
        <v>5051</v>
      </c>
      <c r="E13" s="102">
        <v>5066</v>
      </c>
      <c r="F13" s="102">
        <v>5474</v>
      </c>
      <c r="G13" s="102">
        <v>5010</v>
      </c>
      <c r="H13" s="103">
        <v>4561</v>
      </c>
      <c r="I13" s="102">
        <v>4962</v>
      </c>
      <c r="J13" s="102">
        <v>5174</v>
      </c>
      <c r="K13" s="102">
        <v>5337</v>
      </c>
      <c r="L13" s="19">
        <v>5252</v>
      </c>
    </row>
    <row r="14" spans="1:12" x14ac:dyDescent="0.25">
      <c r="A14" s="51" t="s">
        <v>11</v>
      </c>
      <c r="B14" s="104">
        <v>8095</v>
      </c>
      <c r="C14" s="104">
        <v>9254</v>
      </c>
      <c r="D14" s="104">
        <v>9708</v>
      </c>
      <c r="E14" s="104">
        <v>10140</v>
      </c>
      <c r="F14" s="104">
        <v>10716</v>
      </c>
      <c r="G14" s="104">
        <v>10975</v>
      </c>
      <c r="H14" s="95">
        <v>11440</v>
      </c>
      <c r="I14" s="104">
        <v>10848</v>
      </c>
      <c r="J14" s="104">
        <v>10711</v>
      </c>
      <c r="K14" s="104">
        <v>10898</v>
      </c>
      <c r="L14" s="24">
        <v>11948</v>
      </c>
    </row>
    <row r="15" spans="1:12" ht="7.5" customHeight="1" x14ac:dyDescent="0.25">
      <c r="A15" s="8"/>
      <c r="B15" s="102"/>
      <c r="C15" s="102"/>
      <c r="D15" s="102"/>
      <c r="E15" s="102"/>
      <c r="F15" s="102"/>
    </row>
    <row r="16" spans="1:12" x14ac:dyDescent="0.25">
      <c r="A16" s="8" t="s">
        <v>206</v>
      </c>
      <c r="B16" s="102"/>
      <c r="C16" s="102"/>
      <c r="D16" s="102"/>
      <c r="E16" s="102"/>
      <c r="F16" s="102"/>
    </row>
    <row r="17" spans="1:12" x14ac:dyDescent="0.25">
      <c r="A17" s="20" t="s">
        <v>33</v>
      </c>
      <c r="B17" s="101">
        <v>7139</v>
      </c>
      <c r="C17" s="101">
        <v>6711</v>
      </c>
      <c r="D17" s="101">
        <v>6967</v>
      </c>
      <c r="E17" s="101">
        <v>6755</v>
      </c>
      <c r="F17" s="101">
        <v>6897</v>
      </c>
      <c r="G17" s="101">
        <v>6533</v>
      </c>
      <c r="H17" s="101">
        <v>6657</v>
      </c>
      <c r="I17" s="101">
        <v>6952</v>
      </c>
      <c r="J17" s="101">
        <v>7446</v>
      </c>
      <c r="K17" s="101">
        <v>7661</v>
      </c>
      <c r="L17" s="56">
        <v>7518</v>
      </c>
    </row>
    <row r="18" spans="1:12" x14ac:dyDescent="0.25">
      <c r="A18" s="10" t="s">
        <v>199</v>
      </c>
      <c r="B18" s="102">
        <v>2466</v>
      </c>
      <c r="C18" s="102">
        <v>2186</v>
      </c>
      <c r="D18" s="102">
        <v>2235</v>
      </c>
      <c r="E18" s="102">
        <v>2256</v>
      </c>
      <c r="F18" s="102">
        <v>2223</v>
      </c>
      <c r="G18" s="102">
        <v>2421</v>
      </c>
      <c r="H18" s="102">
        <v>2357</v>
      </c>
      <c r="I18" s="102">
        <v>2500</v>
      </c>
      <c r="J18" s="102">
        <v>2690</v>
      </c>
      <c r="K18" s="102">
        <v>2882</v>
      </c>
      <c r="L18" s="19">
        <v>2870</v>
      </c>
    </row>
    <row r="19" spans="1:12" x14ac:dyDescent="0.25">
      <c r="A19" s="10" t="s">
        <v>200</v>
      </c>
      <c r="B19" s="102">
        <v>1567</v>
      </c>
      <c r="C19" s="102">
        <v>1383</v>
      </c>
      <c r="D19" s="102">
        <v>1378</v>
      </c>
      <c r="E19" s="102">
        <v>1349</v>
      </c>
      <c r="F19" s="102">
        <v>1343</v>
      </c>
      <c r="G19" s="102">
        <v>1343</v>
      </c>
      <c r="H19" s="102">
        <v>1408</v>
      </c>
      <c r="I19" s="102">
        <v>1457</v>
      </c>
      <c r="J19" s="102">
        <v>1434</v>
      </c>
      <c r="K19" s="102">
        <v>1380</v>
      </c>
      <c r="L19" s="19">
        <v>1348</v>
      </c>
    </row>
    <row r="20" spans="1:12" x14ac:dyDescent="0.25">
      <c r="A20" s="10" t="s">
        <v>201</v>
      </c>
      <c r="B20" s="102">
        <v>1660</v>
      </c>
      <c r="C20" s="102">
        <v>1296</v>
      </c>
      <c r="D20" s="102">
        <v>1275</v>
      </c>
      <c r="E20" s="102">
        <v>1299</v>
      </c>
      <c r="F20" s="102">
        <v>1344</v>
      </c>
      <c r="G20" s="102">
        <v>1313</v>
      </c>
      <c r="H20" s="102">
        <v>1331</v>
      </c>
      <c r="I20" s="102">
        <v>1331</v>
      </c>
      <c r="J20" s="102">
        <v>1316</v>
      </c>
      <c r="K20" s="102">
        <v>1287</v>
      </c>
      <c r="L20" s="19">
        <v>1443</v>
      </c>
    </row>
    <row r="21" spans="1:12" x14ac:dyDescent="0.25">
      <c r="A21" s="10" t="s">
        <v>202</v>
      </c>
      <c r="B21" s="102">
        <v>860</v>
      </c>
      <c r="C21" s="102">
        <v>729</v>
      </c>
      <c r="D21" s="102">
        <v>851</v>
      </c>
      <c r="E21" s="102">
        <v>729</v>
      </c>
      <c r="F21" s="102">
        <v>678</v>
      </c>
      <c r="G21" s="102">
        <v>585</v>
      </c>
      <c r="H21" s="102">
        <v>600</v>
      </c>
      <c r="I21" s="102">
        <v>800</v>
      </c>
      <c r="J21" s="102">
        <v>796</v>
      </c>
      <c r="K21" s="102">
        <v>819</v>
      </c>
      <c r="L21" s="19">
        <v>991</v>
      </c>
    </row>
    <row r="22" spans="1:12" x14ac:dyDescent="0.25">
      <c r="A22" s="10" t="s">
        <v>203</v>
      </c>
      <c r="B22" s="102">
        <v>2</v>
      </c>
      <c r="C22" s="102">
        <v>2</v>
      </c>
      <c r="D22" s="102">
        <v>1</v>
      </c>
      <c r="E22" s="102">
        <v>4</v>
      </c>
      <c r="F22" s="102">
        <v>2</v>
      </c>
      <c r="G22" s="102">
        <v>6</v>
      </c>
      <c r="H22" s="102">
        <v>2</v>
      </c>
      <c r="I22" s="102">
        <v>1</v>
      </c>
      <c r="J22" s="102">
        <v>1</v>
      </c>
      <c r="K22" s="102">
        <v>9</v>
      </c>
      <c r="L22" s="19">
        <v>8</v>
      </c>
    </row>
    <row r="23" spans="1:12" x14ac:dyDescent="0.25">
      <c r="A23" s="10" t="s">
        <v>204</v>
      </c>
      <c r="B23" s="102">
        <v>584</v>
      </c>
      <c r="C23" s="102">
        <v>174</v>
      </c>
      <c r="D23" s="102">
        <v>201</v>
      </c>
      <c r="E23" s="102">
        <v>224</v>
      </c>
      <c r="F23" s="102">
        <v>211</v>
      </c>
      <c r="G23" s="102">
        <v>221</v>
      </c>
      <c r="H23" s="102">
        <v>217</v>
      </c>
      <c r="I23" s="102">
        <v>113</v>
      </c>
      <c r="J23" s="102">
        <v>198</v>
      </c>
      <c r="K23" s="102">
        <v>240</v>
      </c>
      <c r="L23" s="19">
        <v>186</v>
      </c>
    </row>
    <row r="24" spans="1:12" x14ac:dyDescent="0.25">
      <c r="A24" s="10" t="s">
        <v>205</v>
      </c>
      <c r="B24" s="102" t="s">
        <v>31</v>
      </c>
      <c r="C24" s="102">
        <v>941</v>
      </c>
      <c r="D24" s="102">
        <v>1026</v>
      </c>
      <c r="E24" s="102">
        <v>894</v>
      </c>
      <c r="F24" s="102">
        <v>1096</v>
      </c>
      <c r="G24" s="102">
        <v>644</v>
      </c>
      <c r="H24" s="105">
        <v>742</v>
      </c>
      <c r="I24" s="102">
        <v>750</v>
      </c>
      <c r="J24" s="102">
        <v>1011</v>
      </c>
      <c r="K24" s="102">
        <v>1044</v>
      </c>
      <c r="L24" s="19">
        <v>672</v>
      </c>
    </row>
    <row r="25" spans="1:12" x14ac:dyDescent="0.25">
      <c r="A25" s="51" t="s">
        <v>14</v>
      </c>
      <c r="B25" s="106">
        <v>6400</v>
      </c>
      <c r="C25" s="106">
        <v>7359</v>
      </c>
      <c r="D25" s="106">
        <v>7792</v>
      </c>
      <c r="E25" s="106">
        <v>8451</v>
      </c>
      <c r="F25" s="106">
        <v>9293</v>
      </c>
      <c r="G25" s="106">
        <v>9452</v>
      </c>
      <c r="H25" s="106">
        <v>9344</v>
      </c>
      <c r="I25" s="106">
        <v>8858</v>
      </c>
      <c r="J25" s="106">
        <v>8439</v>
      </c>
      <c r="K25" s="106">
        <v>8574</v>
      </c>
      <c r="L25" s="179">
        <v>9682</v>
      </c>
    </row>
    <row r="26" spans="1:12" x14ac:dyDescent="0.25">
      <c r="A26" s="229" t="s">
        <v>272</v>
      </c>
      <c r="B26" s="229"/>
      <c r="C26" s="229"/>
      <c r="D26" s="229"/>
      <c r="E26" s="229"/>
      <c r="F26" s="229"/>
      <c r="G26" s="229"/>
      <c r="H26" s="229"/>
      <c r="I26" s="229"/>
      <c r="J26" s="229"/>
      <c r="K26" s="229"/>
    </row>
    <row r="27" spans="1:12" x14ac:dyDescent="0.25">
      <c r="A27" s="21"/>
      <c r="B27" s="107"/>
      <c r="C27" s="107"/>
      <c r="D27" s="107"/>
      <c r="E27" s="107"/>
      <c r="F27" s="107"/>
      <c r="G27" s="107"/>
      <c r="H27" s="107"/>
      <c r="I27" s="107"/>
      <c r="J27" s="107"/>
    </row>
    <row r="28" spans="1:12" x14ac:dyDescent="0.25">
      <c r="A28" s="22" t="s">
        <v>32</v>
      </c>
      <c r="B28" s="96"/>
      <c r="C28" s="96"/>
      <c r="D28" s="96"/>
      <c r="E28" s="96"/>
      <c r="F28" s="96"/>
    </row>
    <row r="29" spans="1:12" x14ac:dyDescent="0.25">
      <c r="A29" s="16"/>
      <c r="B29" s="96"/>
      <c r="C29" s="96"/>
      <c r="D29" s="96"/>
      <c r="E29" s="96"/>
      <c r="F29" s="96"/>
    </row>
    <row r="30" spans="1:12" x14ac:dyDescent="0.25">
      <c r="A30" s="23"/>
      <c r="B30" s="96"/>
      <c r="C30" s="96"/>
      <c r="D30" s="96"/>
      <c r="E30" s="96"/>
      <c r="F30" s="96"/>
    </row>
  </sheetData>
  <mergeCells count="6">
    <mergeCell ref="A26:K26"/>
    <mergeCell ref="A6:K6"/>
    <mergeCell ref="A1:L1"/>
    <mergeCell ref="A2:L2"/>
    <mergeCell ref="A3:L3"/>
    <mergeCell ref="A4:L4"/>
  </mergeCells>
  <printOptions horizontalCentered="1" verticalCentered="1"/>
  <pageMargins left="0.45" right="0.4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6"/>
  <sheetViews>
    <sheetView zoomScale="84" zoomScaleNormal="84" workbookViewId="0">
      <pane xSplit="1" ySplit="11" topLeftCell="B12" activePane="bottomRight" state="frozen"/>
      <selection pane="topRight" activeCell="B1" sqref="B1"/>
      <selection pane="bottomLeft" activeCell="A12" sqref="A12"/>
      <selection pane="bottomRight" activeCell="B12" sqref="B12"/>
    </sheetView>
  </sheetViews>
  <sheetFormatPr defaultRowHeight="15" x14ac:dyDescent="0.25"/>
  <cols>
    <col min="1" max="1" width="47.140625" bestFit="1" customWidth="1"/>
    <col min="2" max="2" width="11.5703125" bestFit="1" customWidth="1"/>
    <col min="3" max="4" width="9" bestFit="1" customWidth="1"/>
    <col min="5" max="11" width="8" style="29" bestFit="1" customWidth="1"/>
    <col min="12" max="12" width="7" bestFit="1" customWidth="1"/>
    <col min="13" max="13" width="8" bestFit="1" customWidth="1"/>
    <col min="14" max="16" width="7" bestFit="1" customWidth="1"/>
    <col min="17" max="17" width="6.5703125" style="31" bestFit="1" customWidth="1"/>
    <col min="18" max="18" width="7.5703125" style="31" bestFit="1" customWidth="1"/>
    <col min="19" max="19" width="10" style="31" bestFit="1" customWidth="1"/>
    <col min="20" max="20" width="8.5703125" style="31" bestFit="1" customWidth="1"/>
    <col min="21" max="23" width="7.5703125" style="31" bestFit="1" customWidth="1"/>
    <col min="24" max="24" width="8.5703125" style="31" bestFit="1" customWidth="1"/>
    <col min="25" max="25" width="6.5703125" style="31" bestFit="1" customWidth="1"/>
    <col min="26" max="27" width="7.5703125" style="31" bestFit="1" customWidth="1"/>
    <col min="28" max="30" width="6.5703125" style="31" bestFit="1" customWidth="1"/>
    <col min="31" max="31" width="7.5703125" style="31" bestFit="1" customWidth="1"/>
    <col min="32" max="32" width="10" style="31" bestFit="1" customWidth="1"/>
  </cols>
  <sheetData>
    <row r="1" spans="1:32" ht="18.75" x14ac:dyDescent="0.3">
      <c r="A1" s="227" t="s">
        <v>173</v>
      </c>
      <c r="B1" s="227"/>
      <c r="C1" s="227"/>
      <c r="D1" s="227"/>
      <c r="E1" s="227"/>
      <c r="F1" s="227"/>
      <c r="G1" s="227"/>
      <c r="H1" s="227"/>
      <c r="I1" s="227"/>
      <c r="J1" s="227"/>
      <c r="K1" s="227"/>
      <c r="L1" s="227"/>
      <c r="M1" s="227"/>
      <c r="N1" s="227"/>
      <c r="O1" s="227"/>
      <c r="P1" s="227"/>
    </row>
    <row r="2" spans="1:32" ht="18.75" customHeight="1" x14ac:dyDescent="0.3">
      <c r="A2" s="240" t="s">
        <v>174</v>
      </c>
      <c r="B2" s="240"/>
      <c r="C2" s="240"/>
      <c r="D2" s="240"/>
      <c r="E2" s="240"/>
      <c r="F2" s="240"/>
      <c r="G2" s="240"/>
      <c r="H2" s="240"/>
      <c r="I2" s="240"/>
      <c r="J2" s="240"/>
      <c r="K2" s="240"/>
      <c r="L2" s="240"/>
      <c r="M2" s="240"/>
      <c r="N2" s="240"/>
      <c r="O2" s="240"/>
      <c r="P2" s="240"/>
    </row>
    <row r="3" spans="1:32" x14ac:dyDescent="0.25">
      <c r="A3" s="228" t="s">
        <v>325</v>
      </c>
      <c r="B3" s="228"/>
      <c r="C3" s="228"/>
      <c r="D3" s="228"/>
      <c r="E3" s="228"/>
      <c r="F3" s="228"/>
      <c r="G3" s="228"/>
      <c r="H3" s="228"/>
      <c r="I3" s="228"/>
      <c r="J3" s="228"/>
      <c r="K3" s="228"/>
      <c r="L3" s="228"/>
      <c r="M3" s="228"/>
      <c r="N3" s="228"/>
      <c r="O3" s="228"/>
      <c r="P3" s="228"/>
    </row>
    <row r="4" spans="1:32" x14ac:dyDescent="0.25">
      <c r="A4" s="223" t="s">
        <v>336</v>
      </c>
      <c r="B4" s="223"/>
      <c r="C4" s="223"/>
      <c r="D4" s="223"/>
      <c r="E4" s="223"/>
      <c r="F4" s="223"/>
      <c r="G4" s="223"/>
      <c r="H4" s="223"/>
      <c r="I4" s="223"/>
      <c r="J4" s="223"/>
      <c r="K4" s="223"/>
      <c r="L4" s="223"/>
      <c r="M4" s="223"/>
      <c r="N4" s="223"/>
      <c r="O4" s="223"/>
      <c r="P4" s="223"/>
    </row>
    <row r="5" spans="1:32" x14ac:dyDescent="0.25">
      <c r="E5"/>
      <c r="F5"/>
      <c r="G5"/>
      <c r="H5"/>
      <c r="I5"/>
      <c r="J5"/>
      <c r="K5"/>
    </row>
    <row r="6" spans="1:32" s="14" customFormat="1" x14ac:dyDescent="0.25">
      <c r="A6" s="231" t="s">
        <v>209</v>
      </c>
      <c r="B6" s="231"/>
      <c r="C6" s="231"/>
      <c r="D6" s="231"/>
      <c r="E6" s="231"/>
      <c r="F6" s="231"/>
      <c r="G6" s="231"/>
      <c r="H6" s="231"/>
      <c r="I6" s="231"/>
      <c r="J6" s="231"/>
      <c r="K6" s="231"/>
      <c r="L6" s="231"/>
      <c r="M6" s="231"/>
      <c r="N6" s="231"/>
      <c r="O6" s="231"/>
      <c r="P6" s="231"/>
      <c r="Q6" s="120"/>
      <c r="R6" s="120"/>
      <c r="S6" s="120"/>
      <c r="T6" s="120"/>
      <c r="U6" s="120"/>
      <c r="V6" s="120"/>
      <c r="W6" s="120"/>
      <c r="X6" s="120"/>
      <c r="Y6" s="120"/>
      <c r="Z6" s="120"/>
      <c r="AA6" s="120"/>
      <c r="AB6" s="120"/>
      <c r="AC6" s="120"/>
      <c r="AD6" s="120"/>
      <c r="AE6" s="120"/>
      <c r="AF6" s="120"/>
    </row>
    <row r="7" spans="1:32" s="14" customFormat="1" x14ac:dyDescent="0.25">
      <c r="A7" s="231" t="s">
        <v>346</v>
      </c>
      <c r="B7" s="231"/>
      <c r="C7" s="231"/>
      <c r="D7" s="231"/>
      <c r="E7" s="231"/>
      <c r="F7" s="231"/>
      <c r="G7" s="231"/>
      <c r="H7" s="231"/>
      <c r="I7" s="231"/>
      <c r="J7" s="231"/>
      <c r="K7" s="231"/>
      <c r="L7" s="231"/>
      <c r="M7" s="231"/>
      <c r="N7" s="231"/>
      <c r="O7" s="231"/>
      <c r="P7" s="231"/>
      <c r="Q7" s="120"/>
      <c r="R7" s="120"/>
      <c r="S7" s="120"/>
      <c r="T7" s="120"/>
      <c r="U7" s="120"/>
      <c r="V7" s="120"/>
      <c r="W7" s="120"/>
      <c r="X7" s="120"/>
      <c r="Y7" s="120"/>
      <c r="Z7" s="120"/>
      <c r="AA7" s="120"/>
      <c r="AB7" s="120"/>
      <c r="AC7" s="120"/>
      <c r="AD7" s="120"/>
      <c r="AE7" s="120"/>
      <c r="AF7" s="120"/>
    </row>
    <row r="8" spans="1:32" x14ac:dyDescent="0.25">
      <c r="A8" s="6" t="s">
        <v>19</v>
      </c>
      <c r="B8" s="6"/>
      <c r="C8" s="6"/>
      <c r="D8" s="6"/>
      <c r="E8"/>
      <c r="F8"/>
      <c r="G8"/>
      <c r="H8"/>
      <c r="I8"/>
      <c r="J8"/>
      <c r="K8"/>
    </row>
    <row r="9" spans="1:32" s="31" customFormat="1" ht="15" customHeight="1" x14ac:dyDescent="0.25">
      <c r="A9" s="238" t="s">
        <v>184</v>
      </c>
      <c r="B9" s="235" t="s">
        <v>116</v>
      </c>
      <c r="C9" s="235" t="s">
        <v>417</v>
      </c>
      <c r="D9" s="235"/>
      <c r="E9" s="235"/>
      <c r="F9" s="235"/>
      <c r="G9" s="235"/>
      <c r="H9" s="235"/>
      <c r="I9" s="235"/>
      <c r="J9" s="235" t="s">
        <v>418</v>
      </c>
      <c r="K9" s="235"/>
      <c r="L9" s="235"/>
      <c r="M9" s="235"/>
      <c r="N9" s="235"/>
      <c r="O9" s="235"/>
      <c r="P9" s="235"/>
    </row>
    <row r="10" spans="1:32" s="31" customFormat="1" ht="15" customHeight="1" x14ac:dyDescent="0.25">
      <c r="A10" s="238"/>
      <c r="B10" s="235"/>
      <c r="C10" s="239" t="s">
        <v>29</v>
      </c>
      <c r="D10" s="235" t="s">
        <v>164</v>
      </c>
      <c r="E10" s="235"/>
      <c r="F10" s="235"/>
      <c r="G10" s="235" t="s">
        <v>297</v>
      </c>
      <c r="H10" s="235"/>
      <c r="I10" s="235"/>
      <c r="J10" s="239" t="s">
        <v>107</v>
      </c>
      <c r="K10" s="235" t="s">
        <v>164</v>
      </c>
      <c r="L10" s="235"/>
      <c r="M10" s="235"/>
      <c r="N10" s="235" t="s">
        <v>297</v>
      </c>
      <c r="O10" s="235"/>
      <c r="P10" s="235"/>
    </row>
    <row r="11" spans="1:32" s="31" customFormat="1" x14ac:dyDescent="0.25">
      <c r="A11" s="238"/>
      <c r="B11" s="235"/>
      <c r="C11" s="239"/>
      <c r="D11" s="85" t="s">
        <v>107</v>
      </c>
      <c r="E11" s="85" t="s">
        <v>171</v>
      </c>
      <c r="F11" s="85" t="s">
        <v>172</v>
      </c>
      <c r="G11" s="85" t="s">
        <v>107</v>
      </c>
      <c r="H11" s="85" t="s">
        <v>171</v>
      </c>
      <c r="I11" s="85" t="s">
        <v>172</v>
      </c>
      <c r="J11" s="239"/>
      <c r="K11" s="85" t="s">
        <v>107</v>
      </c>
      <c r="L11" s="85" t="s">
        <v>171</v>
      </c>
      <c r="M11" s="85" t="s">
        <v>172</v>
      </c>
      <c r="N11" s="85" t="s">
        <v>107</v>
      </c>
      <c r="O11" s="85" t="s">
        <v>171</v>
      </c>
      <c r="P11" s="85" t="s">
        <v>172</v>
      </c>
    </row>
    <row r="12" spans="1:32" s="31" customFormat="1" x14ac:dyDescent="0.25">
      <c r="A12" s="30" t="s">
        <v>34</v>
      </c>
      <c r="B12" s="175"/>
      <c r="C12" s="176"/>
      <c r="D12" s="85"/>
      <c r="E12" s="85"/>
      <c r="F12" s="85"/>
      <c r="G12" s="85"/>
      <c r="H12" s="85"/>
      <c r="I12" s="85"/>
      <c r="J12" s="176"/>
      <c r="K12" s="85"/>
      <c r="L12" s="85"/>
      <c r="M12" s="85"/>
      <c r="N12" s="85"/>
      <c r="O12" s="85"/>
      <c r="P12" s="85"/>
    </row>
    <row r="13" spans="1:32" s="31" customFormat="1" x14ac:dyDescent="0.25">
      <c r="A13" s="83" t="s">
        <v>35</v>
      </c>
      <c r="B13" s="84">
        <v>1430</v>
      </c>
      <c r="C13" s="84">
        <v>1430</v>
      </c>
      <c r="D13" s="84">
        <v>1245</v>
      </c>
      <c r="E13" s="84">
        <v>552</v>
      </c>
      <c r="F13" s="84">
        <v>693</v>
      </c>
      <c r="G13" s="84">
        <v>185</v>
      </c>
      <c r="H13" s="84">
        <v>81</v>
      </c>
      <c r="I13" s="84">
        <v>104</v>
      </c>
      <c r="J13" s="84"/>
      <c r="K13" s="84"/>
      <c r="L13" s="84"/>
      <c r="M13" s="84"/>
      <c r="N13" s="84"/>
      <c r="O13" s="84"/>
      <c r="P13" s="84"/>
    </row>
    <row r="14" spans="1:32" s="31" customFormat="1" x14ac:dyDescent="0.25">
      <c r="A14" s="83" t="s">
        <v>37</v>
      </c>
      <c r="B14" s="84">
        <v>469</v>
      </c>
      <c r="C14" s="84">
        <v>424</v>
      </c>
      <c r="D14" s="84">
        <v>281</v>
      </c>
      <c r="E14" s="84">
        <v>195</v>
      </c>
      <c r="F14" s="84">
        <v>86</v>
      </c>
      <c r="G14" s="84">
        <v>143</v>
      </c>
      <c r="H14" s="84">
        <v>97</v>
      </c>
      <c r="I14" s="84">
        <v>46</v>
      </c>
      <c r="J14" s="84">
        <v>45</v>
      </c>
      <c r="K14" s="84">
        <v>37</v>
      </c>
      <c r="L14" s="84">
        <v>24</v>
      </c>
      <c r="M14" s="84">
        <v>13</v>
      </c>
      <c r="N14" s="84">
        <v>8</v>
      </c>
      <c r="O14" s="84">
        <v>4</v>
      </c>
      <c r="P14" s="84">
        <v>4</v>
      </c>
    </row>
    <row r="15" spans="1:32" s="31" customFormat="1" x14ac:dyDescent="0.25">
      <c r="A15" s="83" t="s">
        <v>38</v>
      </c>
      <c r="B15" s="84">
        <v>573</v>
      </c>
      <c r="C15" s="84">
        <v>573</v>
      </c>
      <c r="D15" s="84">
        <v>420</v>
      </c>
      <c r="E15" s="84">
        <v>141</v>
      </c>
      <c r="F15" s="84">
        <v>279</v>
      </c>
      <c r="G15" s="84">
        <v>153</v>
      </c>
      <c r="H15" s="84">
        <v>64</v>
      </c>
      <c r="I15" s="84">
        <v>89</v>
      </c>
      <c r="J15" s="84"/>
      <c r="K15" s="84"/>
      <c r="L15" s="84"/>
      <c r="M15" s="84"/>
      <c r="N15" s="84"/>
      <c r="O15" s="84"/>
      <c r="P15" s="84"/>
    </row>
    <row r="16" spans="1:32" s="31" customFormat="1" x14ac:dyDescent="0.25">
      <c r="A16" s="83" t="s">
        <v>39</v>
      </c>
      <c r="B16" s="84">
        <v>665</v>
      </c>
      <c r="C16" s="84">
        <v>665</v>
      </c>
      <c r="D16" s="84">
        <v>630</v>
      </c>
      <c r="E16" s="84">
        <v>363</v>
      </c>
      <c r="F16" s="84">
        <v>267</v>
      </c>
      <c r="G16" s="84">
        <v>35</v>
      </c>
      <c r="H16" s="84">
        <v>16</v>
      </c>
      <c r="I16" s="84">
        <v>19</v>
      </c>
      <c r="J16" s="84"/>
      <c r="K16" s="84"/>
      <c r="L16" s="84"/>
      <c r="M16" s="84"/>
      <c r="N16" s="84"/>
      <c r="O16" s="84"/>
      <c r="P16" s="84"/>
    </row>
    <row r="17" spans="1:16" s="31" customFormat="1" x14ac:dyDescent="0.25">
      <c r="A17" s="83" t="s">
        <v>40</v>
      </c>
      <c r="B17" s="84">
        <v>749</v>
      </c>
      <c r="C17" s="84">
        <v>749</v>
      </c>
      <c r="D17" s="84">
        <v>647</v>
      </c>
      <c r="E17" s="84">
        <v>363</v>
      </c>
      <c r="F17" s="84">
        <v>284</v>
      </c>
      <c r="G17" s="84">
        <v>102</v>
      </c>
      <c r="H17" s="84">
        <v>76</v>
      </c>
      <c r="I17" s="84">
        <v>26</v>
      </c>
      <c r="J17" s="84"/>
      <c r="K17" s="84"/>
      <c r="L17" s="84"/>
      <c r="M17" s="84"/>
      <c r="N17" s="84"/>
      <c r="O17" s="84"/>
      <c r="P17" s="84"/>
    </row>
    <row r="18" spans="1:16" s="31" customFormat="1" x14ac:dyDescent="0.25">
      <c r="A18" s="83" t="s">
        <v>41</v>
      </c>
      <c r="B18" s="84">
        <v>665</v>
      </c>
      <c r="C18" s="84">
        <v>665</v>
      </c>
      <c r="D18" s="84">
        <v>550</v>
      </c>
      <c r="E18" s="84">
        <v>360</v>
      </c>
      <c r="F18" s="84">
        <v>190</v>
      </c>
      <c r="G18" s="84">
        <v>115</v>
      </c>
      <c r="H18" s="84">
        <v>91</v>
      </c>
      <c r="I18" s="84">
        <v>24</v>
      </c>
      <c r="J18" s="84"/>
      <c r="K18" s="84"/>
      <c r="L18" s="84"/>
      <c r="M18" s="84"/>
      <c r="N18" s="84"/>
      <c r="O18" s="84"/>
      <c r="P18" s="84"/>
    </row>
    <row r="19" spans="1:16" s="31" customFormat="1" x14ac:dyDescent="0.25">
      <c r="A19" s="83" t="s">
        <v>42</v>
      </c>
      <c r="B19" s="84">
        <v>717</v>
      </c>
      <c r="C19" s="84">
        <v>717</v>
      </c>
      <c r="D19" s="84">
        <v>603</v>
      </c>
      <c r="E19" s="84">
        <v>413</v>
      </c>
      <c r="F19" s="84">
        <v>190</v>
      </c>
      <c r="G19" s="84">
        <v>114</v>
      </c>
      <c r="H19" s="84">
        <v>77</v>
      </c>
      <c r="I19" s="84">
        <v>37</v>
      </c>
      <c r="J19" s="84"/>
      <c r="K19" s="84"/>
      <c r="L19" s="84"/>
      <c r="M19" s="84"/>
      <c r="N19" s="84"/>
      <c r="O19" s="84"/>
      <c r="P19" s="84"/>
    </row>
    <row r="20" spans="1:16" s="31" customFormat="1" x14ac:dyDescent="0.25">
      <c r="A20" s="83" t="s">
        <v>43</v>
      </c>
      <c r="B20" s="84">
        <v>3158</v>
      </c>
      <c r="C20" s="84">
        <v>3158</v>
      </c>
      <c r="D20" s="84">
        <v>2891</v>
      </c>
      <c r="E20" s="84">
        <v>1294</v>
      </c>
      <c r="F20" s="84">
        <v>1597</v>
      </c>
      <c r="G20" s="84">
        <v>267</v>
      </c>
      <c r="H20" s="84">
        <v>110</v>
      </c>
      <c r="I20" s="84">
        <v>157</v>
      </c>
      <c r="J20" s="84"/>
      <c r="K20" s="84"/>
      <c r="L20" s="84"/>
      <c r="M20" s="84"/>
      <c r="N20" s="84"/>
      <c r="O20" s="84"/>
      <c r="P20" s="84"/>
    </row>
    <row r="21" spans="1:16" s="31" customFormat="1" x14ac:dyDescent="0.25">
      <c r="A21" s="83" t="s">
        <v>44</v>
      </c>
      <c r="B21" s="84">
        <v>3923</v>
      </c>
      <c r="C21" s="84">
        <v>3923</v>
      </c>
      <c r="D21" s="84">
        <v>3643</v>
      </c>
      <c r="E21" s="84">
        <v>1519</v>
      </c>
      <c r="F21" s="84">
        <v>2124</v>
      </c>
      <c r="G21" s="84">
        <v>280</v>
      </c>
      <c r="H21" s="84">
        <v>131</v>
      </c>
      <c r="I21" s="84">
        <v>149</v>
      </c>
      <c r="J21" s="84"/>
      <c r="K21" s="84"/>
      <c r="L21" s="84"/>
      <c r="M21" s="84"/>
      <c r="N21" s="84"/>
      <c r="O21" s="84"/>
      <c r="P21" s="84"/>
    </row>
    <row r="22" spans="1:16" s="31" customFormat="1" x14ac:dyDescent="0.25">
      <c r="A22" s="83" t="s">
        <v>45</v>
      </c>
      <c r="B22" s="84">
        <v>4965</v>
      </c>
      <c r="C22" s="84">
        <v>4965</v>
      </c>
      <c r="D22" s="84">
        <v>4290</v>
      </c>
      <c r="E22" s="84">
        <v>2052</v>
      </c>
      <c r="F22" s="84">
        <v>2238</v>
      </c>
      <c r="G22" s="84">
        <v>675</v>
      </c>
      <c r="H22" s="84">
        <v>339</v>
      </c>
      <c r="I22" s="84">
        <v>336</v>
      </c>
      <c r="J22" s="84"/>
      <c r="K22" s="84"/>
      <c r="L22" s="84"/>
      <c r="M22" s="84"/>
      <c r="N22" s="84"/>
      <c r="O22" s="84"/>
      <c r="P22" s="84"/>
    </row>
    <row r="23" spans="1:16" s="31" customFormat="1" x14ac:dyDescent="0.25">
      <c r="A23" s="83" t="s">
        <v>46</v>
      </c>
      <c r="B23" s="84">
        <v>3796</v>
      </c>
      <c r="C23" s="84">
        <v>3796</v>
      </c>
      <c r="D23" s="84">
        <v>3034</v>
      </c>
      <c r="E23" s="84">
        <v>1176</v>
      </c>
      <c r="F23" s="84">
        <v>1858</v>
      </c>
      <c r="G23" s="84">
        <v>762</v>
      </c>
      <c r="H23" s="84">
        <v>308</v>
      </c>
      <c r="I23" s="84">
        <v>454</v>
      </c>
      <c r="J23" s="84"/>
      <c r="K23" s="84"/>
      <c r="L23" s="84"/>
      <c r="M23" s="84"/>
      <c r="N23" s="84"/>
      <c r="O23" s="84"/>
      <c r="P23" s="84"/>
    </row>
    <row r="24" spans="1:16" s="31" customFormat="1" x14ac:dyDescent="0.25">
      <c r="A24" s="83" t="s">
        <v>47</v>
      </c>
      <c r="B24" s="84">
        <v>3707</v>
      </c>
      <c r="C24" s="84">
        <v>3707</v>
      </c>
      <c r="D24" s="84">
        <v>3451</v>
      </c>
      <c r="E24" s="84">
        <v>1201</v>
      </c>
      <c r="F24" s="84">
        <v>2250</v>
      </c>
      <c r="G24" s="84">
        <v>256</v>
      </c>
      <c r="H24" s="84">
        <v>82</v>
      </c>
      <c r="I24" s="84">
        <v>174</v>
      </c>
      <c r="J24" s="84"/>
      <c r="K24" s="84"/>
      <c r="L24" s="84"/>
      <c r="M24" s="84"/>
      <c r="N24" s="84"/>
      <c r="O24" s="84"/>
      <c r="P24" s="84"/>
    </row>
    <row r="25" spans="1:16" s="31" customFormat="1" x14ac:dyDescent="0.25">
      <c r="A25" s="83" t="s">
        <v>48</v>
      </c>
      <c r="B25" s="84">
        <v>2313</v>
      </c>
      <c r="C25" s="84">
        <v>444</v>
      </c>
      <c r="D25" s="84">
        <v>419</v>
      </c>
      <c r="E25" s="84">
        <v>107</v>
      </c>
      <c r="F25" s="84">
        <v>312</v>
      </c>
      <c r="G25" s="84">
        <v>25</v>
      </c>
      <c r="H25" s="84">
        <v>10</v>
      </c>
      <c r="I25" s="84">
        <v>15</v>
      </c>
      <c r="J25" s="84">
        <v>1869</v>
      </c>
      <c r="K25" s="84">
        <v>1743</v>
      </c>
      <c r="L25" s="84">
        <v>578</v>
      </c>
      <c r="M25" s="84">
        <v>1165</v>
      </c>
      <c r="N25" s="84">
        <v>126</v>
      </c>
      <c r="O25" s="84">
        <v>40</v>
      </c>
      <c r="P25" s="84">
        <v>86</v>
      </c>
    </row>
    <row r="26" spans="1:16" s="31" customFormat="1" x14ac:dyDescent="0.25">
      <c r="A26" s="83" t="s">
        <v>49</v>
      </c>
      <c r="B26" s="84">
        <v>3845</v>
      </c>
      <c r="C26" s="84">
        <v>3845</v>
      </c>
      <c r="D26" s="84">
        <v>3522</v>
      </c>
      <c r="E26" s="84">
        <v>1280</v>
      </c>
      <c r="F26" s="84">
        <v>2242</v>
      </c>
      <c r="G26" s="84">
        <v>323</v>
      </c>
      <c r="H26" s="84">
        <v>108</v>
      </c>
      <c r="I26" s="84">
        <v>215</v>
      </c>
      <c r="J26" s="84"/>
      <c r="K26" s="84"/>
      <c r="L26" s="84"/>
      <c r="M26" s="84"/>
      <c r="N26" s="84"/>
      <c r="O26" s="84"/>
      <c r="P26" s="84"/>
    </row>
    <row r="27" spans="1:16" s="31" customFormat="1" x14ac:dyDescent="0.25">
      <c r="A27" s="83" t="s">
        <v>50</v>
      </c>
      <c r="B27" s="84">
        <v>12771</v>
      </c>
      <c r="C27" s="84">
        <v>11771</v>
      </c>
      <c r="D27" s="84">
        <v>10913</v>
      </c>
      <c r="E27" s="84">
        <v>5899</v>
      </c>
      <c r="F27" s="84">
        <v>5014</v>
      </c>
      <c r="G27" s="84">
        <v>858</v>
      </c>
      <c r="H27" s="84">
        <v>446</v>
      </c>
      <c r="I27" s="84">
        <v>412</v>
      </c>
      <c r="J27" s="84">
        <v>1000</v>
      </c>
      <c r="K27" s="84">
        <v>903</v>
      </c>
      <c r="L27" s="84">
        <v>496</v>
      </c>
      <c r="M27" s="84">
        <v>407</v>
      </c>
      <c r="N27" s="84">
        <v>97</v>
      </c>
      <c r="O27" s="84">
        <v>57</v>
      </c>
      <c r="P27" s="84">
        <v>40</v>
      </c>
    </row>
    <row r="28" spans="1:16" s="31" customFormat="1" x14ac:dyDescent="0.25">
      <c r="A28" s="83" t="s">
        <v>51</v>
      </c>
      <c r="B28" s="84">
        <v>3543</v>
      </c>
      <c r="C28" s="84">
        <v>3543</v>
      </c>
      <c r="D28" s="84">
        <v>3289</v>
      </c>
      <c r="E28" s="84">
        <v>1416</v>
      </c>
      <c r="F28" s="84">
        <v>1873</v>
      </c>
      <c r="G28" s="84">
        <v>254</v>
      </c>
      <c r="H28" s="84">
        <v>104</v>
      </c>
      <c r="I28" s="84">
        <v>150</v>
      </c>
      <c r="J28" s="84"/>
      <c r="K28" s="84"/>
      <c r="L28" s="84"/>
      <c r="M28" s="84"/>
      <c r="N28" s="84"/>
      <c r="O28" s="84"/>
      <c r="P28" s="84"/>
    </row>
    <row r="29" spans="1:16" s="31" customFormat="1" x14ac:dyDescent="0.25">
      <c r="A29" s="83" t="s">
        <v>52</v>
      </c>
      <c r="B29" s="84">
        <v>16454</v>
      </c>
      <c r="C29" s="84">
        <v>13014</v>
      </c>
      <c r="D29" s="84">
        <v>11557</v>
      </c>
      <c r="E29" s="84">
        <v>4405</v>
      </c>
      <c r="F29" s="84">
        <v>7152</v>
      </c>
      <c r="G29" s="84">
        <v>1457</v>
      </c>
      <c r="H29" s="84">
        <v>591</v>
      </c>
      <c r="I29" s="84">
        <v>866</v>
      </c>
      <c r="J29" s="84">
        <v>3440</v>
      </c>
      <c r="K29" s="84">
        <v>2482</v>
      </c>
      <c r="L29" s="84">
        <v>981</v>
      </c>
      <c r="M29" s="84">
        <v>1501</v>
      </c>
      <c r="N29" s="84">
        <v>958</v>
      </c>
      <c r="O29" s="84">
        <v>366</v>
      </c>
      <c r="P29" s="84">
        <v>592</v>
      </c>
    </row>
    <row r="30" spans="1:16" s="31" customFormat="1" x14ac:dyDescent="0.25">
      <c r="A30" s="83" t="s">
        <v>53</v>
      </c>
      <c r="B30" s="84">
        <v>1461</v>
      </c>
      <c r="C30" s="84">
        <v>1461</v>
      </c>
      <c r="D30" s="84">
        <v>1364</v>
      </c>
      <c r="E30" s="84">
        <v>659</v>
      </c>
      <c r="F30" s="84">
        <v>705</v>
      </c>
      <c r="G30" s="84">
        <v>97</v>
      </c>
      <c r="H30" s="84">
        <v>41</v>
      </c>
      <c r="I30" s="84">
        <v>56</v>
      </c>
      <c r="J30" s="84"/>
      <c r="K30" s="84"/>
      <c r="L30" s="84"/>
      <c r="M30" s="84"/>
      <c r="N30" s="84"/>
      <c r="O30" s="84"/>
      <c r="P30" s="84"/>
    </row>
    <row r="31" spans="1:16" s="31" customFormat="1" x14ac:dyDescent="0.25">
      <c r="A31" s="30" t="s">
        <v>185</v>
      </c>
      <c r="B31" s="85">
        <f t="shared" ref="B31:P31" si="0">SUM(B13:B30)</f>
        <v>65204</v>
      </c>
      <c r="C31" s="85">
        <f t="shared" si="0"/>
        <v>58850</v>
      </c>
      <c r="D31" s="85">
        <f t="shared" si="0"/>
        <v>52749</v>
      </c>
      <c r="E31" s="85">
        <f t="shared" si="0"/>
        <v>23395</v>
      </c>
      <c r="F31" s="85">
        <f t="shared" si="0"/>
        <v>29354</v>
      </c>
      <c r="G31" s="85">
        <f t="shared" si="0"/>
        <v>6101</v>
      </c>
      <c r="H31" s="85">
        <f t="shared" si="0"/>
        <v>2772</v>
      </c>
      <c r="I31" s="85">
        <f t="shared" si="0"/>
        <v>3329</v>
      </c>
      <c r="J31" s="85">
        <f t="shared" si="0"/>
        <v>6354</v>
      </c>
      <c r="K31" s="85">
        <f t="shared" si="0"/>
        <v>5165</v>
      </c>
      <c r="L31" s="85">
        <f t="shared" si="0"/>
        <v>2079</v>
      </c>
      <c r="M31" s="85">
        <f t="shared" si="0"/>
        <v>3086</v>
      </c>
      <c r="N31" s="85">
        <f t="shared" si="0"/>
        <v>1189</v>
      </c>
      <c r="O31" s="85">
        <f t="shared" si="0"/>
        <v>467</v>
      </c>
      <c r="P31" s="85">
        <f t="shared" si="0"/>
        <v>722</v>
      </c>
    </row>
    <row r="32" spans="1:16" s="31" customFormat="1" x14ac:dyDescent="0.25">
      <c r="A32" s="30" t="s">
        <v>54</v>
      </c>
      <c r="B32" s="84"/>
      <c r="C32" s="84"/>
      <c r="D32" s="84"/>
      <c r="E32" s="84"/>
      <c r="F32" s="84"/>
      <c r="G32" s="84"/>
      <c r="H32" s="84"/>
      <c r="I32" s="84"/>
      <c r="J32" s="84"/>
      <c r="K32" s="84"/>
      <c r="L32" s="84"/>
      <c r="M32" s="84"/>
      <c r="N32" s="84"/>
      <c r="O32" s="84"/>
      <c r="P32" s="84"/>
    </row>
    <row r="33" spans="1:16" s="31" customFormat="1" x14ac:dyDescent="0.25">
      <c r="A33" s="83" t="s">
        <v>55</v>
      </c>
      <c r="B33" s="84">
        <v>719</v>
      </c>
      <c r="C33" s="84">
        <v>659</v>
      </c>
      <c r="D33" s="84">
        <v>595</v>
      </c>
      <c r="E33" s="84">
        <v>334</v>
      </c>
      <c r="F33" s="84">
        <v>261</v>
      </c>
      <c r="G33" s="84">
        <v>64</v>
      </c>
      <c r="H33" s="84">
        <v>29</v>
      </c>
      <c r="I33" s="84">
        <v>35</v>
      </c>
      <c r="J33" s="84">
        <v>60</v>
      </c>
      <c r="K33" s="84">
        <v>20</v>
      </c>
      <c r="L33" s="84">
        <v>9</v>
      </c>
      <c r="M33" s="84">
        <v>11</v>
      </c>
      <c r="N33" s="84">
        <v>40</v>
      </c>
      <c r="O33" s="84">
        <v>8</v>
      </c>
      <c r="P33" s="84">
        <v>32</v>
      </c>
    </row>
    <row r="34" spans="1:16" s="31" customFormat="1" x14ac:dyDescent="0.25">
      <c r="A34" s="83" t="s">
        <v>56</v>
      </c>
      <c r="B34" s="84">
        <v>931</v>
      </c>
      <c r="C34" s="84">
        <v>884</v>
      </c>
      <c r="D34" s="84">
        <v>772</v>
      </c>
      <c r="E34" s="84">
        <v>379</v>
      </c>
      <c r="F34" s="84">
        <v>393</v>
      </c>
      <c r="G34" s="84">
        <v>112</v>
      </c>
      <c r="H34" s="84">
        <v>34</v>
      </c>
      <c r="I34" s="84">
        <v>78</v>
      </c>
      <c r="J34" s="84">
        <v>47</v>
      </c>
      <c r="K34" s="84">
        <v>13</v>
      </c>
      <c r="L34" s="84">
        <v>5</v>
      </c>
      <c r="M34" s="84">
        <v>8</v>
      </c>
      <c r="N34" s="84">
        <v>34</v>
      </c>
      <c r="O34" s="84">
        <v>4</v>
      </c>
      <c r="P34" s="84">
        <v>30</v>
      </c>
    </row>
    <row r="35" spans="1:16" s="31" customFormat="1" x14ac:dyDescent="0.25">
      <c r="A35" s="83" t="s">
        <v>57</v>
      </c>
      <c r="B35" s="84">
        <v>1337</v>
      </c>
      <c r="C35" s="84">
        <v>1337</v>
      </c>
      <c r="D35" s="84">
        <v>1132</v>
      </c>
      <c r="E35" s="84">
        <v>331</v>
      </c>
      <c r="F35" s="84">
        <v>801</v>
      </c>
      <c r="G35" s="84">
        <v>205</v>
      </c>
      <c r="H35" s="84">
        <v>62</v>
      </c>
      <c r="I35" s="84">
        <v>143</v>
      </c>
      <c r="J35" s="84"/>
      <c r="K35" s="84"/>
      <c r="L35" s="84"/>
      <c r="M35" s="84"/>
      <c r="N35" s="84"/>
      <c r="O35" s="84"/>
      <c r="P35" s="84"/>
    </row>
    <row r="36" spans="1:16" s="31" customFormat="1" x14ac:dyDescent="0.25">
      <c r="A36" s="83" t="s">
        <v>186</v>
      </c>
      <c r="B36" s="84">
        <v>1548</v>
      </c>
      <c r="C36" s="84">
        <v>1459</v>
      </c>
      <c r="D36" s="84">
        <v>1102</v>
      </c>
      <c r="E36" s="84">
        <v>799</v>
      </c>
      <c r="F36" s="84">
        <v>303</v>
      </c>
      <c r="G36" s="84">
        <v>357</v>
      </c>
      <c r="H36" s="84">
        <v>282</v>
      </c>
      <c r="I36" s="84">
        <v>75</v>
      </c>
      <c r="J36" s="84">
        <v>89</v>
      </c>
      <c r="K36" s="84">
        <v>23</v>
      </c>
      <c r="L36" s="84">
        <v>13</v>
      </c>
      <c r="M36" s="84">
        <v>10</v>
      </c>
      <c r="N36" s="84">
        <v>66</v>
      </c>
      <c r="O36" s="84">
        <v>43</v>
      </c>
      <c r="P36" s="84">
        <v>23</v>
      </c>
    </row>
    <row r="37" spans="1:16" s="31" customFormat="1" x14ac:dyDescent="0.25">
      <c r="A37" s="83" t="s">
        <v>273</v>
      </c>
      <c r="B37" s="84"/>
      <c r="C37" s="84"/>
      <c r="D37" s="84"/>
      <c r="E37" s="84"/>
      <c r="F37" s="84"/>
      <c r="G37" s="84"/>
      <c r="H37" s="84"/>
      <c r="I37" s="84"/>
      <c r="J37" s="84"/>
      <c r="K37" s="84"/>
      <c r="L37" s="84"/>
      <c r="M37" s="84"/>
      <c r="N37" s="84"/>
      <c r="O37" s="84"/>
      <c r="P37" s="84"/>
    </row>
    <row r="38" spans="1:16" s="31" customFormat="1" x14ac:dyDescent="0.25">
      <c r="A38" s="83" t="s">
        <v>58</v>
      </c>
      <c r="B38" s="84">
        <v>1914</v>
      </c>
      <c r="C38" s="84">
        <v>1601</v>
      </c>
      <c r="D38" s="84">
        <v>1180</v>
      </c>
      <c r="E38" s="84">
        <v>526</v>
      </c>
      <c r="F38" s="84">
        <v>654</v>
      </c>
      <c r="G38" s="84">
        <v>421</v>
      </c>
      <c r="H38" s="84">
        <v>184</v>
      </c>
      <c r="I38" s="84">
        <v>237</v>
      </c>
      <c r="J38" s="84">
        <v>313</v>
      </c>
      <c r="K38" s="84">
        <v>139</v>
      </c>
      <c r="L38" s="84">
        <v>34</v>
      </c>
      <c r="M38" s="84">
        <v>105</v>
      </c>
      <c r="N38" s="84">
        <v>174</v>
      </c>
      <c r="O38" s="84">
        <v>48</v>
      </c>
      <c r="P38" s="84">
        <v>126</v>
      </c>
    </row>
    <row r="39" spans="1:16" s="31" customFormat="1" x14ac:dyDescent="0.25">
      <c r="A39" s="83" t="s">
        <v>59</v>
      </c>
      <c r="B39" s="84">
        <v>559</v>
      </c>
      <c r="C39" s="84">
        <v>506</v>
      </c>
      <c r="D39" s="84">
        <v>354</v>
      </c>
      <c r="E39" s="84">
        <v>72</v>
      </c>
      <c r="F39" s="84">
        <v>282</v>
      </c>
      <c r="G39" s="84">
        <v>152</v>
      </c>
      <c r="H39" s="84">
        <v>51</v>
      </c>
      <c r="I39" s="84">
        <v>101</v>
      </c>
      <c r="J39" s="84">
        <v>53</v>
      </c>
      <c r="K39" s="84">
        <v>17</v>
      </c>
      <c r="L39" s="84"/>
      <c r="M39" s="84">
        <v>17</v>
      </c>
      <c r="N39" s="84">
        <v>36</v>
      </c>
      <c r="O39" s="84">
        <v>10</v>
      </c>
      <c r="P39" s="84">
        <v>26</v>
      </c>
    </row>
    <row r="40" spans="1:16" s="31" customFormat="1" x14ac:dyDescent="0.25">
      <c r="A40" s="83" t="s">
        <v>60</v>
      </c>
      <c r="B40" s="84">
        <v>1227</v>
      </c>
      <c r="C40" s="84">
        <v>915</v>
      </c>
      <c r="D40" s="84">
        <v>716</v>
      </c>
      <c r="E40" s="84">
        <v>357</v>
      </c>
      <c r="F40" s="84">
        <v>359</v>
      </c>
      <c r="G40" s="84">
        <v>199</v>
      </c>
      <c r="H40" s="84">
        <v>122</v>
      </c>
      <c r="I40" s="84">
        <v>77</v>
      </c>
      <c r="J40" s="84">
        <v>312</v>
      </c>
      <c r="K40" s="84">
        <v>108</v>
      </c>
      <c r="L40" s="84">
        <v>29</v>
      </c>
      <c r="M40" s="84">
        <v>79</v>
      </c>
      <c r="N40" s="84">
        <v>204</v>
      </c>
      <c r="O40" s="84">
        <v>40</v>
      </c>
      <c r="P40" s="84">
        <v>164</v>
      </c>
    </row>
    <row r="41" spans="1:16" s="31" customFormat="1" x14ac:dyDescent="0.25">
      <c r="A41" s="83" t="s">
        <v>61</v>
      </c>
      <c r="B41" s="84">
        <v>475</v>
      </c>
      <c r="C41" s="84">
        <v>426</v>
      </c>
      <c r="D41" s="84">
        <v>308</v>
      </c>
      <c r="E41" s="84">
        <v>118</v>
      </c>
      <c r="F41" s="84">
        <v>190</v>
      </c>
      <c r="G41" s="84">
        <v>118</v>
      </c>
      <c r="H41" s="84">
        <v>42</v>
      </c>
      <c r="I41" s="84">
        <v>76</v>
      </c>
      <c r="J41" s="84">
        <v>49</v>
      </c>
      <c r="K41" s="84">
        <v>11</v>
      </c>
      <c r="L41" s="84">
        <v>2</v>
      </c>
      <c r="M41" s="84">
        <v>9</v>
      </c>
      <c r="N41" s="84">
        <v>38</v>
      </c>
      <c r="O41" s="84">
        <v>4</v>
      </c>
      <c r="P41" s="84">
        <v>34</v>
      </c>
    </row>
    <row r="42" spans="1:16" s="31" customFormat="1" x14ac:dyDescent="0.25">
      <c r="A42" s="83" t="s">
        <v>62</v>
      </c>
      <c r="B42" s="84">
        <v>484</v>
      </c>
      <c r="C42" s="84"/>
      <c r="D42" s="84"/>
      <c r="E42" s="84"/>
      <c r="F42" s="84"/>
      <c r="G42" s="84"/>
      <c r="H42" s="84"/>
      <c r="I42" s="84"/>
      <c r="J42" s="84">
        <v>484</v>
      </c>
      <c r="K42" s="84">
        <v>353</v>
      </c>
      <c r="L42" s="84">
        <v>150</v>
      </c>
      <c r="M42" s="84">
        <v>203</v>
      </c>
      <c r="N42" s="84">
        <v>131</v>
      </c>
      <c r="O42" s="84">
        <v>58</v>
      </c>
      <c r="P42" s="84">
        <v>73</v>
      </c>
    </row>
    <row r="43" spans="1:16" s="31" customFormat="1" x14ac:dyDescent="0.25">
      <c r="A43" s="83" t="s">
        <v>187</v>
      </c>
      <c r="B43" s="84">
        <v>165</v>
      </c>
      <c r="C43" s="84">
        <v>165</v>
      </c>
      <c r="D43" s="84">
        <v>165</v>
      </c>
      <c r="E43" s="84">
        <v>32</v>
      </c>
      <c r="F43" s="84">
        <v>133</v>
      </c>
      <c r="G43" s="84"/>
      <c r="H43" s="84"/>
      <c r="I43" s="84"/>
      <c r="J43" s="84"/>
      <c r="K43" s="84"/>
      <c r="L43" s="84"/>
      <c r="M43" s="84"/>
      <c r="N43" s="84"/>
      <c r="O43" s="84"/>
      <c r="P43" s="84"/>
    </row>
    <row r="44" spans="1:16" s="31" customFormat="1" x14ac:dyDescent="0.25">
      <c r="A44" s="83" t="s">
        <v>188</v>
      </c>
      <c r="B44" s="84">
        <v>430</v>
      </c>
      <c r="C44" s="84">
        <v>430</v>
      </c>
      <c r="D44" s="84">
        <v>430</v>
      </c>
      <c r="E44" s="84">
        <v>87</v>
      </c>
      <c r="F44" s="84">
        <v>343</v>
      </c>
      <c r="G44" s="84"/>
      <c r="H44" s="84"/>
      <c r="I44" s="84"/>
      <c r="J44" s="84"/>
      <c r="K44" s="84"/>
      <c r="L44" s="84"/>
      <c r="M44" s="84"/>
      <c r="N44" s="84"/>
      <c r="O44" s="84"/>
      <c r="P44" s="84"/>
    </row>
    <row r="45" spans="1:16" s="31" customFormat="1" x14ac:dyDescent="0.25">
      <c r="A45" s="83" t="s">
        <v>189</v>
      </c>
      <c r="B45" s="84">
        <v>141</v>
      </c>
      <c r="C45" s="84">
        <v>141</v>
      </c>
      <c r="D45" s="84">
        <v>141</v>
      </c>
      <c r="E45" s="84">
        <v>14</v>
      </c>
      <c r="F45" s="84">
        <v>127</v>
      </c>
      <c r="G45" s="84"/>
      <c r="H45" s="84"/>
      <c r="I45" s="84"/>
      <c r="J45" s="84"/>
      <c r="K45" s="84"/>
      <c r="L45" s="84"/>
      <c r="M45" s="84"/>
      <c r="N45" s="84"/>
      <c r="O45" s="84"/>
      <c r="P45" s="84"/>
    </row>
    <row r="46" spans="1:16" s="31" customFormat="1" x14ac:dyDescent="0.25">
      <c r="A46" s="83" t="s">
        <v>190</v>
      </c>
      <c r="B46" s="84">
        <v>918</v>
      </c>
      <c r="C46" s="84">
        <v>793</v>
      </c>
      <c r="D46" s="84">
        <v>567</v>
      </c>
      <c r="E46" s="84">
        <v>162</v>
      </c>
      <c r="F46" s="84">
        <v>405</v>
      </c>
      <c r="G46" s="84">
        <v>226</v>
      </c>
      <c r="H46" s="84">
        <v>54</v>
      </c>
      <c r="I46" s="84">
        <v>172</v>
      </c>
      <c r="J46" s="84">
        <v>125</v>
      </c>
      <c r="K46" s="84">
        <v>78</v>
      </c>
      <c r="L46" s="84">
        <v>29</v>
      </c>
      <c r="M46" s="84">
        <v>49</v>
      </c>
      <c r="N46" s="84">
        <v>47</v>
      </c>
      <c r="O46" s="84">
        <v>18</v>
      </c>
      <c r="P46" s="84">
        <v>29</v>
      </c>
    </row>
    <row r="47" spans="1:16" s="31" customFormat="1" x14ac:dyDescent="0.25">
      <c r="A47" s="83" t="s">
        <v>191</v>
      </c>
      <c r="B47" s="84">
        <v>214</v>
      </c>
      <c r="C47" s="84">
        <v>214</v>
      </c>
      <c r="D47" s="84">
        <v>214</v>
      </c>
      <c r="E47" s="84">
        <v>56</v>
      </c>
      <c r="F47" s="84">
        <v>158</v>
      </c>
      <c r="G47" s="84"/>
      <c r="H47" s="84"/>
      <c r="I47" s="84"/>
      <c r="J47" s="84"/>
      <c r="K47" s="84"/>
      <c r="L47" s="84"/>
      <c r="M47" s="84"/>
      <c r="N47" s="84"/>
      <c r="O47" s="84"/>
      <c r="P47" s="84"/>
    </row>
    <row r="48" spans="1:16" s="31" customFormat="1" x14ac:dyDescent="0.25">
      <c r="A48" s="83" t="s">
        <v>215</v>
      </c>
      <c r="B48" s="84">
        <v>508</v>
      </c>
      <c r="C48" s="84">
        <v>508</v>
      </c>
      <c r="D48" s="84">
        <v>508</v>
      </c>
      <c r="E48" s="84">
        <v>115</v>
      </c>
      <c r="F48" s="84">
        <v>393</v>
      </c>
      <c r="G48" s="84"/>
      <c r="H48" s="84"/>
      <c r="I48" s="84"/>
      <c r="J48" s="84"/>
      <c r="K48" s="84"/>
      <c r="L48" s="84"/>
      <c r="M48" s="84"/>
      <c r="N48" s="84"/>
      <c r="O48" s="84"/>
      <c r="P48" s="84"/>
    </row>
    <row r="49" spans="1:16" s="31" customFormat="1" x14ac:dyDescent="0.25">
      <c r="A49" s="83" t="s">
        <v>344</v>
      </c>
      <c r="B49" s="84">
        <v>163</v>
      </c>
      <c r="C49" s="84">
        <v>163</v>
      </c>
      <c r="D49" s="84">
        <v>117</v>
      </c>
      <c r="E49" s="84">
        <v>47</v>
      </c>
      <c r="F49" s="84">
        <v>70</v>
      </c>
      <c r="G49" s="84">
        <v>46</v>
      </c>
      <c r="H49" s="84">
        <v>21</v>
      </c>
      <c r="I49" s="84">
        <v>25</v>
      </c>
      <c r="J49" s="84"/>
      <c r="K49" s="84"/>
      <c r="L49" s="84"/>
      <c r="M49" s="84"/>
      <c r="N49" s="84"/>
      <c r="O49" s="84"/>
      <c r="P49" s="84"/>
    </row>
    <row r="50" spans="1:16" s="31" customFormat="1" x14ac:dyDescent="0.25">
      <c r="A50" s="83" t="s">
        <v>224</v>
      </c>
      <c r="B50" s="84">
        <v>1716</v>
      </c>
      <c r="C50" s="84">
        <v>1591</v>
      </c>
      <c r="D50" s="84">
        <v>1048</v>
      </c>
      <c r="E50" s="84">
        <v>357</v>
      </c>
      <c r="F50" s="84">
        <v>691</v>
      </c>
      <c r="G50" s="84">
        <v>543</v>
      </c>
      <c r="H50" s="84">
        <v>175</v>
      </c>
      <c r="I50" s="84">
        <v>368</v>
      </c>
      <c r="J50" s="84">
        <v>125</v>
      </c>
      <c r="K50" s="84">
        <v>112</v>
      </c>
      <c r="L50" s="84">
        <v>52</v>
      </c>
      <c r="M50" s="84">
        <v>60</v>
      </c>
      <c r="N50" s="84">
        <v>13</v>
      </c>
      <c r="O50" s="84">
        <v>6</v>
      </c>
      <c r="P50" s="84">
        <v>7</v>
      </c>
    </row>
    <row r="51" spans="1:16" s="31" customFormat="1" x14ac:dyDescent="0.25">
      <c r="A51" s="83" t="s">
        <v>223</v>
      </c>
      <c r="B51" s="84">
        <v>1118</v>
      </c>
      <c r="C51" s="84">
        <v>1078</v>
      </c>
      <c r="D51" s="84">
        <v>766</v>
      </c>
      <c r="E51" s="84">
        <v>276</v>
      </c>
      <c r="F51" s="84">
        <v>490</v>
      </c>
      <c r="G51" s="84">
        <v>312</v>
      </c>
      <c r="H51" s="84">
        <v>92</v>
      </c>
      <c r="I51" s="84">
        <v>220</v>
      </c>
      <c r="J51" s="84">
        <v>40</v>
      </c>
      <c r="K51" s="84">
        <v>33</v>
      </c>
      <c r="L51" s="84">
        <v>5</v>
      </c>
      <c r="M51" s="84">
        <v>28</v>
      </c>
      <c r="N51" s="84">
        <v>7</v>
      </c>
      <c r="O51" s="84"/>
      <c r="P51" s="84">
        <v>7</v>
      </c>
    </row>
    <row r="52" spans="1:16" s="31" customFormat="1" x14ac:dyDescent="0.25">
      <c r="A52" s="83" t="s">
        <v>192</v>
      </c>
      <c r="B52" s="84">
        <v>320</v>
      </c>
      <c r="C52" s="84">
        <v>36</v>
      </c>
      <c r="D52" s="84">
        <v>36</v>
      </c>
      <c r="E52" s="84">
        <v>11</v>
      </c>
      <c r="F52" s="84">
        <v>25</v>
      </c>
      <c r="G52" s="84"/>
      <c r="H52" s="84"/>
      <c r="I52" s="84"/>
      <c r="J52" s="84">
        <v>284</v>
      </c>
      <c r="K52" s="84">
        <v>284</v>
      </c>
      <c r="L52" s="84">
        <v>135</v>
      </c>
      <c r="M52" s="84">
        <v>149</v>
      </c>
      <c r="N52" s="84"/>
      <c r="O52" s="84"/>
      <c r="P52" s="84"/>
    </row>
    <row r="53" spans="1:16" s="31" customFormat="1" x14ac:dyDescent="0.25">
      <c r="A53" s="83" t="s">
        <v>65</v>
      </c>
      <c r="B53" s="84">
        <v>554</v>
      </c>
      <c r="C53" s="84">
        <v>554</v>
      </c>
      <c r="D53" s="84">
        <v>435</v>
      </c>
      <c r="E53" s="84">
        <v>146</v>
      </c>
      <c r="F53" s="84">
        <v>289</v>
      </c>
      <c r="G53" s="84">
        <v>119</v>
      </c>
      <c r="H53" s="84">
        <v>48</v>
      </c>
      <c r="I53" s="84">
        <v>71</v>
      </c>
      <c r="J53" s="84"/>
      <c r="K53" s="84"/>
      <c r="L53" s="84"/>
      <c r="M53" s="84"/>
      <c r="N53" s="84"/>
      <c r="O53" s="84"/>
      <c r="P53" s="84"/>
    </row>
    <row r="54" spans="1:16" s="31" customFormat="1" x14ac:dyDescent="0.25">
      <c r="A54" s="83" t="s">
        <v>345</v>
      </c>
      <c r="B54" s="84"/>
      <c r="C54" s="84"/>
      <c r="D54" s="84"/>
      <c r="E54" s="84"/>
      <c r="F54" s="84"/>
      <c r="G54" s="84"/>
      <c r="H54" s="84"/>
      <c r="I54" s="84"/>
      <c r="J54" s="84"/>
      <c r="K54" s="84"/>
      <c r="L54" s="84"/>
      <c r="M54" s="84"/>
      <c r="N54" s="84"/>
      <c r="O54" s="84"/>
      <c r="P54" s="84"/>
    </row>
    <row r="55" spans="1:16" s="31" customFormat="1" x14ac:dyDescent="0.25">
      <c r="A55" s="83" t="s">
        <v>275</v>
      </c>
      <c r="B55" s="84"/>
      <c r="C55" s="84"/>
      <c r="D55" s="84"/>
      <c r="E55" s="84"/>
      <c r="F55" s="84"/>
      <c r="G55" s="84"/>
      <c r="H55" s="84"/>
      <c r="I55" s="84"/>
      <c r="J55" s="84"/>
      <c r="K55" s="84"/>
      <c r="L55" s="84"/>
      <c r="M55" s="84"/>
      <c r="N55" s="84"/>
      <c r="O55" s="84"/>
      <c r="P55" s="84"/>
    </row>
    <row r="56" spans="1:16" s="31" customFormat="1" x14ac:dyDescent="0.25">
      <c r="A56" s="83" t="s">
        <v>276</v>
      </c>
      <c r="B56" s="84">
        <v>13</v>
      </c>
      <c r="C56" s="84">
        <v>13</v>
      </c>
      <c r="D56" s="84">
        <v>9</v>
      </c>
      <c r="E56" s="84"/>
      <c r="F56" s="84">
        <v>9</v>
      </c>
      <c r="G56" s="84">
        <v>4</v>
      </c>
      <c r="H56" s="84"/>
      <c r="I56" s="84">
        <v>4</v>
      </c>
      <c r="J56" s="84"/>
      <c r="K56" s="84"/>
      <c r="L56" s="84"/>
      <c r="M56" s="84"/>
      <c r="N56" s="84"/>
      <c r="O56" s="84"/>
      <c r="P56" s="84"/>
    </row>
    <row r="57" spans="1:16" s="31" customFormat="1" x14ac:dyDescent="0.25">
      <c r="A57" s="83" t="s">
        <v>277</v>
      </c>
      <c r="B57" s="84"/>
      <c r="C57" s="84"/>
      <c r="D57" s="84"/>
      <c r="E57" s="84"/>
      <c r="F57" s="84"/>
      <c r="G57" s="84"/>
      <c r="H57" s="84"/>
      <c r="I57" s="84"/>
      <c r="J57" s="84"/>
      <c r="K57" s="84"/>
      <c r="L57" s="84"/>
      <c r="M57" s="84"/>
      <c r="N57" s="84"/>
      <c r="O57" s="84"/>
      <c r="P57" s="84"/>
    </row>
    <row r="58" spans="1:16" s="31" customFormat="1" x14ac:dyDescent="0.25">
      <c r="A58" s="83" t="s">
        <v>66</v>
      </c>
      <c r="B58" s="84">
        <v>1035</v>
      </c>
      <c r="C58" s="84">
        <v>667</v>
      </c>
      <c r="D58" s="84">
        <v>577</v>
      </c>
      <c r="E58" s="84">
        <v>226</v>
      </c>
      <c r="F58" s="84">
        <v>351</v>
      </c>
      <c r="G58" s="84">
        <v>90</v>
      </c>
      <c r="H58" s="84">
        <v>36</v>
      </c>
      <c r="I58" s="84">
        <v>54</v>
      </c>
      <c r="J58" s="84">
        <v>368</v>
      </c>
      <c r="K58" s="84">
        <v>293</v>
      </c>
      <c r="L58" s="84">
        <v>64</v>
      </c>
      <c r="M58" s="84">
        <v>229</v>
      </c>
      <c r="N58" s="84">
        <v>75</v>
      </c>
      <c r="O58" s="84">
        <v>11</v>
      </c>
      <c r="P58" s="84">
        <v>64</v>
      </c>
    </row>
    <row r="59" spans="1:16" s="31" customFormat="1" x14ac:dyDescent="0.25">
      <c r="A59" s="83" t="s">
        <v>67</v>
      </c>
      <c r="B59" s="84">
        <v>1505</v>
      </c>
      <c r="C59" s="84">
        <v>1389</v>
      </c>
      <c r="D59" s="84">
        <v>1217</v>
      </c>
      <c r="E59" s="84">
        <v>485</v>
      </c>
      <c r="F59" s="84">
        <v>732</v>
      </c>
      <c r="G59" s="84">
        <v>172</v>
      </c>
      <c r="H59" s="84">
        <v>63</v>
      </c>
      <c r="I59" s="84">
        <v>109</v>
      </c>
      <c r="J59" s="84">
        <v>116</v>
      </c>
      <c r="K59" s="84">
        <v>81</v>
      </c>
      <c r="L59" s="84">
        <v>29</v>
      </c>
      <c r="M59" s="84">
        <v>52</v>
      </c>
      <c r="N59" s="84">
        <v>35</v>
      </c>
      <c r="O59" s="84">
        <v>10</v>
      </c>
      <c r="P59" s="84">
        <v>25</v>
      </c>
    </row>
    <row r="60" spans="1:16" s="31" customFormat="1" x14ac:dyDescent="0.25">
      <c r="A60" s="83" t="s">
        <v>68</v>
      </c>
      <c r="B60" s="84">
        <v>7767</v>
      </c>
      <c r="C60" s="84">
        <v>5539</v>
      </c>
      <c r="D60" s="84">
        <v>4980</v>
      </c>
      <c r="E60" s="84">
        <v>2056</v>
      </c>
      <c r="F60" s="84">
        <v>2924</v>
      </c>
      <c r="G60" s="84">
        <v>559</v>
      </c>
      <c r="H60" s="84">
        <v>231</v>
      </c>
      <c r="I60" s="84">
        <v>328</v>
      </c>
      <c r="J60" s="84">
        <v>2228</v>
      </c>
      <c r="K60" s="84">
        <v>1593</v>
      </c>
      <c r="L60" s="84">
        <v>535</v>
      </c>
      <c r="M60" s="84">
        <v>1058</v>
      </c>
      <c r="N60" s="84">
        <v>635</v>
      </c>
      <c r="O60" s="84">
        <v>196</v>
      </c>
      <c r="P60" s="84">
        <v>439</v>
      </c>
    </row>
    <row r="61" spans="1:16" s="31" customFormat="1" x14ac:dyDescent="0.25">
      <c r="A61" s="83" t="s">
        <v>279</v>
      </c>
      <c r="B61" s="84"/>
      <c r="C61" s="84"/>
      <c r="D61" s="84"/>
      <c r="E61" s="84"/>
      <c r="F61" s="84"/>
      <c r="G61" s="84"/>
      <c r="H61" s="84"/>
      <c r="I61" s="84"/>
      <c r="J61" s="84"/>
      <c r="K61" s="84"/>
      <c r="L61" s="84"/>
      <c r="M61" s="84"/>
      <c r="N61" s="84"/>
      <c r="O61" s="84"/>
      <c r="P61" s="84"/>
    </row>
    <row r="62" spans="1:16" s="31" customFormat="1" x14ac:dyDescent="0.25">
      <c r="A62" s="83" t="s">
        <v>69</v>
      </c>
      <c r="B62" s="84">
        <v>224</v>
      </c>
      <c r="C62" s="84"/>
      <c r="D62" s="84"/>
      <c r="E62" s="84"/>
      <c r="F62" s="84"/>
      <c r="G62" s="84"/>
      <c r="H62" s="84"/>
      <c r="I62" s="84"/>
      <c r="J62" s="84">
        <v>224</v>
      </c>
      <c r="K62" s="84">
        <v>48</v>
      </c>
      <c r="L62" s="84">
        <v>30</v>
      </c>
      <c r="M62" s="84">
        <v>18</v>
      </c>
      <c r="N62" s="84">
        <v>176</v>
      </c>
      <c r="O62" s="84">
        <v>117</v>
      </c>
      <c r="P62" s="84">
        <v>59</v>
      </c>
    </row>
    <row r="63" spans="1:16" s="31" customFormat="1" x14ac:dyDescent="0.25">
      <c r="A63" s="83" t="s">
        <v>280</v>
      </c>
      <c r="B63" s="84"/>
      <c r="C63" s="84"/>
      <c r="D63" s="84"/>
      <c r="E63" s="84"/>
      <c r="F63" s="84"/>
      <c r="G63" s="84"/>
      <c r="H63" s="84"/>
      <c r="I63" s="84"/>
      <c r="J63" s="84"/>
      <c r="K63" s="84"/>
      <c r="L63" s="84"/>
      <c r="M63" s="84"/>
      <c r="N63" s="84"/>
      <c r="O63" s="84"/>
      <c r="P63" s="84"/>
    </row>
    <row r="64" spans="1:16" s="31" customFormat="1" x14ac:dyDescent="0.25">
      <c r="A64" s="83" t="s">
        <v>193</v>
      </c>
      <c r="B64" s="84">
        <v>233</v>
      </c>
      <c r="C64" s="84">
        <v>233</v>
      </c>
      <c r="D64" s="84">
        <v>231</v>
      </c>
      <c r="E64" s="84">
        <v>58</v>
      </c>
      <c r="F64" s="84">
        <v>173</v>
      </c>
      <c r="G64" s="84">
        <v>2</v>
      </c>
      <c r="H64" s="84">
        <v>1</v>
      </c>
      <c r="I64" s="84">
        <v>1</v>
      </c>
      <c r="J64" s="84"/>
      <c r="K64" s="84"/>
      <c r="L64" s="84"/>
      <c r="M64" s="84"/>
      <c r="N64" s="84"/>
      <c r="O64" s="84"/>
      <c r="P64" s="84"/>
    </row>
    <row r="65" spans="1:16" s="31" customFormat="1" x14ac:dyDescent="0.25">
      <c r="A65" s="83" t="s">
        <v>70</v>
      </c>
      <c r="B65" s="84">
        <v>374</v>
      </c>
      <c r="C65" s="84">
        <v>374</v>
      </c>
      <c r="D65" s="84">
        <v>360</v>
      </c>
      <c r="E65" s="84">
        <v>140</v>
      </c>
      <c r="F65" s="84">
        <v>220</v>
      </c>
      <c r="G65" s="84">
        <v>14</v>
      </c>
      <c r="H65" s="84">
        <v>5</v>
      </c>
      <c r="I65" s="84">
        <v>9</v>
      </c>
      <c r="J65" s="84"/>
      <c r="K65" s="84"/>
      <c r="L65" s="84"/>
      <c r="M65" s="84"/>
      <c r="N65" s="84"/>
      <c r="O65" s="84"/>
      <c r="P65" s="84"/>
    </row>
    <row r="66" spans="1:16" s="31" customFormat="1" x14ac:dyDescent="0.25">
      <c r="A66" s="83" t="s">
        <v>71</v>
      </c>
      <c r="B66" s="84">
        <v>1418</v>
      </c>
      <c r="C66" s="84">
        <v>1338</v>
      </c>
      <c r="D66" s="84">
        <v>1220</v>
      </c>
      <c r="E66" s="84">
        <v>454</v>
      </c>
      <c r="F66" s="84">
        <v>766</v>
      </c>
      <c r="G66" s="84">
        <v>118</v>
      </c>
      <c r="H66" s="84">
        <v>51</v>
      </c>
      <c r="I66" s="84">
        <v>67</v>
      </c>
      <c r="J66" s="84">
        <v>80</v>
      </c>
      <c r="K66" s="84">
        <v>53</v>
      </c>
      <c r="L66" s="84">
        <v>9</v>
      </c>
      <c r="M66" s="84">
        <v>44</v>
      </c>
      <c r="N66" s="84">
        <v>27</v>
      </c>
      <c r="O66" s="84">
        <v>10</v>
      </c>
      <c r="P66" s="84">
        <v>17</v>
      </c>
    </row>
    <row r="67" spans="1:16" s="31" customFormat="1" x14ac:dyDescent="0.25">
      <c r="A67" s="83" t="s">
        <v>281</v>
      </c>
      <c r="B67" s="84">
        <v>32</v>
      </c>
      <c r="C67" s="84"/>
      <c r="D67" s="84"/>
      <c r="E67" s="84"/>
      <c r="F67" s="84"/>
      <c r="G67" s="84"/>
      <c r="H67" s="84"/>
      <c r="I67" s="84"/>
      <c r="J67" s="84">
        <v>32</v>
      </c>
      <c r="K67" s="84">
        <v>29</v>
      </c>
      <c r="L67" s="84">
        <v>12</v>
      </c>
      <c r="M67" s="84">
        <v>17</v>
      </c>
      <c r="N67" s="84">
        <v>3</v>
      </c>
      <c r="O67" s="84"/>
      <c r="P67" s="84">
        <v>3</v>
      </c>
    </row>
    <row r="68" spans="1:16" s="31" customFormat="1" x14ac:dyDescent="0.25">
      <c r="A68" s="83" t="s">
        <v>72</v>
      </c>
      <c r="B68" s="84">
        <v>1367</v>
      </c>
      <c r="C68" s="84">
        <v>265</v>
      </c>
      <c r="D68" s="84">
        <v>162</v>
      </c>
      <c r="E68" s="84">
        <v>31</v>
      </c>
      <c r="F68" s="84">
        <v>131</v>
      </c>
      <c r="G68" s="84">
        <v>103</v>
      </c>
      <c r="H68" s="84">
        <v>19</v>
      </c>
      <c r="I68" s="84">
        <v>84</v>
      </c>
      <c r="J68" s="84">
        <v>1102</v>
      </c>
      <c r="K68" s="84">
        <v>994</v>
      </c>
      <c r="L68" s="84">
        <v>188</v>
      </c>
      <c r="M68" s="84">
        <v>806</v>
      </c>
      <c r="N68" s="84">
        <v>108</v>
      </c>
      <c r="O68" s="84">
        <v>15</v>
      </c>
      <c r="P68" s="84">
        <v>93</v>
      </c>
    </row>
    <row r="69" spans="1:16" s="31" customFormat="1" x14ac:dyDescent="0.25">
      <c r="A69" s="83" t="s">
        <v>73</v>
      </c>
      <c r="B69" s="84">
        <v>1727</v>
      </c>
      <c r="C69" s="84">
        <v>1398</v>
      </c>
      <c r="D69" s="84">
        <v>1085</v>
      </c>
      <c r="E69" s="84">
        <v>387</v>
      </c>
      <c r="F69" s="84">
        <v>698</v>
      </c>
      <c r="G69" s="84">
        <v>313</v>
      </c>
      <c r="H69" s="84">
        <v>101</v>
      </c>
      <c r="I69" s="84">
        <v>212</v>
      </c>
      <c r="J69" s="84">
        <v>329</v>
      </c>
      <c r="K69" s="84">
        <v>164</v>
      </c>
      <c r="L69" s="84">
        <v>44</v>
      </c>
      <c r="M69" s="84">
        <v>120</v>
      </c>
      <c r="N69" s="84">
        <v>165</v>
      </c>
      <c r="O69" s="84">
        <v>42</v>
      </c>
      <c r="P69" s="84">
        <v>123</v>
      </c>
    </row>
    <row r="70" spans="1:16" s="31" customFormat="1" x14ac:dyDescent="0.25">
      <c r="A70" s="83" t="s">
        <v>74</v>
      </c>
      <c r="B70" s="84">
        <v>493</v>
      </c>
      <c r="C70" s="84">
        <v>151</v>
      </c>
      <c r="D70" s="84">
        <v>125</v>
      </c>
      <c r="E70" s="84">
        <v>28</v>
      </c>
      <c r="F70" s="84">
        <v>97</v>
      </c>
      <c r="G70" s="84">
        <v>26</v>
      </c>
      <c r="H70" s="84">
        <v>7</v>
      </c>
      <c r="I70" s="84">
        <v>19</v>
      </c>
      <c r="J70" s="84">
        <v>342</v>
      </c>
      <c r="K70" s="84">
        <v>342</v>
      </c>
      <c r="L70" s="84">
        <v>183</v>
      </c>
      <c r="M70" s="84">
        <v>159</v>
      </c>
      <c r="N70" s="84"/>
      <c r="O70" s="84"/>
      <c r="P70" s="84"/>
    </row>
    <row r="71" spans="1:16" s="31" customFormat="1" x14ac:dyDescent="0.25">
      <c r="A71" s="83" t="s">
        <v>282</v>
      </c>
      <c r="B71" s="84"/>
      <c r="C71" s="84"/>
      <c r="D71" s="84"/>
      <c r="E71" s="84"/>
      <c r="F71" s="84"/>
      <c r="G71" s="84"/>
      <c r="H71" s="84"/>
      <c r="I71" s="84"/>
      <c r="J71" s="84"/>
      <c r="K71" s="84"/>
      <c r="L71" s="84"/>
      <c r="M71" s="84"/>
      <c r="N71" s="84"/>
      <c r="O71" s="84"/>
      <c r="P71" s="84"/>
    </row>
    <row r="72" spans="1:16" s="31" customFormat="1" x14ac:dyDescent="0.25">
      <c r="A72" s="83" t="s">
        <v>283</v>
      </c>
      <c r="B72" s="84"/>
      <c r="C72" s="84"/>
      <c r="D72" s="84"/>
      <c r="E72" s="84"/>
      <c r="F72" s="84"/>
      <c r="G72" s="84"/>
      <c r="H72" s="84"/>
      <c r="I72" s="84"/>
      <c r="J72" s="84"/>
      <c r="K72" s="84"/>
      <c r="L72" s="84"/>
      <c r="M72" s="84"/>
      <c r="N72" s="84"/>
      <c r="O72" s="84"/>
      <c r="P72" s="84"/>
    </row>
    <row r="73" spans="1:16" s="31" customFormat="1" x14ac:dyDescent="0.25">
      <c r="A73" s="83" t="s">
        <v>75</v>
      </c>
      <c r="B73" s="84">
        <v>13058</v>
      </c>
      <c r="C73" s="84">
        <v>11825</v>
      </c>
      <c r="D73" s="84">
        <v>8539</v>
      </c>
      <c r="E73" s="84">
        <v>3522</v>
      </c>
      <c r="F73" s="84">
        <v>5017</v>
      </c>
      <c r="G73" s="84">
        <v>3286</v>
      </c>
      <c r="H73" s="84">
        <v>1254</v>
      </c>
      <c r="I73" s="84">
        <v>2032</v>
      </c>
      <c r="J73" s="84">
        <v>1233</v>
      </c>
      <c r="K73" s="84">
        <v>537</v>
      </c>
      <c r="L73" s="84">
        <v>159</v>
      </c>
      <c r="M73" s="84">
        <v>378</v>
      </c>
      <c r="N73" s="84">
        <v>696</v>
      </c>
      <c r="O73" s="84">
        <v>193</v>
      </c>
      <c r="P73" s="84">
        <v>503</v>
      </c>
    </row>
    <row r="74" spans="1:16" s="31" customFormat="1" x14ac:dyDescent="0.25">
      <c r="A74" s="83" t="s">
        <v>76</v>
      </c>
      <c r="B74" s="84">
        <v>5060</v>
      </c>
      <c r="C74" s="84">
        <v>4525</v>
      </c>
      <c r="D74" s="84">
        <v>3854</v>
      </c>
      <c r="E74" s="84">
        <v>1479</v>
      </c>
      <c r="F74" s="84">
        <v>2375</v>
      </c>
      <c r="G74" s="84">
        <v>671</v>
      </c>
      <c r="H74" s="84">
        <v>271</v>
      </c>
      <c r="I74" s="84">
        <v>400</v>
      </c>
      <c r="J74" s="84">
        <v>535</v>
      </c>
      <c r="K74" s="84">
        <v>15</v>
      </c>
      <c r="L74" s="84">
        <v>5</v>
      </c>
      <c r="M74" s="84">
        <v>10</v>
      </c>
      <c r="N74" s="84">
        <v>520</v>
      </c>
      <c r="O74" s="84">
        <v>144</v>
      </c>
      <c r="P74" s="84">
        <v>376</v>
      </c>
    </row>
    <row r="75" spans="1:16" s="31" customFormat="1" x14ac:dyDescent="0.25">
      <c r="A75" s="83" t="s">
        <v>77</v>
      </c>
      <c r="B75" s="84">
        <v>17509</v>
      </c>
      <c r="C75" s="84">
        <v>14696</v>
      </c>
      <c r="D75" s="84">
        <v>10696</v>
      </c>
      <c r="E75" s="84">
        <v>4619</v>
      </c>
      <c r="F75" s="84">
        <v>6077</v>
      </c>
      <c r="G75" s="84">
        <v>4000</v>
      </c>
      <c r="H75" s="84">
        <v>1583</v>
      </c>
      <c r="I75" s="84">
        <v>2417</v>
      </c>
      <c r="J75" s="84">
        <v>2813</v>
      </c>
      <c r="K75" s="84">
        <v>1411</v>
      </c>
      <c r="L75" s="84">
        <v>462</v>
      </c>
      <c r="M75" s="84">
        <v>949</v>
      </c>
      <c r="N75" s="84">
        <v>1402</v>
      </c>
      <c r="O75" s="84">
        <v>477</v>
      </c>
      <c r="P75" s="84">
        <v>925</v>
      </c>
    </row>
    <row r="76" spans="1:16" s="31" customFormat="1" x14ac:dyDescent="0.25">
      <c r="A76" s="83" t="s">
        <v>78</v>
      </c>
      <c r="B76" s="84">
        <v>4581</v>
      </c>
      <c r="C76" s="84">
        <v>4292</v>
      </c>
      <c r="D76" s="84">
        <v>3676</v>
      </c>
      <c r="E76" s="84">
        <v>1677</v>
      </c>
      <c r="F76" s="84">
        <v>1999</v>
      </c>
      <c r="G76" s="84">
        <v>616</v>
      </c>
      <c r="H76" s="84">
        <v>285</v>
      </c>
      <c r="I76" s="84">
        <v>331</v>
      </c>
      <c r="J76" s="84">
        <v>289</v>
      </c>
      <c r="K76" s="84">
        <v>242</v>
      </c>
      <c r="L76" s="84">
        <v>76</v>
      </c>
      <c r="M76" s="84">
        <v>166</v>
      </c>
      <c r="N76" s="84">
        <v>47</v>
      </c>
      <c r="O76" s="84">
        <v>19</v>
      </c>
      <c r="P76" s="84">
        <v>28</v>
      </c>
    </row>
    <row r="77" spans="1:16" s="31" customFormat="1" x14ac:dyDescent="0.25">
      <c r="A77" s="83" t="s">
        <v>79</v>
      </c>
      <c r="B77" s="84">
        <v>4536</v>
      </c>
      <c r="C77" s="84">
        <v>4072</v>
      </c>
      <c r="D77" s="84">
        <v>3408</v>
      </c>
      <c r="E77" s="84">
        <v>1409</v>
      </c>
      <c r="F77" s="84">
        <v>1999</v>
      </c>
      <c r="G77" s="84">
        <v>664</v>
      </c>
      <c r="H77" s="84">
        <v>229</v>
      </c>
      <c r="I77" s="84">
        <v>435</v>
      </c>
      <c r="J77" s="84">
        <v>464</v>
      </c>
      <c r="K77" s="84">
        <v>373</v>
      </c>
      <c r="L77" s="84">
        <v>85</v>
      </c>
      <c r="M77" s="84">
        <v>288</v>
      </c>
      <c r="N77" s="84">
        <v>91</v>
      </c>
      <c r="O77" s="84">
        <v>37</v>
      </c>
      <c r="P77" s="84">
        <v>54</v>
      </c>
    </row>
    <row r="78" spans="1:16" s="31" customFormat="1" x14ac:dyDescent="0.25">
      <c r="A78" s="83" t="s">
        <v>80</v>
      </c>
      <c r="B78" s="84">
        <v>2067</v>
      </c>
      <c r="C78" s="84">
        <v>2014</v>
      </c>
      <c r="D78" s="84">
        <v>1784</v>
      </c>
      <c r="E78" s="84">
        <v>698</v>
      </c>
      <c r="F78" s="84">
        <v>1086</v>
      </c>
      <c r="G78" s="84">
        <v>230</v>
      </c>
      <c r="H78" s="84">
        <v>77</v>
      </c>
      <c r="I78" s="84">
        <v>153</v>
      </c>
      <c r="J78" s="84">
        <v>53</v>
      </c>
      <c r="K78" s="84">
        <v>40</v>
      </c>
      <c r="L78" s="84">
        <v>11</v>
      </c>
      <c r="M78" s="84">
        <v>29</v>
      </c>
      <c r="N78" s="84">
        <v>13</v>
      </c>
      <c r="O78" s="84">
        <v>1</v>
      </c>
      <c r="P78" s="84">
        <v>12</v>
      </c>
    </row>
    <row r="79" spans="1:16" s="31" customFormat="1" x14ac:dyDescent="0.25">
      <c r="A79" s="83" t="s">
        <v>81</v>
      </c>
      <c r="B79" s="84">
        <v>4630</v>
      </c>
      <c r="C79" s="84">
        <v>4507</v>
      </c>
      <c r="D79" s="84">
        <v>3965</v>
      </c>
      <c r="E79" s="84">
        <v>2232</v>
      </c>
      <c r="F79" s="84">
        <v>1733</v>
      </c>
      <c r="G79" s="84">
        <v>542</v>
      </c>
      <c r="H79" s="84">
        <v>322</v>
      </c>
      <c r="I79" s="84">
        <v>220</v>
      </c>
      <c r="J79" s="84">
        <v>123</v>
      </c>
      <c r="K79" s="84">
        <v>104</v>
      </c>
      <c r="L79" s="84">
        <v>43</v>
      </c>
      <c r="M79" s="84">
        <v>61</v>
      </c>
      <c r="N79" s="84">
        <v>19</v>
      </c>
      <c r="O79" s="84">
        <v>8</v>
      </c>
      <c r="P79" s="84">
        <v>11</v>
      </c>
    </row>
    <row r="80" spans="1:16" s="31" customFormat="1" x14ac:dyDescent="0.25">
      <c r="A80" s="83" t="s">
        <v>82</v>
      </c>
      <c r="B80" s="84">
        <v>833</v>
      </c>
      <c r="C80" s="84"/>
      <c r="D80" s="84"/>
      <c r="E80" s="84"/>
      <c r="F80" s="84"/>
      <c r="G80" s="84"/>
      <c r="H80" s="84"/>
      <c r="I80" s="84"/>
      <c r="J80" s="84">
        <v>833</v>
      </c>
      <c r="K80" s="84">
        <v>372</v>
      </c>
      <c r="L80" s="84">
        <v>171</v>
      </c>
      <c r="M80" s="84">
        <v>201</v>
      </c>
      <c r="N80" s="84">
        <v>461</v>
      </c>
      <c r="O80" s="84">
        <v>194</v>
      </c>
      <c r="P80" s="84">
        <v>267</v>
      </c>
    </row>
    <row r="81" spans="1:16" s="31" customFormat="1" x14ac:dyDescent="0.25">
      <c r="A81" s="83" t="s">
        <v>83</v>
      </c>
      <c r="B81" s="84">
        <v>2239</v>
      </c>
      <c r="C81" s="84">
        <v>2063</v>
      </c>
      <c r="D81" s="84">
        <v>1774</v>
      </c>
      <c r="E81" s="84">
        <v>751</v>
      </c>
      <c r="F81" s="84">
        <v>1023</v>
      </c>
      <c r="G81" s="84">
        <v>289</v>
      </c>
      <c r="H81" s="84">
        <v>123</v>
      </c>
      <c r="I81" s="84">
        <v>166</v>
      </c>
      <c r="J81" s="84">
        <v>176</v>
      </c>
      <c r="K81" s="84">
        <v>167</v>
      </c>
      <c r="L81" s="84">
        <v>44</v>
      </c>
      <c r="M81" s="84">
        <v>123</v>
      </c>
      <c r="N81" s="84">
        <v>9</v>
      </c>
      <c r="O81" s="84">
        <v>2</v>
      </c>
      <c r="P81" s="84">
        <v>7</v>
      </c>
    </row>
    <row r="82" spans="1:16" s="31" customFormat="1" x14ac:dyDescent="0.25">
      <c r="A82" s="83" t="s">
        <v>84</v>
      </c>
      <c r="B82" s="84">
        <v>2127</v>
      </c>
      <c r="C82" s="84">
        <v>2017</v>
      </c>
      <c r="D82" s="84">
        <v>1610</v>
      </c>
      <c r="E82" s="84">
        <v>557</v>
      </c>
      <c r="F82" s="84">
        <v>1053</v>
      </c>
      <c r="G82" s="84">
        <v>407</v>
      </c>
      <c r="H82" s="84">
        <v>105</v>
      </c>
      <c r="I82" s="84">
        <v>302</v>
      </c>
      <c r="J82" s="84">
        <v>110</v>
      </c>
      <c r="K82" s="84">
        <v>83</v>
      </c>
      <c r="L82" s="84">
        <v>34</v>
      </c>
      <c r="M82" s="84">
        <v>49</v>
      </c>
      <c r="N82" s="84">
        <v>27</v>
      </c>
      <c r="O82" s="84">
        <v>19</v>
      </c>
      <c r="P82" s="84">
        <v>8</v>
      </c>
    </row>
    <row r="83" spans="1:16" s="31" customFormat="1" x14ac:dyDescent="0.25">
      <c r="A83" s="83" t="s">
        <v>85</v>
      </c>
      <c r="B83" s="84">
        <v>9110</v>
      </c>
      <c r="C83" s="84">
        <v>6573</v>
      </c>
      <c r="D83" s="84">
        <v>5337</v>
      </c>
      <c r="E83" s="84">
        <v>2342</v>
      </c>
      <c r="F83" s="84">
        <v>2995</v>
      </c>
      <c r="G83" s="84">
        <v>1236</v>
      </c>
      <c r="H83" s="84">
        <v>582</v>
      </c>
      <c r="I83" s="84">
        <v>654</v>
      </c>
      <c r="J83" s="84">
        <v>2537</v>
      </c>
      <c r="K83" s="84">
        <v>1891</v>
      </c>
      <c r="L83" s="84">
        <v>600</v>
      </c>
      <c r="M83" s="84">
        <v>1291</v>
      </c>
      <c r="N83" s="84">
        <v>646</v>
      </c>
      <c r="O83" s="84">
        <v>195</v>
      </c>
      <c r="P83" s="84">
        <v>451</v>
      </c>
    </row>
    <row r="84" spans="1:16" s="31" customFormat="1" x14ac:dyDescent="0.25">
      <c r="A84" s="83" t="s">
        <v>86</v>
      </c>
      <c r="B84" s="84">
        <v>233</v>
      </c>
      <c r="C84" s="84"/>
      <c r="D84" s="84"/>
      <c r="E84" s="84"/>
      <c r="F84" s="84"/>
      <c r="G84" s="84"/>
      <c r="H84" s="84"/>
      <c r="I84" s="84"/>
      <c r="J84" s="84">
        <v>233</v>
      </c>
      <c r="K84" s="84">
        <v>177</v>
      </c>
      <c r="L84" s="84">
        <v>55</v>
      </c>
      <c r="M84" s="84">
        <v>122</v>
      </c>
      <c r="N84" s="84">
        <v>56</v>
      </c>
      <c r="O84" s="84">
        <v>19</v>
      </c>
      <c r="P84" s="84">
        <v>37</v>
      </c>
    </row>
    <row r="85" spans="1:16" s="31" customFormat="1" x14ac:dyDescent="0.25">
      <c r="A85" s="83" t="s">
        <v>87</v>
      </c>
      <c r="B85" s="84">
        <v>5497</v>
      </c>
      <c r="C85" s="84">
        <v>5084</v>
      </c>
      <c r="D85" s="84">
        <v>4354</v>
      </c>
      <c r="E85" s="84">
        <v>1795</v>
      </c>
      <c r="F85" s="84">
        <v>2559</v>
      </c>
      <c r="G85" s="84">
        <v>730</v>
      </c>
      <c r="H85" s="84">
        <v>261</v>
      </c>
      <c r="I85" s="84">
        <v>469</v>
      </c>
      <c r="J85" s="84">
        <v>413</v>
      </c>
      <c r="K85" s="84">
        <v>344</v>
      </c>
      <c r="L85" s="84">
        <v>105</v>
      </c>
      <c r="M85" s="84">
        <v>239</v>
      </c>
      <c r="N85" s="84">
        <v>69</v>
      </c>
      <c r="O85" s="84">
        <v>25</v>
      </c>
      <c r="P85" s="84">
        <v>44</v>
      </c>
    </row>
    <row r="86" spans="1:16" s="31" customFormat="1" x14ac:dyDescent="0.25">
      <c r="A86" s="83" t="s">
        <v>88</v>
      </c>
      <c r="B86" s="84">
        <v>4999</v>
      </c>
      <c r="C86" s="84">
        <v>4289</v>
      </c>
      <c r="D86" s="84">
        <v>3838</v>
      </c>
      <c r="E86" s="84">
        <v>1853</v>
      </c>
      <c r="F86" s="84">
        <v>1985</v>
      </c>
      <c r="G86" s="84">
        <v>451</v>
      </c>
      <c r="H86" s="84">
        <v>185</v>
      </c>
      <c r="I86" s="84">
        <v>266</v>
      </c>
      <c r="J86" s="84">
        <v>710</v>
      </c>
      <c r="K86" s="84">
        <v>497</v>
      </c>
      <c r="L86" s="84">
        <v>167</v>
      </c>
      <c r="M86" s="84">
        <v>330</v>
      </c>
      <c r="N86" s="84">
        <v>213</v>
      </c>
      <c r="O86" s="84">
        <v>49</v>
      </c>
      <c r="P86" s="84">
        <v>164</v>
      </c>
    </row>
    <row r="87" spans="1:16" s="31" customFormat="1" x14ac:dyDescent="0.25">
      <c r="A87" s="83" t="s">
        <v>194</v>
      </c>
      <c r="B87" s="84">
        <v>365</v>
      </c>
      <c r="C87" s="84"/>
      <c r="D87" s="84"/>
      <c r="E87" s="84"/>
      <c r="F87" s="84"/>
      <c r="G87" s="84"/>
      <c r="H87" s="84"/>
      <c r="I87" s="84"/>
      <c r="J87" s="84">
        <v>365</v>
      </c>
      <c r="K87" s="84">
        <v>363</v>
      </c>
      <c r="L87" s="84">
        <v>180</v>
      </c>
      <c r="M87" s="84">
        <v>183</v>
      </c>
      <c r="N87" s="84">
        <v>2</v>
      </c>
      <c r="O87" s="84">
        <v>1</v>
      </c>
      <c r="P87" s="84">
        <v>1</v>
      </c>
    </row>
    <row r="88" spans="1:16" s="31" customFormat="1" x14ac:dyDescent="0.25">
      <c r="A88" s="83" t="s">
        <v>89</v>
      </c>
      <c r="B88" s="84">
        <v>13919</v>
      </c>
      <c r="C88" s="84">
        <v>11589</v>
      </c>
      <c r="D88" s="84">
        <v>9073</v>
      </c>
      <c r="E88" s="84">
        <v>3284</v>
      </c>
      <c r="F88" s="84">
        <v>5789</v>
      </c>
      <c r="G88" s="84">
        <v>2516</v>
      </c>
      <c r="H88" s="84">
        <v>878</v>
      </c>
      <c r="I88" s="84">
        <v>1638</v>
      </c>
      <c r="J88" s="84">
        <v>2330</v>
      </c>
      <c r="K88" s="84">
        <v>1161</v>
      </c>
      <c r="L88" s="84">
        <v>400</v>
      </c>
      <c r="M88" s="84">
        <v>761</v>
      </c>
      <c r="N88" s="84">
        <v>1169</v>
      </c>
      <c r="O88" s="84">
        <v>388</v>
      </c>
      <c r="P88" s="84">
        <v>781</v>
      </c>
    </row>
    <row r="89" spans="1:16" s="31" customFormat="1" x14ac:dyDescent="0.25">
      <c r="A89" s="83" t="s">
        <v>90</v>
      </c>
      <c r="B89" s="84">
        <v>4291</v>
      </c>
      <c r="C89" s="84">
        <v>3493</v>
      </c>
      <c r="D89" s="84">
        <v>1592</v>
      </c>
      <c r="E89" s="84">
        <v>1280</v>
      </c>
      <c r="F89" s="84">
        <v>312</v>
      </c>
      <c r="G89" s="84">
        <v>1901</v>
      </c>
      <c r="H89" s="84">
        <v>1511</v>
      </c>
      <c r="I89" s="84">
        <v>390</v>
      </c>
      <c r="J89" s="84">
        <v>798</v>
      </c>
      <c r="K89" s="84">
        <v>537</v>
      </c>
      <c r="L89" s="84">
        <v>352</v>
      </c>
      <c r="M89" s="84">
        <v>185</v>
      </c>
      <c r="N89" s="84">
        <v>261</v>
      </c>
      <c r="O89" s="84">
        <v>169</v>
      </c>
      <c r="P89" s="84">
        <v>92</v>
      </c>
    </row>
    <row r="90" spans="1:16" s="31" customFormat="1" x14ac:dyDescent="0.25">
      <c r="A90" s="30" t="s">
        <v>195</v>
      </c>
      <c r="B90" s="85">
        <f t="shared" ref="B90:P90" si="1">SUM(B33:B89)</f>
        <v>126683</v>
      </c>
      <c r="C90" s="85">
        <f t="shared" si="1"/>
        <v>105866</v>
      </c>
      <c r="D90" s="85">
        <f t="shared" si="1"/>
        <v>84052</v>
      </c>
      <c r="E90" s="85">
        <f t="shared" si="1"/>
        <v>35582</v>
      </c>
      <c r="F90" s="85">
        <f t="shared" si="1"/>
        <v>48470</v>
      </c>
      <c r="G90" s="85">
        <f t="shared" si="1"/>
        <v>21814</v>
      </c>
      <c r="H90" s="85">
        <f t="shared" si="1"/>
        <v>9376</v>
      </c>
      <c r="I90" s="85">
        <f t="shared" si="1"/>
        <v>12438</v>
      </c>
      <c r="J90" s="85">
        <f t="shared" si="1"/>
        <v>20817</v>
      </c>
      <c r="K90" s="85">
        <f t="shared" si="1"/>
        <v>13102</v>
      </c>
      <c r="L90" s="85">
        <f t="shared" si="1"/>
        <v>4506</v>
      </c>
      <c r="M90" s="85">
        <f t="shared" si="1"/>
        <v>8596</v>
      </c>
      <c r="N90" s="85">
        <f t="shared" si="1"/>
        <v>7715</v>
      </c>
      <c r="O90" s="85">
        <f t="shared" si="1"/>
        <v>2580</v>
      </c>
      <c r="P90" s="85">
        <f t="shared" si="1"/>
        <v>5135</v>
      </c>
    </row>
    <row r="91" spans="1:16" s="31" customFormat="1" x14ac:dyDescent="0.25">
      <c r="A91" s="30" t="s">
        <v>91</v>
      </c>
      <c r="B91" s="84"/>
      <c r="C91" s="84"/>
      <c r="D91" s="84"/>
      <c r="E91" s="84"/>
      <c r="F91" s="84"/>
      <c r="G91" s="84"/>
      <c r="H91" s="84"/>
      <c r="I91" s="84"/>
      <c r="J91" s="84"/>
      <c r="K91" s="84"/>
      <c r="L91" s="84"/>
      <c r="M91" s="84"/>
      <c r="N91" s="84"/>
      <c r="O91" s="84"/>
      <c r="P91" s="84"/>
    </row>
    <row r="92" spans="1:16" s="31" customFormat="1" x14ac:dyDescent="0.25">
      <c r="A92" s="83" t="s">
        <v>63</v>
      </c>
      <c r="B92" s="84">
        <v>522</v>
      </c>
      <c r="C92" s="84">
        <v>522</v>
      </c>
      <c r="D92" s="84">
        <v>445</v>
      </c>
      <c r="E92" s="84">
        <v>134</v>
      </c>
      <c r="F92" s="84">
        <v>311</v>
      </c>
      <c r="G92" s="84">
        <v>77</v>
      </c>
      <c r="H92" s="84">
        <v>22</v>
      </c>
      <c r="I92" s="84">
        <v>55</v>
      </c>
      <c r="J92" s="84"/>
      <c r="K92" s="84"/>
      <c r="L92" s="84"/>
      <c r="M92" s="84"/>
      <c r="N92" s="84"/>
      <c r="O92" s="84"/>
      <c r="P92" s="84"/>
    </row>
    <row r="93" spans="1:16" s="31" customFormat="1" x14ac:dyDescent="0.25">
      <c r="A93" s="83" t="s">
        <v>111</v>
      </c>
      <c r="B93" s="84">
        <v>656</v>
      </c>
      <c r="C93" s="84">
        <v>656</v>
      </c>
      <c r="D93" s="84">
        <v>571</v>
      </c>
      <c r="E93" s="84">
        <v>150</v>
      </c>
      <c r="F93" s="84">
        <v>421</v>
      </c>
      <c r="G93" s="84">
        <v>85</v>
      </c>
      <c r="H93" s="84">
        <v>30</v>
      </c>
      <c r="I93" s="84">
        <v>55</v>
      </c>
      <c r="J93" s="84"/>
      <c r="K93" s="84"/>
      <c r="L93" s="84"/>
      <c r="M93" s="84"/>
      <c r="N93" s="84"/>
      <c r="O93" s="84"/>
      <c r="P93" s="84"/>
    </row>
    <row r="94" spans="1:16" s="31" customFormat="1" x14ac:dyDescent="0.25">
      <c r="A94" s="83" t="s">
        <v>284</v>
      </c>
      <c r="B94" s="84">
        <v>253</v>
      </c>
      <c r="C94" s="84">
        <v>253</v>
      </c>
      <c r="D94" s="84">
        <v>249</v>
      </c>
      <c r="E94" s="84">
        <v>80</v>
      </c>
      <c r="F94" s="84">
        <v>169</v>
      </c>
      <c r="G94" s="84">
        <v>4</v>
      </c>
      <c r="H94" s="84">
        <v>1</v>
      </c>
      <c r="I94" s="84">
        <v>3</v>
      </c>
      <c r="J94" s="84"/>
      <c r="K94" s="84"/>
      <c r="L94" s="84"/>
      <c r="M94" s="84"/>
      <c r="N94" s="84"/>
      <c r="O94" s="84"/>
      <c r="P94" s="84"/>
    </row>
    <row r="95" spans="1:16" s="31" customFormat="1" x14ac:dyDescent="0.25">
      <c r="A95" s="83" t="s">
        <v>64</v>
      </c>
      <c r="B95" s="84">
        <v>803</v>
      </c>
      <c r="C95" s="84">
        <v>803</v>
      </c>
      <c r="D95" s="84">
        <v>713</v>
      </c>
      <c r="E95" s="84">
        <v>206</v>
      </c>
      <c r="F95" s="84">
        <v>507</v>
      </c>
      <c r="G95" s="84">
        <v>90</v>
      </c>
      <c r="H95" s="84">
        <v>14</v>
      </c>
      <c r="I95" s="84">
        <v>76</v>
      </c>
      <c r="J95" s="84"/>
      <c r="K95" s="84"/>
      <c r="L95" s="84"/>
      <c r="M95" s="84"/>
      <c r="N95" s="84"/>
      <c r="O95" s="84"/>
      <c r="P95" s="84"/>
    </row>
    <row r="96" spans="1:16" s="31" customFormat="1" x14ac:dyDescent="0.25">
      <c r="A96" s="83" t="s">
        <v>92</v>
      </c>
      <c r="B96" s="84">
        <v>1049</v>
      </c>
      <c r="C96" s="84">
        <v>1049</v>
      </c>
      <c r="D96" s="84">
        <v>688</v>
      </c>
      <c r="E96" s="84">
        <v>522</v>
      </c>
      <c r="F96" s="84">
        <v>166</v>
      </c>
      <c r="G96" s="84">
        <v>361</v>
      </c>
      <c r="H96" s="84">
        <v>278</v>
      </c>
      <c r="I96" s="84">
        <v>83</v>
      </c>
      <c r="J96" s="84"/>
      <c r="K96" s="84"/>
      <c r="L96" s="84"/>
      <c r="M96" s="84"/>
      <c r="N96" s="84"/>
      <c r="O96" s="84"/>
      <c r="P96" s="84"/>
    </row>
    <row r="97" spans="1:16" s="31" customFormat="1" x14ac:dyDescent="0.25">
      <c r="A97" s="83" t="s">
        <v>285</v>
      </c>
      <c r="B97" s="84">
        <v>1632</v>
      </c>
      <c r="C97" s="84">
        <v>1534</v>
      </c>
      <c r="D97" s="84">
        <v>637</v>
      </c>
      <c r="E97" s="84">
        <v>248</v>
      </c>
      <c r="F97" s="84">
        <v>389</v>
      </c>
      <c r="G97" s="84">
        <v>897</v>
      </c>
      <c r="H97" s="84">
        <v>288</v>
      </c>
      <c r="I97" s="84">
        <v>609</v>
      </c>
      <c r="J97" s="84">
        <v>98</v>
      </c>
      <c r="K97" s="84">
        <v>30</v>
      </c>
      <c r="L97" s="84">
        <v>7</v>
      </c>
      <c r="M97" s="84">
        <v>23</v>
      </c>
      <c r="N97" s="84">
        <v>68</v>
      </c>
      <c r="O97" s="84">
        <v>18</v>
      </c>
      <c r="P97" s="84">
        <v>50</v>
      </c>
    </row>
    <row r="98" spans="1:16" s="31" customFormat="1" x14ac:dyDescent="0.25">
      <c r="A98" s="83" t="s">
        <v>286</v>
      </c>
      <c r="B98" s="84">
        <v>371</v>
      </c>
      <c r="C98" s="84">
        <v>371</v>
      </c>
      <c r="D98" s="84">
        <v>197</v>
      </c>
      <c r="E98" s="84">
        <v>62</v>
      </c>
      <c r="F98" s="84">
        <v>135</v>
      </c>
      <c r="G98" s="84">
        <v>174</v>
      </c>
      <c r="H98" s="84">
        <v>49</v>
      </c>
      <c r="I98" s="84">
        <v>125</v>
      </c>
      <c r="J98" s="84"/>
      <c r="K98" s="84"/>
      <c r="L98" s="84"/>
      <c r="M98" s="84"/>
      <c r="N98" s="84"/>
      <c r="O98" s="84"/>
      <c r="P98" s="84"/>
    </row>
    <row r="99" spans="1:16" s="31" customFormat="1" x14ac:dyDescent="0.25">
      <c r="A99" s="83" t="s">
        <v>93</v>
      </c>
      <c r="B99" s="84">
        <v>1245</v>
      </c>
      <c r="C99" s="84">
        <v>1245</v>
      </c>
      <c r="D99" s="84">
        <v>855</v>
      </c>
      <c r="E99" s="84">
        <v>250</v>
      </c>
      <c r="F99" s="84">
        <v>605</v>
      </c>
      <c r="G99" s="84">
        <v>390</v>
      </c>
      <c r="H99" s="84">
        <v>111</v>
      </c>
      <c r="I99" s="84">
        <v>279</v>
      </c>
      <c r="J99" s="84"/>
      <c r="K99" s="84"/>
      <c r="L99" s="84"/>
      <c r="M99" s="84"/>
      <c r="N99" s="84"/>
      <c r="O99" s="84"/>
      <c r="P99" s="84"/>
    </row>
    <row r="100" spans="1:16" s="31" customFormat="1" x14ac:dyDescent="0.25">
      <c r="A100" s="83" t="s">
        <v>225</v>
      </c>
      <c r="B100" s="84">
        <v>431</v>
      </c>
      <c r="C100" s="84">
        <v>431</v>
      </c>
      <c r="D100" s="84">
        <v>431</v>
      </c>
      <c r="E100" s="84">
        <v>144</v>
      </c>
      <c r="F100" s="84">
        <v>287</v>
      </c>
      <c r="G100" s="84"/>
      <c r="H100" s="84"/>
      <c r="I100" s="84"/>
      <c r="J100" s="84"/>
      <c r="K100" s="84"/>
      <c r="L100" s="84"/>
      <c r="M100" s="84"/>
      <c r="N100" s="84"/>
      <c r="O100" s="84"/>
      <c r="P100" s="84"/>
    </row>
    <row r="101" spans="1:16" s="31" customFormat="1" x14ac:dyDescent="0.25">
      <c r="A101" s="83" t="s">
        <v>287</v>
      </c>
      <c r="B101" s="84"/>
      <c r="C101" s="84"/>
      <c r="D101" s="84"/>
      <c r="E101" s="84"/>
      <c r="F101" s="84"/>
      <c r="G101" s="84"/>
      <c r="H101" s="84"/>
      <c r="I101" s="84"/>
      <c r="J101" s="84"/>
      <c r="K101" s="84"/>
      <c r="L101" s="84"/>
      <c r="M101" s="84"/>
      <c r="N101" s="84"/>
      <c r="O101" s="84"/>
      <c r="P101" s="84"/>
    </row>
    <row r="102" spans="1:16" s="31" customFormat="1" x14ac:dyDescent="0.25">
      <c r="A102" s="83" t="s">
        <v>216</v>
      </c>
      <c r="B102" s="84">
        <v>1278</v>
      </c>
      <c r="C102" s="84">
        <v>1278</v>
      </c>
      <c r="D102" s="84">
        <v>1118</v>
      </c>
      <c r="E102" s="84">
        <v>477</v>
      </c>
      <c r="F102" s="84">
        <v>641</v>
      </c>
      <c r="G102" s="84">
        <v>160</v>
      </c>
      <c r="H102" s="84">
        <v>60</v>
      </c>
      <c r="I102" s="84">
        <v>100</v>
      </c>
      <c r="J102" s="84"/>
      <c r="K102" s="84"/>
      <c r="L102" s="84"/>
      <c r="M102" s="84"/>
      <c r="N102" s="84"/>
      <c r="O102" s="84"/>
      <c r="P102" s="84"/>
    </row>
    <row r="103" spans="1:16" s="31" customFormat="1" ht="12.75" customHeight="1" x14ac:dyDescent="0.25">
      <c r="A103" s="83" t="s">
        <v>94</v>
      </c>
      <c r="B103" s="84">
        <v>426</v>
      </c>
      <c r="C103" s="84">
        <v>426</v>
      </c>
      <c r="D103" s="84">
        <v>378</v>
      </c>
      <c r="E103" s="84">
        <v>119</v>
      </c>
      <c r="F103" s="84">
        <v>259</v>
      </c>
      <c r="G103" s="84">
        <v>48</v>
      </c>
      <c r="H103" s="84">
        <v>14</v>
      </c>
      <c r="I103" s="84">
        <v>34</v>
      </c>
      <c r="J103" s="84"/>
      <c r="K103" s="84"/>
      <c r="L103" s="84"/>
      <c r="M103" s="84"/>
      <c r="N103" s="84"/>
      <c r="O103" s="84"/>
      <c r="P103" s="84"/>
    </row>
    <row r="104" spans="1:16" s="31" customFormat="1" ht="12.75" customHeight="1" x14ac:dyDescent="0.25">
      <c r="A104" s="83" t="s">
        <v>95</v>
      </c>
      <c r="B104" s="84">
        <v>633</v>
      </c>
      <c r="C104" s="84">
        <v>633</v>
      </c>
      <c r="D104" s="84">
        <v>521</v>
      </c>
      <c r="E104" s="84">
        <v>151</v>
      </c>
      <c r="F104" s="84">
        <v>370</v>
      </c>
      <c r="G104" s="84">
        <v>112</v>
      </c>
      <c r="H104" s="84">
        <v>23</v>
      </c>
      <c r="I104" s="84">
        <v>89</v>
      </c>
      <c r="J104" s="84"/>
      <c r="K104" s="84"/>
      <c r="L104" s="84"/>
      <c r="M104" s="84"/>
      <c r="N104" s="84"/>
      <c r="O104" s="84"/>
      <c r="P104" s="84"/>
    </row>
    <row r="105" spans="1:16" s="31" customFormat="1" ht="12.75" customHeight="1" x14ac:dyDescent="0.25">
      <c r="A105" s="83" t="s">
        <v>177</v>
      </c>
      <c r="B105" s="84">
        <v>488</v>
      </c>
      <c r="C105" s="84">
        <v>488</v>
      </c>
      <c r="D105" s="84">
        <v>403</v>
      </c>
      <c r="E105" s="84">
        <v>116</v>
      </c>
      <c r="F105" s="84">
        <v>287</v>
      </c>
      <c r="G105" s="84">
        <v>85</v>
      </c>
      <c r="H105" s="84">
        <v>12</v>
      </c>
      <c r="I105" s="84">
        <v>73</v>
      </c>
      <c r="J105" s="84"/>
      <c r="K105" s="84"/>
      <c r="L105" s="84"/>
      <c r="M105" s="84"/>
      <c r="N105" s="84"/>
      <c r="O105" s="84"/>
      <c r="P105" s="84"/>
    </row>
    <row r="106" spans="1:16" s="31" customFormat="1" x14ac:dyDescent="0.25">
      <c r="A106" s="83" t="s">
        <v>96</v>
      </c>
      <c r="B106" s="84">
        <v>434</v>
      </c>
      <c r="C106" s="84">
        <v>434</v>
      </c>
      <c r="D106" s="84">
        <v>357</v>
      </c>
      <c r="E106" s="84">
        <v>143</v>
      </c>
      <c r="F106" s="84">
        <v>214</v>
      </c>
      <c r="G106" s="84">
        <v>77</v>
      </c>
      <c r="H106" s="84">
        <v>26</v>
      </c>
      <c r="I106" s="84">
        <v>51</v>
      </c>
      <c r="J106" s="84"/>
      <c r="K106" s="84"/>
      <c r="L106" s="84"/>
      <c r="M106" s="84"/>
      <c r="N106" s="84"/>
      <c r="O106" s="84"/>
      <c r="P106" s="84"/>
    </row>
    <row r="107" spans="1:16" s="31" customFormat="1" x14ac:dyDescent="0.25">
      <c r="A107" s="83" t="s">
        <v>97</v>
      </c>
      <c r="B107" s="84">
        <v>13719</v>
      </c>
      <c r="C107" s="84">
        <v>13719</v>
      </c>
      <c r="D107" s="84">
        <v>13513</v>
      </c>
      <c r="E107" s="84">
        <v>5893</v>
      </c>
      <c r="F107" s="84">
        <v>7620</v>
      </c>
      <c r="G107" s="84">
        <v>206</v>
      </c>
      <c r="H107" s="84">
        <v>65</v>
      </c>
      <c r="I107" s="84">
        <v>141</v>
      </c>
      <c r="J107" s="84"/>
      <c r="K107" s="84"/>
      <c r="L107" s="84"/>
      <c r="M107" s="84"/>
      <c r="N107" s="84"/>
      <c r="O107" s="84"/>
      <c r="P107" s="84"/>
    </row>
    <row r="108" spans="1:16" s="31" customFormat="1" x14ac:dyDescent="0.25">
      <c r="A108" s="83" t="s">
        <v>98</v>
      </c>
      <c r="B108" s="84">
        <v>2975</v>
      </c>
      <c r="C108" s="84">
        <v>2975</v>
      </c>
      <c r="D108" s="84">
        <v>2530</v>
      </c>
      <c r="E108" s="84">
        <v>2447</v>
      </c>
      <c r="F108" s="84">
        <v>83</v>
      </c>
      <c r="G108" s="84">
        <v>445</v>
      </c>
      <c r="H108" s="84">
        <v>426</v>
      </c>
      <c r="I108" s="84">
        <v>19</v>
      </c>
      <c r="J108" s="84"/>
      <c r="K108" s="84"/>
      <c r="L108" s="84"/>
      <c r="M108" s="84"/>
      <c r="N108" s="84"/>
      <c r="O108" s="84"/>
      <c r="P108" s="84"/>
    </row>
    <row r="109" spans="1:16" s="31" customFormat="1" x14ac:dyDescent="0.25">
      <c r="A109" s="83" t="s">
        <v>99</v>
      </c>
      <c r="B109" s="84">
        <v>1451</v>
      </c>
      <c r="C109" s="84">
        <v>1411</v>
      </c>
      <c r="D109" s="84">
        <v>936</v>
      </c>
      <c r="E109" s="84">
        <v>381</v>
      </c>
      <c r="F109" s="84">
        <v>555</v>
      </c>
      <c r="G109" s="84">
        <v>475</v>
      </c>
      <c r="H109" s="84">
        <v>190</v>
      </c>
      <c r="I109" s="84">
        <v>285</v>
      </c>
      <c r="J109" s="84">
        <v>40</v>
      </c>
      <c r="K109" s="84">
        <v>20</v>
      </c>
      <c r="L109" s="84">
        <v>5</v>
      </c>
      <c r="M109" s="84">
        <v>15</v>
      </c>
      <c r="N109" s="84">
        <v>20</v>
      </c>
      <c r="O109" s="84">
        <v>7</v>
      </c>
      <c r="P109" s="84">
        <v>13</v>
      </c>
    </row>
    <row r="110" spans="1:16" s="31" customFormat="1" x14ac:dyDescent="0.25">
      <c r="A110" s="83" t="s">
        <v>100</v>
      </c>
      <c r="B110" s="84">
        <v>5272</v>
      </c>
      <c r="C110" s="84">
        <v>4933</v>
      </c>
      <c r="D110" s="84">
        <v>3133</v>
      </c>
      <c r="E110" s="84">
        <v>999</v>
      </c>
      <c r="F110" s="84">
        <v>2134</v>
      </c>
      <c r="G110" s="84">
        <v>1800</v>
      </c>
      <c r="H110" s="84">
        <v>600</v>
      </c>
      <c r="I110" s="84">
        <v>1200</v>
      </c>
      <c r="J110" s="84">
        <v>339</v>
      </c>
      <c r="K110" s="84">
        <v>28</v>
      </c>
      <c r="L110" s="84">
        <v>7</v>
      </c>
      <c r="M110" s="84">
        <v>21</v>
      </c>
      <c r="N110" s="84">
        <v>311</v>
      </c>
      <c r="O110" s="84">
        <v>70</v>
      </c>
      <c r="P110" s="84">
        <v>241</v>
      </c>
    </row>
    <row r="111" spans="1:16" s="31" customFormat="1" x14ac:dyDescent="0.25">
      <c r="A111" s="83" t="s">
        <v>178</v>
      </c>
      <c r="B111" s="84">
        <v>1092</v>
      </c>
      <c r="C111" s="84">
        <v>1077</v>
      </c>
      <c r="D111" s="84">
        <v>702</v>
      </c>
      <c r="E111" s="84">
        <v>190</v>
      </c>
      <c r="F111" s="84">
        <v>512</v>
      </c>
      <c r="G111" s="84">
        <v>375</v>
      </c>
      <c r="H111" s="84">
        <v>87</v>
      </c>
      <c r="I111" s="84">
        <v>288</v>
      </c>
      <c r="J111" s="84">
        <v>15</v>
      </c>
      <c r="K111" s="84"/>
      <c r="L111" s="84"/>
      <c r="M111" s="84"/>
      <c r="N111" s="84">
        <v>15</v>
      </c>
      <c r="O111" s="84">
        <v>8</v>
      </c>
      <c r="P111" s="84">
        <v>7</v>
      </c>
    </row>
    <row r="112" spans="1:16" s="31" customFormat="1" x14ac:dyDescent="0.25">
      <c r="A112" s="83" t="s">
        <v>165</v>
      </c>
      <c r="B112" s="84">
        <v>1307</v>
      </c>
      <c r="C112" s="84">
        <v>1307</v>
      </c>
      <c r="D112" s="84">
        <v>1019</v>
      </c>
      <c r="E112" s="84">
        <v>327</v>
      </c>
      <c r="F112" s="84">
        <v>692</v>
      </c>
      <c r="G112" s="84">
        <v>288</v>
      </c>
      <c r="H112" s="84">
        <v>76</v>
      </c>
      <c r="I112" s="84">
        <v>212</v>
      </c>
      <c r="J112" s="84"/>
      <c r="K112" s="84"/>
      <c r="L112" s="84"/>
      <c r="M112" s="84"/>
      <c r="N112" s="84"/>
      <c r="O112" s="84"/>
      <c r="P112" s="84"/>
    </row>
    <row r="113" spans="1:32" s="31" customFormat="1" x14ac:dyDescent="0.25">
      <c r="A113" s="83" t="s">
        <v>101</v>
      </c>
      <c r="B113" s="84">
        <v>1527</v>
      </c>
      <c r="C113" s="84">
        <v>1495</v>
      </c>
      <c r="D113" s="84">
        <v>884</v>
      </c>
      <c r="E113" s="84">
        <v>267</v>
      </c>
      <c r="F113" s="84">
        <v>617</v>
      </c>
      <c r="G113" s="84">
        <v>611</v>
      </c>
      <c r="H113" s="84">
        <v>163</v>
      </c>
      <c r="I113" s="84">
        <v>448</v>
      </c>
      <c r="J113" s="84">
        <v>32</v>
      </c>
      <c r="K113" s="84">
        <v>8</v>
      </c>
      <c r="L113" s="84">
        <v>1</v>
      </c>
      <c r="M113" s="84">
        <v>7</v>
      </c>
      <c r="N113" s="84">
        <v>24</v>
      </c>
      <c r="O113" s="84">
        <v>6</v>
      </c>
      <c r="P113" s="84">
        <v>18</v>
      </c>
    </row>
    <row r="114" spans="1:32" s="31" customFormat="1" x14ac:dyDescent="0.25">
      <c r="A114" s="83" t="s">
        <v>278</v>
      </c>
      <c r="B114" s="84">
        <v>809</v>
      </c>
      <c r="C114" s="84"/>
      <c r="D114" s="84"/>
      <c r="E114" s="84"/>
      <c r="F114" s="84"/>
      <c r="G114" s="84"/>
      <c r="H114" s="84"/>
      <c r="I114" s="84"/>
      <c r="J114" s="84">
        <v>809</v>
      </c>
      <c r="K114" s="84">
        <v>804</v>
      </c>
      <c r="L114" s="84">
        <v>271</v>
      </c>
      <c r="M114" s="84">
        <v>533</v>
      </c>
      <c r="N114" s="84">
        <v>5</v>
      </c>
      <c r="O114" s="84">
        <v>1</v>
      </c>
      <c r="P114" s="84">
        <v>4</v>
      </c>
    </row>
    <row r="115" spans="1:32" x14ac:dyDescent="0.25">
      <c r="A115" s="83" t="s">
        <v>102</v>
      </c>
      <c r="B115" s="84">
        <v>2326</v>
      </c>
      <c r="C115" s="84">
        <v>2326</v>
      </c>
      <c r="D115" s="84">
        <v>2244</v>
      </c>
      <c r="E115" s="84">
        <v>882</v>
      </c>
      <c r="F115" s="84">
        <v>1362</v>
      </c>
      <c r="G115" s="84">
        <v>82</v>
      </c>
      <c r="H115" s="84">
        <v>24</v>
      </c>
      <c r="I115" s="84">
        <v>58</v>
      </c>
      <c r="J115" s="84"/>
      <c r="K115" s="84"/>
      <c r="L115" s="84"/>
      <c r="M115" s="84"/>
      <c r="N115" s="84"/>
      <c r="O115" s="84"/>
      <c r="P115" s="84"/>
      <c r="Q115"/>
      <c r="R115"/>
      <c r="S115"/>
      <c r="T115"/>
      <c r="U115"/>
      <c r="V115"/>
      <c r="W115"/>
      <c r="X115"/>
      <c r="Y115"/>
      <c r="Z115"/>
      <c r="AA115"/>
      <c r="AB115"/>
      <c r="AC115"/>
      <c r="AD115"/>
      <c r="AE115"/>
      <c r="AF115"/>
    </row>
    <row r="116" spans="1:32" x14ac:dyDescent="0.25">
      <c r="A116" s="83" t="s">
        <v>103</v>
      </c>
      <c r="B116" s="84">
        <v>484</v>
      </c>
      <c r="C116" s="84">
        <v>193</v>
      </c>
      <c r="D116" s="84">
        <v>193</v>
      </c>
      <c r="E116" s="84">
        <v>126</v>
      </c>
      <c r="F116" s="84">
        <v>67</v>
      </c>
      <c r="G116" s="84"/>
      <c r="H116" s="84"/>
      <c r="I116" s="84"/>
      <c r="J116" s="84">
        <v>291</v>
      </c>
      <c r="K116" s="84">
        <v>291</v>
      </c>
      <c r="L116" s="84">
        <v>161</v>
      </c>
      <c r="M116" s="84">
        <v>130</v>
      </c>
      <c r="N116" s="84"/>
      <c r="O116" s="84"/>
      <c r="P116" s="84"/>
      <c r="Q116"/>
      <c r="R116"/>
      <c r="S116"/>
      <c r="T116"/>
      <c r="U116"/>
      <c r="V116"/>
      <c r="W116"/>
      <c r="X116"/>
      <c r="Y116"/>
      <c r="Z116"/>
      <c r="AA116"/>
      <c r="AB116"/>
      <c r="AC116"/>
      <c r="AD116"/>
      <c r="AE116"/>
      <c r="AF116"/>
    </row>
    <row r="117" spans="1:32" x14ac:dyDescent="0.25">
      <c r="A117" s="30" t="s">
        <v>181</v>
      </c>
      <c r="B117" s="85">
        <f t="shared" ref="B117:P117" si="2">SUM(B92:B116)</f>
        <v>41183</v>
      </c>
      <c r="C117" s="85">
        <f t="shared" si="2"/>
        <v>39559</v>
      </c>
      <c r="D117" s="85">
        <f t="shared" si="2"/>
        <v>32717</v>
      </c>
      <c r="E117" s="85">
        <f t="shared" si="2"/>
        <v>14314</v>
      </c>
      <c r="F117" s="85">
        <f t="shared" si="2"/>
        <v>18403</v>
      </c>
      <c r="G117" s="85">
        <f t="shared" si="2"/>
        <v>6842</v>
      </c>
      <c r="H117" s="85">
        <f t="shared" si="2"/>
        <v>2559</v>
      </c>
      <c r="I117" s="85">
        <f t="shared" si="2"/>
        <v>4283</v>
      </c>
      <c r="J117" s="85">
        <f t="shared" si="2"/>
        <v>1624</v>
      </c>
      <c r="K117" s="85">
        <f t="shared" si="2"/>
        <v>1181</v>
      </c>
      <c r="L117" s="85">
        <f t="shared" si="2"/>
        <v>452</v>
      </c>
      <c r="M117" s="85">
        <f t="shared" si="2"/>
        <v>729</v>
      </c>
      <c r="N117" s="85">
        <f t="shared" si="2"/>
        <v>443</v>
      </c>
      <c r="O117" s="85">
        <f t="shared" si="2"/>
        <v>110</v>
      </c>
      <c r="P117" s="85">
        <f t="shared" si="2"/>
        <v>333</v>
      </c>
      <c r="Q117"/>
      <c r="R117"/>
      <c r="S117"/>
      <c r="T117"/>
      <c r="U117"/>
      <c r="V117"/>
      <c r="W117"/>
      <c r="X117"/>
      <c r="Y117"/>
      <c r="Z117"/>
      <c r="AA117"/>
      <c r="AB117"/>
      <c r="AC117"/>
      <c r="AD117"/>
      <c r="AE117"/>
      <c r="AF117"/>
    </row>
    <row r="118" spans="1:32" x14ac:dyDescent="0.25">
      <c r="A118" s="30" t="s">
        <v>166</v>
      </c>
      <c r="B118" s="85">
        <f>SUM(B31,B90,B117)</f>
        <v>233070</v>
      </c>
      <c r="C118" s="85">
        <f t="shared" ref="C118:P118" si="3">SUM(C31,C90,C117)</f>
        <v>204275</v>
      </c>
      <c r="D118" s="85">
        <f t="shared" si="3"/>
        <v>169518</v>
      </c>
      <c r="E118" s="85">
        <f t="shared" si="3"/>
        <v>73291</v>
      </c>
      <c r="F118" s="85">
        <f t="shared" si="3"/>
        <v>96227</v>
      </c>
      <c r="G118" s="85">
        <f t="shared" si="3"/>
        <v>34757</v>
      </c>
      <c r="H118" s="85">
        <f t="shared" si="3"/>
        <v>14707</v>
      </c>
      <c r="I118" s="85">
        <f t="shared" si="3"/>
        <v>20050</v>
      </c>
      <c r="J118" s="85">
        <f t="shared" si="3"/>
        <v>28795</v>
      </c>
      <c r="K118" s="85">
        <f t="shared" si="3"/>
        <v>19448</v>
      </c>
      <c r="L118" s="85">
        <f t="shared" si="3"/>
        <v>7037</v>
      </c>
      <c r="M118" s="85">
        <f t="shared" si="3"/>
        <v>12411</v>
      </c>
      <c r="N118" s="85">
        <f t="shared" si="3"/>
        <v>9347</v>
      </c>
      <c r="O118" s="85">
        <f t="shared" si="3"/>
        <v>3157</v>
      </c>
      <c r="P118" s="85">
        <f t="shared" si="3"/>
        <v>6190</v>
      </c>
      <c r="Q118"/>
      <c r="R118"/>
      <c r="S118"/>
      <c r="T118"/>
      <c r="U118"/>
      <c r="V118"/>
      <c r="W118"/>
      <c r="X118"/>
      <c r="Y118"/>
      <c r="Z118"/>
      <c r="AA118"/>
      <c r="AB118"/>
      <c r="AC118"/>
      <c r="AD118"/>
      <c r="AE118"/>
      <c r="AF118"/>
    </row>
    <row r="119" spans="1:32" s="73" customFormat="1" ht="15.75" thickBot="1" x14ac:dyDescent="0.3">
      <c r="A119" s="180"/>
      <c r="B119" s="122"/>
      <c r="C119" s="122"/>
      <c r="D119" s="122"/>
      <c r="E119" s="122"/>
      <c r="F119" s="122"/>
      <c r="G119" s="122"/>
      <c r="H119" s="122"/>
      <c r="I119" s="122"/>
      <c r="J119" s="122"/>
      <c r="K119" s="122"/>
      <c r="L119" s="122"/>
      <c r="M119" s="122"/>
      <c r="N119" s="122"/>
      <c r="O119" s="122"/>
      <c r="P119" s="122"/>
      <c r="T119" s="121"/>
      <c r="U119" s="112"/>
      <c r="V119" s="112"/>
      <c r="W119" s="112"/>
      <c r="X119" s="112"/>
      <c r="Y119" s="112"/>
      <c r="Z119" s="112"/>
      <c r="AA119" s="112"/>
      <c r="AB119" s="112"/>
      <c r="AC119" s="112"/>
      <c r="AD119" s="112"/>
      <c r="AE119" s="112"/>
      <c r="AF119" s="122"/>
    </row>
    <row r="120" spans="1:32" s="73" customFormat="1" x14ac:dyDescent="0.25">
      <c r="A120" s="108" t="s">
        <v>243</v>
      </c>
      <c r="B120" s="187">
        <f>MIN(B13:B30,B33:B89,B92:B116)</f>
        <v>13</v>
      </c>
      <c r="C120" s="187">
        <f t="shared" ref="C120:P120" si="4">MIN(C13:C30,C33:C89,C92:C116)</f>
        <v>13</v>
      </c>
      <c r="D120" s="187">
        <f t="shared" si="4"/>
        <v>9</v>
      </c>
      <c r="E120" s="187">
        <f t="shared" si="4"/>
        <v>11</v>
      </c>
      <c r="F120" s="187">
        <f t="shared" si="4"/>
        <v>9</v>
      </c>
      <c r="G120" s="187">
        <f t="shared" si="4"/>
        <v>2</v>
      </c>
      <c r="H120" s="187">
        <f t="shared" si="4"/>
        <v>1</v>
      </c>
      <c r="I120" s="187">
        <f t="shared" si="4"/>
        <v>1</v>
      </c>
      <c r="J120" s="187">
        <f t="shared" si="4"/>
        <v>15</v>
      </c>
      <c r="K120" s="187">
        <f t="shared" si="4"/>
        <v>8</v>
      </c>
      <c r="L120" s="187">
        <f t="shared" si="4"/>
        <v>1</v>
      </c>
      <c r="M120" s="187">
        <f t="shared" si="4"/>
        <v>7</v>
      </c>
      <c r="N120" s="187">
        <f t="shared" si="4"/>
        <v>2</v>
      </c>
      <c r="O120" s="187">
        <f t="shared" si="4"/>
        <v>1</v>
      </c>
      <c r="P120" s="188">
        <f t="shared" si="4"/>
        <v>1</v>
      </c>
      <c r="T120" s="92"/>
      <c r="U120" s="92"/>
      <c r="V120" s="92"/>
      <c r="W120" s="92"/>
      <c r="X120" s="92"/>
      <c r="Y120" s="92"/>
      <c r="Z120" s="92"/>
      <c r="AA120" s="92"/>
      <c r="AB120" s="92"/>
      <c r="AC120" s="92"/>
      <c r="AD120" s="92"/>
      <c r="AE120" s="92"/>
      <c r="AF120" s="92"/>
    </row>
    <row r="121" spans="1:32" s="73" customFormat="1" x14ac:dyDescent="0.25">
      <c r="A121" s="109" t="s">
        <v>244</v>
      </c>
      <c r="B121" s="166">
        <f>MAX(B13:B30,B33:B89,B92:B116)</f>
        <v>17509</v>
      </c>
      <c r="C121" s="166">
        <f t="shared" ref="C121:P121" si="5">MAX(C13:C30,C33:C89,C92:C116)</f>
        <v>14696</v>
      </c>
      <c r="D121" s="166">
        <f t="shared" si="5"/>
        <v>13513</v>
      </c>
      <c r="E121" s="166">
        <f t="shared" si="5"/>
        <v>5899</v>
      </c>
      <c r="F121" s="166">
        <f t="shared" si="5"/>
        <v>7620</v>
      </c>
      <c r="G121" s="166">
        <f t="shared" si="5"/>
        <v>4000</v>
      </c>
      <c r="H121" s="166">
        <f t="shared" si="5"/>
        <v>1583</v>
      </c>
      <c r="I121" s="166">
        <f t="shared" si="5"/>
        <v>2417</v>
      </c>
      <c r="J121" s="166">
        <f t="shared" si="5"/>
        <v>3440</v>
      </c>
      <c r="K121" s="166">
        <f t="shared" si="5"/>
        <v>2482</v>
      </c>
      <c r="L121" s="166">
        <f t="shared" si="5"/>
        <v>981</v>
      </c>
      <c r="M121" s="166">
        <f t="shared" si="5"/>
        <v>1501</v>
      </c>
      <c r="N121" s="166">
        <f t="shared" si="5"/>
        <v>1402</v>
      </c>
      <c r="O121" s="166">
        <f t="shared" si="5"/>
        <v>477</v>
      </c>
      <c r="P121" s="169">
        <f t="shared" si="5"/>
        <v>925</v>
      </c>
      <c r="T121" s="92"/>
      <c r="U121" s="92"/>
      <c r="V121" s="92"/>
      <c r="W121" s="92"/>
      <c r="X121" s="92"/>
      <c r="Y121" s="92"/>
      <c r="Z121" s="92"/>
      <c r="AA121" s="92"/>
      <c r="AB121" s="92"/>
      <c r="AC121" s="92"/>
      <c r="AD121" s="92"/>
      <c r="AE121" s="92"/>
      <c r="AF121" s="92"/>
    </row>
    <row r="122" spans="1:32" s="73" customFormat="1" x14ac:dyDescent="0.25">
      <c r="A122" s="109" t="s">
        <v>248</v>
      </c>
      <c r="B122" s="166">
        <f>MEDIAN(B13:B30,B33:B89,B92:B116)</f>
        <v>1227</v>
      </c>
      <c r="C122" s="166">
        <f t="shared" ref="C122:P122" si="6">MEDIAN(C13:C30,C33:C89,C92:C116)</f>
        <v>1261.5</v>
      </c>
      <c r="D122" s="166">
        <f t="shared" si="6"/>
        <v>813.5</v>
      </c>
      <c r="E122" s="166">
        <f t="shared" si="6"/>
        <v>363</v>
      </c>
      <c r="F122" s="166">
        <f t="shared" si="6"/>
        <v>455.5</v>
      </c>
      <c r="G122" s="166">
        <f t="shared" si="6"/>
        <v>228</v>
      </c>
      <c r="H122" s="166">
        <f t="shared" si="6"/>
        <v>87</v>
      </c>
      <c r="I122" s="166">
        <f t="shared" si="6"/>
        <v>133</v>
      </c>
      <c r="J122" s="166">
        <f t="shared" si="6"/>
        <v>291</v>
      </c>
      <c r="K122" s="166">
        <f t="shared" si="6"/>
        <v>165.5</v>
      </c>
      <c r="L122" s="166">
        <f t="shared" si="6"/>
        <v>52</v>
      </c>
      <c r="M122" s="166">
        <f t="shared" si="6"/>
        <v>121</v>
      </c>
      <c r="N122" s="166">
        <f t="shared" si="6"/>
        <v>67</v>
      </c>
      <c r="O122" s="166">
        <f t="shared" si="6"/>
        <v>19</v>
      </c>
      <c r="P122" s="169">
        <f t="shared" si="6"/>
        <v>38.5</v>
      </c>
      <c r="T122" s="92"/>
      <c r="U122" s="92"/>
      <c r="V122" s="92"/>
      <c r="W122" s="92"/>
      <c r="X122" s="92"/>
      <c r="Y122" s="92"/>
      <c r="Z122" s="92"/>
      <c r="AA122" s="92"/>
      <c r="AB122" s="92"/>
      <c r="AC122" s="92"/>
      <c r="AD122" s="92"/>
      <c r="AE122" s="92"/>
      <c r="AF122" s="92"/>
    </row>
    <row r="123" spans="1:32" s="73" customFormat="1" x14ac:dyDescent="0.25">
      <c r="A123" s="109" t="s">
        <v>245</v>
      </c>
      <c r="B123" s="166">
        <f>AVERAGE(B13:B30,B33:B89,B92:B116)</f>
        <v>2561.2087912087914</v>
      </c>
      <c r="C123" s="166">
        <f t="shared" ref="C123:P123" si="7">AVERAGE(C13:C30,C33:C89,C92:C116)</f>
        <v>2431.8452380952381</v>
      </c>
      <c r="D123" s="166">
        <f t="shared" si="7"/>
        <v>2018.0714285714287</v>
      </c>
      <c r="E123" s="166">
        <f t="shared" si="7"/>
        <v>883.02409638554218</v>
      </c>
      <c r="F123" s="166">
        <f t="shared" si="7"/>
        <v>1145.5595238095239</v>
      </c>
      <c r="G123" s="166">
        <f t="shared" si="7"/>
        <v>457.32894736842104</v>
      </c>
      <c r="H123" s="166">
        <f t="shared" si="7"/>
        <v>196.09333333333333</v>
      </c>
      <c r="I123" s="166">
        <f t="shared" si="7"/>
        <v>263.81578947368422</v>
      </c>
      <c r="J123" s="166">
        <f t="shared" si="7"/>
        <v>587.65306122448976</v>
      </c>
      <c r="K123" s="166">
        <f t="shared" si="7"/>
        <v>405.16666666666669</v>
      </c>
      <c r="L123" s="166">
        <f t="shared" si="7"/>
        <v>149.72340425531914</v>
      </c>
      <c r="M123" s="166">
        <f t="shared" si="7"/>
        <v>258.5625</v>
      </c>
      <c r="N123" s="166">
        <f t="shared" si="7"/>
        <v>203.19565217391303</v>
      </c>
      <c r="O123" s="166">
        <f t="shared" si="7"/>
        <v>71.75</v>
      </c>
      <c r="P123" s="169">
        <f t="shared" si="7"/>
        <v>134.56521739130434</v>
      </c>
      <c r="Q123" s="91"/>
      <c r="R123" s="91"/>
      <c r="S123" s="91"/>
      <c r="T123" s="92"/>
      <c r="U123" s="92"/>
      <c r="V123" s="92"/>
      <c r="W123" s="92"/>
      <c r="X123" s="92"/>
      <c r="Y123" s="92"/>
      <c r="Z123" s="92"/>
      <c r="AA123" s="92"/>
      <c r="AB123" s="92"/>
      <c r="AC123" s="92"/>
      <c r="AD123" s="92"/>
      <c r="AE123" s="92"/>
      <c r="AF123" s="92"/>
    </row>
    <row r="124" spans="1:32" ht="15.75" thickBot="1" x14ac:dyDescent="0.3">
      <c r="A124" s="110" t="s">
        <v>246</v>
      </c>
      <c r="B124" s="170">
        <f>_xlfn.STDEV.P(B13:B30,B33:B89,B92:B116)</f>
        <v>3664.2988970546171</v>
      </c>
      <c r="C124" s="170">
        <f t="shared" ref="C124:P124" si="8">_xlfn.STDEV.P(C13:C30,C33:C89,C92:C116)</f>
        <v>3265.9816270079527</v>
      </c>
      <c r="D124" s="170">
        <f t="shared" si="8"/>
        <v>2779.6117268497801</v>
      </c>
      <c r="E124" s="170">
        <f t="shared" si="8"/>
        <v>1239.0430525879042</v>
      </c>
      <c r="F124" s="170">
        <f t="shared" si="8"/>
        <v>1591.9472304546262</v>
      </c>
      <c r="G124" s="170">
        <f t="shared" si="8"/>
        <v>690.70121478785472</v>
      </c>
      <c r="H124" s="170">
        <f t="shared" si="8"/>
        <v>304.41192150695338</v>
      </c>
      <c r="I124" s="170">
        <f t="shared" si="8"/>
        <v>416.58794833511558</v>
      </c>
      <c r="J124" s="170">
        <f t="shared" si="8"/>
        <v>802.84442163333972</v>
      </c>
      <c r="K124" s="170">
        <f t="shared" si="8"/>
        <v>564.5333372697213</v>
      </c>
      <c r="L124" s="170">
        <f t="shared" si="8"/>
        <v>206.43083454813825</v>
      </c>
      <c r="M124" s="170">
        <f t="shared" si="8"/>
        <v>368.97232880946962</v>
      </c>
      <c r="N124" s="170">
        <f t="shared" si="8"/>
        <v>315.48662340313859</v>
      </c>
      <c r="O124" s="170">
        <f t="shared" si="8"/>
        <v>109.50262035054853</v>
      </c>
      <c r="P124" s="171">
        <f t="shared" si="8"/>
        <v>210.76389553179015</v>
      </c>
      <c r="Q124" s="114"/>
      <c r="R124" s="114"/>
      <c r="S124" s="114"/>
    </row>
    <row r="125" spans="1:32" x14ac:dyDescent="0.25">
      <c r="A125" s="237" t="s">
        <v>208</v>
      </c>
      <c r="B125" s="237"/>
      <c r="C125" s="237"/>
      <c r="D125" s="237"/>
      <c r="E125" s="237"/>
      <c r="F125" s="237"/>
      <c r="G125" s="237"/>
      <c r="H125" s="237"/>
      <c r="I125" s="237"/>
      <c r="J125" s="237"/>
      <c r="K125" s="237"/>
      <c r="L125" s="237"/>
      <c r="M125" s="237"/>
      <c r="N125" s="237"/>
      <c r="O125" s="237"/>
      <c r="P125" s="237"/>
      <c r="Q125" s="123"/>
      <c r="R125" s="123"/>
      <c r="S125" s="123"/>
    </row>
    <row r="126" spans="1:32" ht="30" customHeight="1" x14ac:dyDescent="0.25">
      <c r="A126" s="236" t="s">
        <v>247</v>
      </c>
      <c r="B126" s="236"/>
      <c r="C126" s="236"/>
      <c r="D126" s="236"/>
      <c r="E126" s="236"/>
      <c r="F126" s="236"/>
      <c r="G126" s="236"/>
      <c r="H126" s="236"/>
      <c r="I126" s="236"/>
      <c r="J126" s="236"/>
      <c r="K126" s="236"/>
      <c r="L126" s="236"/>
      <c r="M126" s="236"/>
      <c r="N126" s="236"/>
      <c r="O126" s="236"/>
      <c r="P126" s="236"/>
    </row>
  </sheetData>
  <sortState ref="A13:AG30">
    <sortCondition descending="1" ref="B13:B30"/>
  </sortState>
  <mergeCells count="18">
    <mergeCell ref="A6:P6"/>
    <mergeCell ref="A1:P1"/>
    <mergeCell ref="A2:P2"/>
    <mergeCell ref="A3:P3"/>
    <mergeCell ref="A4:P4"/>
    <mergeCell ref="K10:M10"/>
    <mergeCell ref="N10:P10"/>
    <mergeCell ref="A7:P7"/>
    <mergeCell ref="A126:P126"/>
    <mergeCell ref="A125:P125"/>
    <mergeCell ref="A9:A11"/>
    <mergeCell ref="B9:B11"/>
    <mergeCell ref="C9:I9"/>
    <mergeCell ref="J9:P9"/>
    <mergeCell ref="C10:C11"/>
    <mergeCell ref="D10:F10"/>
    <mergeCell ref="G10:I10"/>
    <mergeCell ref="J10:J11"/>
  </mergeCells>
  <printOptions horizontalCentered="1"/>
  <pageMargins left="0.2" right="0.2" top="0.25" bottom="0.25" header="0.3" footer="0.3"/>
  <pageSetup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1"/>
  <sheetViews>
    <sheetView zoomScale="87" zoomScaleNormal="87" workbookViewId="0">
      <pane xSplit="1" ySplit="9" topLeftCell="B10" activePane="bottomRight" state="frozen"/>
      <selection pane="topRight" activeCell="B1" sqref="B1"/>
      <selection pane="bottomLeft" activeCell="A10" sqref="A10"/>
      <selection pane="bottomRight" activeCell="J28" sqref="J28"/>
    </sheetView>
  </sheetViews>
  <sheetFormatPr defaultColWidth="9.140625" defaultRowHeight="12.75" x14ac:dyDescent="0.2"/>
  <cols>
    <col min="1" max="1" width="53.28515625" style="31" bestFit="1" customWidth="1"/>
    <col min="2" max="2" width="8.140625" style="34" bestFit="1" customWidth="1"/>
    <col min="3" max="3" width="8.7109375" style="34" bestFit="1" customWidth="1"/>
    <col min="4" max="4" width="8.28515625" style="34" bestFit="1" customWidth="1"/>
    <col min="5" max="5" width="10.7109375" style="34" customWidth="1"/>
    <col min="6" max="6" width="14.42578125" style="34" customWidth="1"/>
    <col min="7" max="7" width="12.7109375" style="34" customWidth="1"/>
    <col min="8" max="8" width="14.7109375" style="34" bestFit="1" customWidth="1"/>
    <col min="9" max="9" width="13.42578125" style="34" customWidth="1"/>
    <col min="10" max="10" width="8.7109375" style="34" bestFit="1" customWidth="1"/>
    <col min="11" max="11" width="10.7109375" style="31" customWidth="1"/>
    <col min="12" max="14" width="9.140625" style="31"/>
    <col min="15" max="15" width="11.5703125" style="31" customWidth="1"/>
    <col min="16" max="16" width="14.5703125" style="31" bestFit="1" customWidth="1"/>
    <col min="17" max="17" width="9.140625" style="31"/>
    <col min="18" max="18" width="12.28515625" style="31" bestFit="1" customWidth="1"/>
    <col min="19" max="19" width="11.85546875" style="31" bestFit="1" customWidth="1"/>
    <col min="20" max="16384" width="9.140625" style="31"/>
  </cols>
  <sheetData>
    <row r="1" spans="1:20" s="5" customFormat="1" ht="23.25" customHeight="1" x14ac:dyDescent="0.3">
      <c r="A1" s="243" t="s">
        <v>160</v>
      </c>
      <c r="B1" s="243"/>
      <c r="C1" s="243"/>
      <c r="D1" s="243"/>
      <c r="E1" s="243"/>
      <c r="F1" s="243"/>
      <c r="G1" s="243"/>
      <c r="H1" s="243"/>
      <c r="I1" s="243"/>
      <c r="J1" s="243"/>
    </row>
    <row r="2" spans="1:20" s="5" customFormat="1" ht="21" customHeight="1" x14ac:dyDescent="0.3">
      <c r="A2" s="243" t="s">
        <v>162</v>
      </c>
      <c r="B2" s="243"/>
      <c r="C2" s="243"/>
      <c r="D2" s="243"/>
      <c r="E2" s="243"/>
      <c r="F2" s="243"/>
      <c r="G2" s="243"/>
      <c r="H2" s="243"/>
      <c r="I2" s="243"/>
      <c r="J2" s="243"/>
      <c r="Q2" s="181"/>
      <c r="R2" s="181"/>
      <c r="S2" s="181"/>
      <c r="T2" s="181"/>
    </row>
    <row r="3" spans="1:20" s="5" customFormat="1" ht="15.75" customHeight="1" x14ac:dyDescent="0.25">
      <c r="A3" s="244" t="s">
        <v>325</v>
      </c>
      <c r="B3" s="244"/>
      <c r="C3" s="244"/>
      <c r="D3" s="244"/>
      <c r="E3" s="244"/>
      <c r="F3" s="244"/>
      <c r="G3" s="244"/>
      <c r="H3" s="244"/>
      <c r="I3" s="244"/>
      <c r="J3" s="244"/>
      <c r="Q3" s="181"/>
      <c r="R3" s="182"/>
      <c r="S3" s="183"/>
      <c r="T3" s="184"/>
    </row>
    <row r="4" spans="1:20" s="5" customFormat="1" ht="18.75" x14ac:dyDescent="0.3">
      <c r="A4" s="243" t="s">
        <v>257</v>
      </c>
      <c r="B4" s="243"/>
      <c r="C4" s="243"/>
      <c r="D4" s="243"/>
      <c r="E4" s="243"/>
      <c r="F4" s="243"/>
      <c r="G4" s="243"/>
      <c r="H4" s="243"/>
      <c r="I4" s="243"/>
      <c r="J4" s="243"/>
      <c r="Q4" s="181"/>
      <c r="R4" s="182"/>
      <c r="S4" s="183"/>
      <c r="T4" s="184"/>
    </row>
    <row r="5" spans="1:20" x14ac:dyDescent="0.2">
      <c r="Q5" s="92"/>
      <c r="R5" s="92"/>
      <c r="S5" s="92"/>
      <c r="T5" s="92"/>
    </row>
    <row r="6" spans="1:20" ht="18" x14ac:dyDescent="0.25">
      <c r="A6" s="245" t="s">
        <v>356</v>
      </c>
      <c r="B6" s="245"/>
      <c r="C6" s="245"/>
      <c r="D6" s="245"/>
      <c r="E6" s="245"/>
      <c r="F6" s="245"/>
      <c r="G6" s="245"/>
      <c r="H6" s="245"/>
      <c r="I6" s="245"/>
      <c r="J6" s="245"/>
      <c r="Q6" s="92"/>
      <c r="R6" s="92"/>
      <c r="S6" s="92"/>
      <c r="T6" s="92"/>
    </row>
    <row r="7" spans="1:20" x14ac:dyDescent="0.2">
      <c r="A7" s="6" t="s">
        <v>104</v>
      </c>
    </row>
    <row r="8" spans="1:20" ht="29.25" customHeight="1" x14ac:dyDescent="0.2">
      <c r="A8" s="246" t="s">
        <v>106</v>
      </c>
      <c r="B8" s="247" t="s">
        <v>112</v>
      </c>
      <c r="C8" s="248"/>
      <c r="D8" s="249" t="s">
        <v>108</v>
      </c>
      <c r="E8" s="249" t="s">
        <v>109</v>
      </c>
      <c r="F8" s="241" t="s">
        <v>348</v>
      </c>
      <c r="G8" s="250" t="s">
        <v>110</v>
      </c>
      <c r="H8" s="241" t="s">
        <v>349</v>
      </c>
      <c r="I8" s="241" t="s">
        <v>350</v>
      </c>
      <c r="J8" s="241" t="s">
        <v>351</v>
      </c>
    </row>
    <row r="9" spans="1:20" x14ac:dyDescent="0.2">
      <c r="A9" s="246"/>
      <c r="B9" s="115" t="s">
        <v>113</v>
      </c>
      <c r="C9" s="115" t="s">
        <v>179</v>
      </c>
      <c r="D9" s="249"/>
      <c r="E9" s="249"/>
      <c r="F9" s="241"/>
      <c r="G9" s="250"/>
      <c r="H9" s="241"/>
      <c r="I9" s="241"/>
      <c r="J9" s="241"/>
    </row>
    <row r="10" spans="1:20" ht="15" x14ac:dyDescent="0.25">
      <c r="A10" s="132" t="s">
        <v>34</v>
      </c>
      <c r="B10" s="86"/>
      <c r="C10" s="86"/>
      <c r="D10" s="86"/>
      <c r="E10" s="86"/>
      <c r="F10" s="86"/>
      <c r="G10" s="86"/>
      <c r="H10" s="86"/>
      <c r="I10" s="86"/>
      <c r="J10" s="119"/>
    </row>
    <row r="11" spans="1:20" ht="15" x14ac:dyDescent="0.25">
      <c r="A11" s="83" t="s">
        <v>35</v>
      </c>
      <c r="B11" s="84">
        <v>19</v>
      </c>
      <c r="C11" s="84"/>
      <c r="D11" s="84">
        <v>169</v>
      </c>
      <c r="E11" s="84">
        <v>140</v>
      </c>
      <c r="F11" s="84"/>
      <c r="G11" s="84"/>
      <c r="H11" s="84"/>
      <c r="I11" s="84"/>
      <c r="J11" s="84">
        <f t="shared" ref="J11:J28" si="0">SUM(B11:I11)</f>
        <v>328</v>
      </c>
    </row>
    <row r="12" spans="1:20" ht="15" x14ac:dyDescent="0.25">
      <c r="A12" s="83" t="s">
        <v>37</v>
      </c>
      <c r="B12" s="84"/>
      <c r="C12" s="84"/>
      <c r="D12" s="84"/>
      <c r="E12" s="84">
        <v>46</v>
      </c>
      <c r="F12" s="84">
        <v>1</v>
      </c>
      <c r="G12" s="84">
        <v>17</v>
      </c>
      <c r="H12" s="84"/>
      <c r="I12" s="84"/>
      <c r="J12" s="84">
        <f t="shared" si="0"/>
        <v>64</v>
      </c>
    </row>
    <row r="13" spans="1:20" ht="15" x14ac:dyDescent="0.25">
      <c r="A13" s="83" t="s">
        <v>38</v>
      </c>
      <c r="B13" s="84"/>
      <c r="C13" s="84"/>
      <c r="D13" s="84"/>
      <c r="E13" s="84">
        <v>58</v>
      </c>
      <c r="F13" s="84"/>
      <c r="G13" s="84"/>
      <c r="H13" s="84"/>
      <c r="I13" s="84"/>
      <c r="J13" s="84">
        <f t="shared" si="0"/>
        <v>58</v>
      </c>
    </row>
    <row r="14" spans="1:20" ht="15" x14ac:dyDescent="0.25">
      <c r="A14" s="83" t="s">
        <v>39</v>
      </c>
      <c r="B14" s="84"/>
      <c r="C14" s="84"/>
      <c r="D14" s="84">
        <v>210</v>
      </c>
      <c r="E14" s="84"/>
      <c r="F14" s="84"/>
      <c r="G14" s="84"/>
      <c r="H14" s="84"/>
      <c r="I14" s="84"/>
      <c r="J14" s="84">
        <f t="shared" si="0"/>
        <v>210</v>
      </c>
    </row>
    <row r="15" spans="1:20" ht="15" x14ac:dyDescent="0.25">
      <c r="A15" s="83" t="s">
        <v>40</v>
      </c>
      <c r="B15" s="84"/>
      <c r="C15" s="84"/>
      <c r="D15" s="84">
        <v>178</v>
      </c>
      <c r="E15" s="84"/>
      <c r="F15" s="84"/>
      <c r="G15" s="84"/>
      <c r="H15" s="84"/>
      <c r="I15" s="84"/>
      <c r="J15" s="84">
        <f t="shared" si="0"/>
        <v>178</v>
      </c>
    </row>
    <row r="16" spans="1:20" ht="15" x14ac:dyDescent="0.25">
      <c r="A16" s="83" t="s">
        <v>41</v>
      </c>
      <c r="B16" s="84"/>
      <c r="C16" s="84"/>
      <c r="D16" s="84">
        <v>164</v>
      </c>
      <c r="E16" s="84"/>
      <c r="F16" s="84"/>
      <c r="G16" s="84"/>
      <c r="H16" s="84"/>
      <c r="I16" s="84"/>
      <c r="J16" s="84">
        <f t="shared" si="0"/>
        <v>164</v>
      </c>
    </row>
    <row r="17" spans="1:10" ht="15" x14ac:dyDescent="0.25">
      <c r="A17" s="83" t="s">
        <v>42</v>
      </c>
      <c r="B17" s="84"/>
      <c r="C17" s="84"/>
      <c r="D17" s="84">
        <v>173</v>
      </c>
      <c r="E17" s="84"/>
      <c r="F17" s="84"/>
      <c r="G17" s="84"/>
      <c r="H17" s="84"/>
      <c r="I17" s="84"/>
      <c r="J17" s="84">
        <f t="shared" si="0"/>
        <v>173</v>
      </c>
    </row>
    <row r="18" spans="1:10" ht="15" x14ac:dyDescent="0.25">
      <c r="A18" s="83" t="s">
        <v>43</v>
      </c>
      <c r="B18" s="84"/>
      <c r="C18" s="84"/>
      <c r="D18" s="84">
        <v>2</v>
      </c>
      <c r="E18" s="84">
        <v>315</v>
      </c>
      <c r="F18" s="84"/>
      <c r="G18" s="84"/>
      <c r="H18" s="84"/>
      <c r="I18" s="84"/>
      <c r="J18" s="84">
        <f t="shared" si="0"/>
        <v>317</v>
      </c>
    </row>
    <row r="19" spans="1:10" ht="15" x14ac:dyDescent="0.25">
      <c r="A19" s="83" t="s">
        <v>44</v>
      </c>
      <c r="B19" s="84"/>
      <c r="C19" s="84"/>
      <c r="D19" s="84">
        <v>69</v>
      </c>
      <c r="E19" s="84">
        <v>527</v>
      </c>
      <c r="F19" s="84"/>
      <c r="G19" s="84"/>
      <c r="H19" s="84"/>
      <c r="I19" s="84"/>
      <c r="J19" s="84">
        <f t="shared" si="0"/>
        <v>596</v>
      </c>
    </row>
    <row r="20" spans="1:10" ht="15" x14ac:dyDescent="0.25">
      <c r="A20" s="83" t="s">
        <v>45</v>
      </c>
      <c r="B20" s="84"/>
      <c r="C20" s="84"/>
      <c r="D20" s="84">
        <v>27</v>
      </c>
      <c r="E20" s="84">
        <v>455</v>
      </c>
      <c r="F20" s="84"/>
      <c r="G20" s="84"/>
      <c r="H20" s="84"/>
      <c r="I20" s="84"/>
      <c r="J20" s="84">
        <f t="shared" si="0"/>
        <v>482</v>
      </c>
    </row>
    <row r="21" spans="1:10" ht="15" x14ac:dyDescent="0.25">
      <c r="A21" s="83" t="s">
        <v>46</v>
      </c>
      <c r="B21" s="84"/>
      <c r="C21" s="84"/>
      <c r="D21" s="84">
        <v>90</v>
      </c>
      <c r="E21" s="84">
        <v>629</v>
      </c>
      <c r="F21" s="84"/>
      <c r="G21" s="84"/>
      <c r="H21" s="84"/>
      <c r="I21" s="84"/>
      <c r="J21" s="84">
        <f t="shared" si="0"/>
        <v>719</v>
      </c>
    </row>
    <row r="22" spans="1:10" ht="15" x14ac:dyDescent="0.25">
      <c r="A22" s="83" t="s">
        <v>47</v>
      </c>
      <c r="B22" s="84"/>
      <c r="C22" s="84"/>
      <c r="D22" s="84"/>
      <c r="E22" s="84">
        <v>526</v>
      </c>
      <c r="F22" s="84"/>
      <c r="G22" s="84"/>
      <c r="H22" s="84"/>
      <c r="I22" s="84"/>
      <c r="J22" s="84">
        <f t="shared" si="0"/>
        <v>526</v>
      </c>
    </row>
    <row r="23" spans="1:10" ht="15" x14ac:dyDescent="0.25">
      <c r="A23" s="83" t="s">
        <v>48</v>
      </c>
      <c r="B23" s="84"/>
      <c r="C23" s="84"/>
      <c r="D23" s="84">
        <v>43</v>
      </c>
      <c r="E23" s="84">
        <v>151</v>
      </c>
      <c r="F23" s="84">
        <v>40</v>
      </c>
      <c r="G23" s="84">
        <v>200</v>
      </c>
      <c r="H23" s="84">
        <v>20</v>
      </c>
      <c r="I23" s="84">
        <v>197</v>
      </c>
      <c r="J23" s="84">
        <f t="shared" si="0"/>
        <v>651</v>
      </c>
    </row>
    <row r="24" spans="1:10" s="32" customFormat="1" ht="15" x14ac:dyDescent="0.25">
      <c r="A24" s="83" t="s">
        <v>49</v>
      </c>
      <c r="B24" s="84"/>
      <c r="C24" s="84"/>
      <c r="D24" s="84">
        <v>69</v>
      </c>
      <c r="E24" s="84">
        <v>470</v>
      </c>
      <c r="F24" s="84"/>
      <c r="G24" s="84"/>
      <c r="H24" s="84"/>
      <c r="I24" s="84"/>
      <c r="J24" s="84">
        <f t="shared" si="0"/>
        <v>539</v>
      </c>
    </row>
    <row r="25" spans="1:10" s="32" customFormat="1" ht="15" x14ac:dyDescent="0.25">
      <c r="A25" s="83" t="s">
        <v>50</v>
      </c>
      <c r="B25" s="84"/>
      <c r="C25" s="84"/>
      <c r="D25" s="84"/>
      <c r="E25" s="84">
        <v>1607</v>
      </c>
      <c r="F25" s="84"/>
      <c r="G25" s="84">
        <v>159</v>
      </c>
      <c r="H25" s="84"/>
      <c r="I25" s="84">
        <v>21</v>
      </c>
      <c r="J25" s="84">
        <f t="shared" si="0"/>
        <v>1787</v>
      </c>
    </row>
    <row r="26" spans="1:10" ht="15" x14ac:dyDescent="0.25">
      <c r="A26" s="83" t="s">
        <v>51</v>
      </c>
      <c r="B26" s="84"/>
      <c r="C26" s="84"/>
      <c r="D26" s="84">
        <v>60</v>
      </c>
      <c r="E26" s="84">
        <v>339</v>
      </c>
      <c r="F26" s="84"/>
      <c r="G26" s="84"/>
      <c r="H26" s="84"/>
      <c r="I26" s="84"/>
      <c r="J26" s="84">
        <f t="shared" si="0"/>
        <v>399</v>
      </c>
    </row>
    <row r="27" spans="1:10" ht="15" x14ac:dyDescent="0.25">
      <c r="A27" s="83" t="s">
        <v>52</v>
      </c>
      <c r="B27" s="84"/>
      <c r="C27" s="84"/>
      <c r="D27" s="84"/>
      <c r="E27" s="84">
        <v>1866</v>
      </c>
      <c r="F27" s="84">
        <v>8</v>
      </c>
      <c r="G27" s="84">
        <v>322</v>
      </c>
      <c r="H27" s="84">
        <v>1</v>
      </c>
      <c r="I27" s="84">
        <v>272</v>
      </c>
      <c r="J27" s="84">
        <f t="shared" si="0"/>
        <v>2469</v>
      </c>
    </row>
    <row r="28" spans="1:10" ht="15" x14ac:dyDescent="0.25">
      <c r="A28" s="83" t="s">
        <v>53</v>
      </c>
      <c r="B28" s="84"/>
      <c r="C28" s="84"/>
      <c r="D28" s="84">
        <v>119</v>
      </c>
      <c r="E28" s="84">
        <v>36</v>
      </c>
      <c r="F28" s="84"/>
      <c r="G28" s="84"/>
      <c r="H28" s="84"/>
      <c r="I28" s="84"/>
      <c r="J28" s="84">
        <f t="shared" si="0"/>
        <v>155</v>
      </c>
    </row>
    <row r="29" spans="1:10" ht="15" x14ac:dyDescent="0.25">
      <c r="A29" s="30" t="s">
        <v>185</v>
      </c>
      <c r="B29" s="85">
        <f>SUM(B11:B28)</f>
        <v>19</v>
      </c>
      <c r="C29" s="85"/>
      <c r="D29" s="85">
        <f>SUM(D11:D28)</f>
        <v>1373</v>
      </c>
      <c r="E29" s="85">
        <f>SUM(E11:E28)</f>
        <v>7165</v>
      </c>
      <c r="F29" s="85">
        <f>SUM(F11:F28)</f>
        <v>49</v>
      </c>
      <c r="G29" s="85">
        <f>SUM(G11:G28)</f>
        <v>698</v>
      </c>
      <c r="H29" s="85">
        <f>SUM(H11:H28)</f>
        <v>21</v>
      </c>
      <c r="I29" s="85">
        <v>490</v>
      </c>
      <c r="J29" s="85">
        <f t="shared" ref="J29" si="1">SUM(B29:I29)</f>
        <v>9815</v>
      </c>
    </row>
    <row r="30" spans="1:10" ht="15" x14ac:dyDescent="0.25">
      <c r="A30" s="30" t="s">
        <v>54</v>
      </c>
      <c r="B30" s="84"/>
      <c r="C30" s="84"/>
      <c r="D30" s="84"/>
      <c r="E30" s="84"/>
      <c r="F30" s="84"/>
      <c r="G30" s="84"/>
      <c r="H30" s="84"/>
      <c r="I30" s="84"/>
      <c r="J30" s="84"/>
    </row>
    <row r="31" spans="1:10" ht="15" x14ac:dyDescent="0.25">
      <c r="A31" s="83" t="s">
        <v>55</v>
      </c>
      <c r="B31" s="84"/>
      <c r="C31" s="84"/>
      <c r="D31" s="84">
        <v>21</v>
      </c>
      <c r="E31" s="84">
        <v>102</v>
      </c>
      <c r="F31" s="84"/>
      <c r="G31" s="84">
        <v>44</v>
      </c>
      <c r="H31" s="84"/>
      <c r="I31" s="84"/>
      <c r="J31" s="84">
        <f t="shared" ref="J31:J88" si="2">SUM(B31:I31)</f>
        <v>167</v>
      </c>
    </row>
    <row r="32" spans="1:10" ht="15" x14ac:dyDescent="0.25">
      <c r="A32" s="83" t="s">
        <v>56</v>
      </c>
      <c r="B32" s="84"/>
      <c r="C32" s="84"/>
      <c r="D32" s="84">
        <v>27</v>
      </c>
      <c r="E32" s="84">
        <v>83</v>
      </c>
      <c r="F32" s="84"/>
      <c r="G32" s="84">
        <v>24</v>
      </c>
      <c r="H32" s="84"/>
      <c r="I32" s="84"/>
      <c r="J32" s="84">
        <f t="shared" si="2"/>
        <v>134</v>
      </c>
    </row>
    <row r="33" spans="1:10" ht="15" x14ac:dyDescent="0.25">
      <c r="A33" s="83" t="s">
        <v>57</v>
      </c>
      <c r="B33" s="84"/>
      <c r="C33" s="84">
        <v>109</v>
      </c>
      <c r="D33" s="84">
        <v>220</v>
      </c>
      <c r="E33" s="84">
        <v>94</v>
      </c>
      <c r="F33" s="84"/>
      <c r="G33" s="84"/>
      <c r="H33" s="84"/>
      <c r="I33" s="84"/>
      <c r="J33" s="84">
        <f t="shared" si="2"/>
        <v>423</v>
      </c>
    </row>
    <row r="34" spans="1:10" ht="15" x14ac:dyDescent="0.25">
      <c r="A34" s="83" t="s">
        <v>186</v>
      </c>
      <c r="B34" s="84"/>
      <c r="C34" s="84"/>
      <c r="D34" s="84">
        <v>16</v>
      </c>
      <c r="E34" s="84">
        <v>185</v>
      </c>
      <c r="F34" s="84"/>
      <c r="G34" s="84">
        <v>18</v>
      </c>
      <c r="H34" s="84"/>
      <c r="I34" s="84"/>
      <c r="J34" s="84">
        <f t="shared" si="2"/>
        <v>219</v>
      </c>
    </row>
    <row r="35" spans="1:10" ht="15" x14ac:dyDescent="0.25">
      <c r="A35" s="83" t="s">
        <v>58</v>
      </c>
      <c r="B35" s="84"/>
      <c r="C35" s="84">
        <v>36</v>
      </c>
      <c r="D35" s="84">
        <v>26</v>
      </c>
      <c r="E35" s="84">
        <v>147</v>
      </c>
      <c r="F35" s="84"/>
      <c r="G35" s="84">
        <v>92</v>
      </c>
      <c r="H35" s="84"/>
      <c r="I35" s="84"/>
      <c r="J35" s="84">
        <f t="shared" si="2"/>
        <v>301</v>
      </c>
    </row>
    <row r="36" spans="1:10" ht="15" x14ac:dyDescent="0.25">
      <c r="A36" s="83" t="s">
        <v>59</v>
      </c>
      <c r="B36" s="84"/>
      <c r="C36" s="84"/>
      <c r="D36" s="84">
        <v>61</v>
      </c>
      <c r="E36" s="84">
        <v>51</v>
      </c>
      <c r="F36" s="84"/>
      <c r="G36" s="84">
        <v>32</v>
      </c>
      <c r="H36" s="84"/>
      <c r="I36" s="84"/>
      <c r="J36" s="84">
        <f t="shared" si="2"/>
        <v>144</v>
      </c>
    </row>
    <row r="37" spans="1:10" ht="15" x14ac:dyDescent="0.25">
      <c r="A37" s="83" t="s">
        <v>60</v>
      </c>
      <c r="B37" s="84"/>
      <c r="C37" s="84"/>
      <c r="D37" s="84">
        <v>38</v>
      </c>
      <c r="E37" s="84">
        <v>98</v>
      </c>
      <c r="F37" s="84"/>
      <c r="G37" s="84">
        <v>73</v>
      </c>
      <c r="H37" s="84"/>
      <c r="I37" s="84"/>
      <c r="J37" s="84">
        <f t="shared" si="2"/>
        <v>209</v>
      </c>
    </row>
    <row r="38" spans="1:10" ht="15" x14ac:dyDescent="0.25">
      <c r="A38" s="83" t="s">
        <v>61</v>
      </c>
      <c r="B38" s="84"/>
      <c r="C38" s="84"/>
      <c r="D38" s="84">
        <v>34</v>
      </c>
      <c r="E38" s="84">
        <v>31</v>
      </c>
      <c r="F38" s="84"/>
      <c r="G38" s="84">
        <v>16</v>
      </c>
      <c r="H38" s="84"/>
      <c r="I38" s="84"/>
      <c r="J38" s="84">
        <f t="shared" si="2"/>
        <v>81</v>
      </c>
    </row>
    <row r="39" spans="1:10" ht="15" x14ac:dyDescent="0.25">
      <c r="A39" s="83" t="s">
        <v>62</v>
      </c>
      <c r="B39" s="84"/>
      <c r="C39" s="84"/>
      <c r="D39" s="84"/>
      <c r="E39" s="84"/>
      <c r="F39" s="84"/>
      <c r="G39" s="84">
        <v>19</v>
      </c>
      <c r="H39" s="84"/>
      <c r="I39" s="84">
        <v>27</v>
      </c>
      <c r="J39" s="84">
        <f t="shared" si="2"/>
        <v>46</v>
      </c>
    </row>
    <row r="40" spans="1:10" ht="15" x14ac:dyDescent="0.25">
      <c r="A40" s="83" t="s">
        <v>187</v>
      </c>
      <c r="B40" s="84"/>
      <c r="C40" s="84">
        <v>180</v>
      </c>
      <c r="D40" s="84"/>
      <c r="E40" s="84"/>
      <c r="F40" s="84"/>
      <c r="G40" s="84"/>
      <c r="H40" s="84"/>
      <c r="I40" s="84"/>
      <c r="J40" s="84">
        <f t="shared" si="2"/>
        <v>180</v>
      </c>
    </row>
    <row r="41" spans="1:10" ht="15" x14ac:dyDescent="0.25">
      <c r="A41" s="83" t="s">
        <v>188</v>
      </c>
      <c r="B41" s="84"/>
      <c r="C41" s="84">
        <v>323</v>
      </c>
      <c r="D41" s="84"/>
      <c r="E41" s="84"/>
      <c r="F41" s="84"/>
      <c r="G41" s="84"/>
      <c r="H41" s="84"/>
      <c r="I41" s="84"/>
      <c r="J41" s="84">
        <f t="shared" si="2"/>
        <v>323</v>
      </c>
    </row>
    <row r="42" spans="1:10" ht="15" x14ac:dyDescent="0.25">
      <c r="A42" s="83" t="s">
        <v>189</v>
      </c>
      <c r="B42" s="84"/>
      <c r="C42" s="84">
        <v>85</v>
      </c>
      <c r="D42" s="84"/>
      <c r="E42" s="84"/>
      <c r="F42" s="84"/>
      <c r="G42" s="84"/>
      <c r="H42" s="84"/>
      <c r="I42" s="84"/>
      <c r="J42" s="84">
        <f t="shared" si="2"/>
        <v>85</v>
      </c>
    </row>
    <row r="43" spans="1:10" ht="15" x14ac:dyDescent="0.25">
      <c r="A43" s="83" t="s">
        <v>190</v>
      </c>
      <c r="B43" s="84"/>
      <c r="C43" s="84"/>
      <c r="D43" s="84">
        <v>263</v>
      </c>
      <c r="E43" s="84">
        <v>129</v>
      </c>
      <c r="F43" s="84"/>
      <c r="G43" s="84">
        <v>19</v>
      </c>
      <c r="H43" s="84"/>
      <c r="I43" s="84"/>
      <c r="J43" s="84">
        <f t="shared" si="2"/>
        <v>411</v>
      </c>
    </row>
    <row r="44" spans="1:10" ht="15" x14ac:dyDescent="0.25">
      <c r="A44" s="83" t="s">
        <v>191</v>
      </c>
      <c r="B44" s="84"/>
      <c r="C44" s="84">
        <v>75</v>
      </c>
      <c r="D44" s="84"/>
      <c r="E44" s="84"/>
      <c r="F44" s="84"/>
      <c r="G44" s="84"/>
      <c r="H44" s="84"/>
      <c r="I44" s="84"/>
      <c r="J44" s="84">
        <f t="shared" si="2"/>
        <v>75</v>
      </c>
    </row>
    <row r="45" spans="1:10" ht="15" x14ac:dyDescent="0.25">
      <c r="A45" s="83" t="s">
        <v>352</v>
      </c>
      <c r="B45" s="84"/>
      <c r="C45" s="84">
        <v>129</v>
      </c>
      <c r="D45" s="84"/>
      <c r="E45" s="84"/>
      <c r="F45" s="84"/>
      <c r="G45" s="84"/>
      <c r="H45" s="84"/>
      <c r="I45" s="84"/>
      <c r="J45" s="84">
        <f t="shared" si="2"/>
        <v>129</v>
      </c>
    </row>
    <row r="46" spans="1:10" ht="15" x14ac:dyDescent="0.25">
      <c r="A46" s="83" t="s">
        <v>353</v>
      </c>
      <c r="B46" s="84"/>
      <c r="C46" s="84"/>
      <c r="D46" s="84">
        <v>30</v>
      </c>
      <c r="E46" s="84"/>
      <c r="F46" s="84"/>
      <c r="G46" s="84"/>
      <c r="H46" s="84"/>
      <c r="I46" s="84"/>
      <c r="J46" s="84">
        <f t="shared" si="2"/>
        <v>30</v>
      </c>
    </row>
    <row r="47" spans="1:10" ht="15" x14ac:dyDescent="0.25">
      <c r="A47" s="83" t="s">
        <v>224</v>
      </c>
      <c r="B47" s="84"/>
      <c r="C47" s="84">
        <v>1</v>
      </c>
      <c r="D47" s="84">
        <v>168</v>
      </c>
      <c r="E47" s="84">
        <v>91</v>
      </c>
      <c r="F47" s="84">
        <v>2</v>
      </c>
      <c r="G47" s="84">
        <v>27</v>
      </c>
      <c r="H47" s="84"/>
      <c r="I47" s="84"/>
      <c r="J47" s="84">
        <f t="shared" si="2"/>
        <v>289</v>
      </c>
    </row>
    <row r="48" spans="1:10" ht="15" x14ac:dyDescent="0.25">
      <c r="A48" s="83" t="s">
        <v>223</v>
      </c>
      <c r="B48" s="84"/>
      <c r="C48" s="84"/>
      <c r="D48" s="84">
        <v>144</v>
      </c>
      <c r="E48" s="84">
        <v>96</v>
      </c>
      <c r="F48" s="84"/>
      <c r="G48" s="84"/>
      <c r="H48" s="84"/>
      <c r="I48" s="84"/>
      <c r="J48" s="84">
        <f t="shared" si="2"/>
        <v>240</v>
      </c>
    </row>
    <row r="49" spans="1:10" ht="15" x14ac:dyDescent="0.25">
      <c r="A49" s="83" t="s">
        <v>192</v>
      </c>
      <c r="B49" s="84"/>
      <c r="C49" s="84"/>
      <c r="D49" s="84"/>
      <c r="E49" s="84">
        <v>9</v>
      </c>
      <c r="F49" s="84"/>
      <c r="G49" s="84">
        <v>34</v>
      </c>
      <c r="H49" s="84"/>
      <c r="I49" s="84">
        <v>49</v>
      </c>
      <c r="J49" s="84">
        <f t="shared" si="2"/>
        <v>92</v>
      </c>
    </row>
    <row r="50" spans="1:10" ht="15" x14ac:dyDescent="0.25">
      <c r="A50" s="83" t="s">
        <v>65</v>
      </c>
      <c r="B50" s="84"/>
      <c r="C50" s="84">
        <v>27</v>
      </c>
      <c r="D50" s="84">
        <v>151</v>
      </c>
      <c r="E50" s="84">
        <v>15</v>
      </c>
      <c r="F50" s="84"/>
      <c r="G50" s="84"/>
      <c r="H50" s="84"/>
      <c r="I50" s="84"/>
      <c r="J50" s="84">
        <f t="shared" si="2"/>
        <v>193</v>
      </c>
    </row>
    <row r="51" spans="1:10" ht="15" x14ac:dyDescent="0.25">
      <c r="A51" s="83" t="s">
        <v>276</v>
      </c>
      <c r="B51" s="84"/>
      <c r="C51" s="84">
        <v>3</v>
      </c>
      <c r="D51" s="84"/>
      <c r="E51" s="84"/>
      <c r="F51" s="84"/>
      <c r="G51" s="84"/>
      <c r="H51" s="84"/>
      <c r="I51" s="84"/>
      <c r="J51" s="84">
        <f t="shared" si="2"/>
        <v>3</v>
      </c>
    </row>
    <row r="52" spans="1:10" ht="15" x14ac:dyDescent="0.25">
      <c r="A52" s="83" t="s">
        <v>66</v>
      </c>
      <c r="B52" s="84"/>
      <c r="C52" s="84"/>
      <c r="D52" s="84">
        <v>4</v>
      </c>
      <c r="E52" s="84">
        <v>72</v>
      </c>
      <c r="F52" s="84"/>
      <c r="G52" s="84">
        <v>52</v>
      </c>
      <c r="H52" s="84"/>
      <c r="I52" s="84"/>
      <c r="J52" s="84">
        <f t="shared" si="2"/>
        <v>128</v>
      </c>
    </row>
    <row r="53" spans="1:10" ht="15" x14ac:dyDescent="0.25">
      <c r="A53" s="83" t="s">
        <v>67</v>
      </c>
      <c r="B53" s="84"/>
      <c r="C53" s="84"/>
      <c r="D53" s="84">
        <v>29</v>
      </c>
      <c r="E53" s="84">
        <v>149</v>
      </c>
      <c r="F53" s="84"/>
      <c r="G53" s="84">
        <v>22</v>
      </c>
      <c r="H53" s="84"/>
      <c r="I53" s="84"/>
      <c r="J53" s="84">
        <f t="shared" si="2"/>
        <v>200</v>
      </c>
    </row>
    <row r="54" spans="1:10" ht="15" x14ac:dyDescent="0.25">
      <c r="A54" s="83" t="s">
        <v>68</v>
      </c>
      <c r="B54" s="84"/>
      <c r="C54" s="84"/>
      <c r="D54" s="84">
        <v>20</v>
      </c>
      <c r="E54" s="84">
        <v>774</v>
      </c>
      <c r="F54" s="84">
        <v>17</v>
      </c>
      <c r="G54" s="84">
        <v>161</v>
      </c>
      <c r="H54" s="84"/>
      <c r="I54" s="84">
        <v>258</v>
      </c>
      <c r="J54" s="84">
        <f t="shared" si="2"/>
        <v>1230</v>
      </c>
    </row>
    <row r="55" spans="1:10" ht="15" x14ac:dyDescent="0.25">
      <c r="A55" s="83" t="s">
        <v>69</v>
      </c>
      <c r="B55" s="84"/>
      <c r="C55" s="84"/>
      <c r="D55" s="84"/>
      <c r="E55" s="84"/>
      <c r="F55" s="84"/>
      <c r="G55" s="84">
        <v>31</v>
      </c>
      <c r="H55" s="84"/>
      <c r="I55" s="84"/>
      <c r="J55" s="84">
        <f t="shared" si="2"/>
        <v>31</v>
      </c>
    </row>
    <row r="56" spans="1:10" ht="15" x14ac:dyDescent="0.25">
      <c r="A56" s="83" t="s">
        <v>193</v>
      </c>
      <c r="B56" s="84"/>
      <c r="C56" s="84">
        <v>66</v>
      </c>
      <c r="D56" s="84">
        <v>39</v>
      </c>
      <c r="E56" s="84"/>
      <c r="F56" s="84"/>
      <c r="G56" s="84"/>
      <c r="H56" s="84"/>
      <c r="I56" s="84"/>
      <c r="J56" s="84">
        <f t="shared" si="2"/>
        <v>105</v>
      </c>
    </row>
    <row r="57" spans="1:10" ht="15" x14ac:dyDescent="0.25">
      <c r="A57" s="83" t="s">
        <v>70</v>
      </c>
      <c r="B57" s="84">
        <v>63</v>
      </c>
      <c r="C57" s="84">
        <v>247</v>
      </c>
      <c r="D57" s="84">
        <v>169</v>
      </c>
      <c r="E57" s="84">
        <v>60</v>
      </c>
      <c r="F57" s="84"/>
      <c r="G57" s="84"/>
      <c r="H57" s="84"/>
      <c r="I57" s="84"/>
      <c r="J57" s="84">
        <f t="shared" si="2"/>
        <v>539</v>
      </c>
    </row>
    <row r="58" spans="1:10" ht="15" x14ac:dyDescent="0.25">
      <c r="A58" s="83" t="s">
        <v>71</v>
      </c>
      <c r="B58" s="84"/>
      <c r="C58" s="84"/>
      <c r="D58" s="84">
        <v>5</v>
      </c>
      <c r="E58" s="84">
        <v>206</v>
      </c>
      <c r="F58" s="84"/>
      <c r="G58" s="84">
        <v>21</v>
      </c>
      <c r="H58" s="84"/>
      <c r="I58" s="84"/>
      <c r="J58" s="84">
        <f t="shared" si="2"/>
        <v>232</v>
      </c>
    </row>
    <row r="59" spans="1:10" ht="15" x14ac:dyDescent="0.25">
      <c r="A59" s="83" t="s">
        <v>354</v>
      </c>
      <c r="B59" s="84"/>
      <c r="C59" s="84"/>
      <c r="D59" s="84"/>
      <c r="E59" s="84"/>
      <c r="F59" s="84"/>
      <c r="G59" s="84"/>
      <c r="H59" s="84"/>
      <c r="I59" s="84"/>
      <c r="J59" s="84"/>
    </row>
    <row r="60" spans="1:10" ht="15" x14ac:dyDescent="0.25">
      <c r="A60" s="83" t="s">
        <v>72</v>
      </c>
      <c r="B60" s="84"/>
      <c r="C60" s="84"/>
      <c r="D60" s="84"/>
      <c r="E60" s="84">
        <v>31</v>
      </c>
      <c r="F60" s="84"/>
      <c r="G60" s="84">
        <v>165</v>
      </c>
      <c r="H60" s="84"/>
      <c r="I60" s="84">
        <v>91</v>
      </c>
      <c r="J60" s="84">
        <f t="shared" si="2"/>
        <v>287</v>
      </c>
    </row>
    <row r="61" spans="1:10" ht="15" x14ac:dyDescent="0.25">
      <c r="A61" s="83" t="s">
        <v>73</v>
      </c>
      <c r="B61" s="84"/>
      <c r="C61" s="84"/>
      <c r="D61" s="84">
        <v>19</v>
      </c>
      <c r="E61" s="84">
        <v>202</v>
      </c>
      <c r="F61" s="84"/>
      <c r="G61" s="84">
        <v>103</v>
      </c>
      <c r="H61" s="84"/>
      <c r="I61" s="84"/>
      <c r="J61" s="84">
        <f t="shared" si="2"/>
        <v>324</v>
      </c>
    </row>
    <row r="62" spans="1:10" ht="15" x14ac:dyDescent="0.25">
      <c r="A62" s="83" t="s">
        <v>74</v>
      </c>
      <c r="B62" s="84"/>
      <c r="C62" s="84">
        <v>14</v>
      </c>
      <c r="D62" s="84">
        <v>22</v>
      </c>
      <c r="E62" s="84">
        <v>10</v>
      </c>
      <c r="F62" s="84"/>
      <c r="G62" s="84">
        <v>5</v>
      </c>
      <c r="H62" s="84"/>
      <c r="I62" s="84">
        <v>60</v>
      </c>
      <c r="J62" s="84">
        <f t="shared" si="2"/>
        <v>111</v>
      </c>
    </row>
    <row r="63" spans="1:10" ht="15" x14ac:dyDescent="0.25">
      <c r="A63" s="83" t="s">
        <v>75</v>
      </c>
      <c r="B63" s="84"/>
      <c r="C63" s="84">
        <v>340</v>
      </c>
      <c r="D63" s="84">
        <v>637</v>
      </c>
      <c r="E63" s="84">
        <v>1133</v>
      </c>
      <c r="F63" s="84"/>
      <c r="G63" s="84">
        <v>283</v>
      </c>
      <c r="H63" s="84"/>
      <c r="I63" s="84"/>
      <c r="J63" s="84">
        <f t="shared" si="2"/>
        <v>2393</v>
      </c>
    </row>
    <row r="64" spans="1:10" ht="15" x14ac:dyDescent="0.25">
      <c r="A64" s="83" t="s">
        <v>76</v>
      </c>
      <c r="B64" s="84"/>
      <c r="C64" s="84"/>
      <c r="D64" s="84">
        <v>86</v>
      </c>
      <c r="E64" s="84">
        <v>718</v>
      </c>
      <c r="F64" s="84">
        <v>28</v>
      </c>
      <c r="G64" s="84">
        <v>130</v>
      </c>
      <c r="H64" s="84"/>
      <c r="I64" s="84"/>
      <c r="J64" s="84">
        <f t="shared" si="2"/>
        <v>962</v>
      </c>
    </row>
    <row r="65" spans="1:10" ht="15" x14ac:dyDescent="0.25">
      <c r="A65" s="83" t="s">
        <v>77</v>
      </c>
      <c r="B65" s="84"/>
      <c r="C65" s="84">
        <v>110</v>
      </c>
      <c r="D65" s="84">
        <v>462</v>
      </c>
      <c r="E65" s="84">
        <v>1369</v>
      </c>
      <c r="F65" s="84">
        <v>5</v>
      </c>
      <c r="G65" s="84">
        <v>756</v>
      </c>
      <c r="H65" s="84">
        <v>8</v>
      </c>
      <c r="I65" s="84">
        <v>36</v>
      </c>
      <c r="J65" s="84">
        <f t="shared" si="2"/>
        <v>2746</v>
      </c>
    </row>
    <row r="66" spans="1:10" ht="15" x14ac:dyDescent="0.25">
      <c r="A66" s="83" t="s">
        <v>78</v>
      </c>
      <c r="B66" s="84"/>
      <c r="C66" s="84">
        <v>76</v>
      </c>
      <c r="D66" s="84">
        <v>148</v>
      </c>
      <c r="E66" s="84">
        <v>419</v>
      </c>
      <c r="F66" s="84"/>
      <c r="G66" s="84">
        <v>72</v>
      </c>
      <c r="H66" s="84"/>
      <c r="I66" s="84"/>
      <c r="J66" s="84">
        <f t="shared" si="2"/>
        <v>715</v>
      </c>
    </row>
    <row r="67" spans="1:10" ht="15" x14ac:dyDescent="0.25">
      <c r="A67" s="83" t="s">
        <v>79</v>
      </c>
      <c r="B67" s="84"/>
      <c r="C67" s="84">
        <v>103</v>
      </c>
      <c r="D67" s="84">
        <v>123</v>
      </c>
      <c r="E67" s="84">
        <v>451</v>
      </c>
      <c r="F67" s="84"/>
      <c r="G67" s="84">
        <v>118</v>
      </c>
      <c r="H67" s="84"/>
      <c r="I67" s="84"/>
      <c r="J67" s="84">
        <f t="shared" si="2"/>
        <v>795</v>
      </c>
    </row>
    <row r="68" spans="1:10" ht="15" x14ac:dyDescent="0.25">
      <c r="A68" s="83" t="s">
        <v>80</v>
      </c>
      <c r="B68" s="84"/>
      <c r="C68" s="84">
        <v>56</v>
      </c>
      <c r="D68" s="84">
        <v>120</v>
      </c>
      <c r="E68" s="84">
        <v>241</v>
      </c>
      <c r="F68" s="84"/>
      <c r="G68" s="84">
        <v>5</v>
      </c>
      <c r="H68" s="84"/>
      <c r="I68" s="84"/>
      <c r="J68" s="84">
        <f t="shared" si="2"/>
        <v>422</v>
      </c>
    </row>
    <row r="69" spans="1:10" ht="15" x14ac:dyDescent="0.25">
      <c r="A69" s="83" t="s">
        <v>81</v>
      </c>
      <c r="B69" s="84"/>
      <c r="C69" s="84">
        <v>72</v>
      </c>
      <c r="D69" s="84">
        <v>25</v>
      </c>
      <c r="E69" s="84">
        <v>490</v>
      </c>
      <c r="F69" s="84"/>
      <c r="G69" s="84">
        <v>36</v>
      </c>
      <c r="H69" s="84"/>
      <c r="I69" s="84"/>
      <c r="J69" s="84">
        <f t="shared" si="2"/>
        <v>623</v>
      </c>
    </row>
    <row r="70" spans="1:10" s="32" customFormat="1" ht="15" x14ac:dyDescent="0.25">
      <c r="A70" s="83" t="s">
        <v>82</v>
      </c>
      <c r="B70" s="84"/>
      <c r="C70" s="84"/>
      <c r="D70" s="84"/>
      <c r="E70" s="84"/>
      <c r="F70" s="84"/>
      <c r="G70" s="84">
        <v>32</v>
      </c>
      <c r="H70" s="84"/>
      <c r="I70" s="84">
        <v>189</v>
      </c>
      <c r="J70" s="84">
        <f t="shared" si="2"/>
        <v>221</v>
      </c>
    </row>
    <row r="71" spans="1:10" s="32" customFormat="1" ht="15" x14ac:dyDescent="0.25">
      <c r="A71" s="83" t="s">
        <v>83</v>
      </c>
      <c r="B71" s="84"/>
      <c r="C71" s="84">
        <v>29</v>
      </c>
      <c r="D71" s="84">
        <v>22</v>
      </c>
      <c r="E71" s="84">
        <v>211</v>
      </c>
      <c r="F71" s="84"/>
      <c r="G71" s="84">
        <v>34</v>
      </c>
      <c r="H71" s="84"/>
      <c r="I71" s="84"/>
      <c r="J71" s="84">
        <f t="shared" si="2"/>
        <v>296</v>
      </c>
    </row>
    <row r="72" spans="1:10" ht="15" x14ac:dyDescent="0.25">
      <c r="A72" s="83" t="s">
        <v>84</v>
      </c>
      <c r="B72" s="84"/>
      <c r="C72" s="84">
        <v>12</v>
      </c>
      <c r="D72" s="84">
        <v>94</v>
      </c>
      <c r="E72" s="84">
        <v>203</v>
      </c>
      <c r="F72" s="84"/>
      <c r="G72" s="84">
        <v>12</v>
      </c>
      <c r="H72" s="84"/>
      <c r="I72" s="84"/>
      <c r="J72" s="84">
        <f t="shared" si="2"/>
        <v>321</v>
      </c>
    </row>
    <row r="73" spans="1:10" ht="15" x14ac:dyDescent="0.25">
      <c r="A73" s="83" t="s">
        <v>85</v>
      </c>
      <c r="B73" s="84"/>
      <c r="C73" s="84">
        <v>69</v>
      </c>
      <c r="D73" s="84">
        <v>112</v>
      </c>
      <c r="E73" s="84">
        <v>977</v>
      </c>
      <c r="F73" s="84">
        <v>33</v>
      </c>
      <c r="G73" s="84">
        <v>524</v>
      </c>
      <c r="H73" s="84">
        <v>17</v>
      </c>
      <c r="I73" s="84">
        <v>59</v>
      </c>
      <c r="J73" s="84">
        <f t="shared" si="2"/>
        <v>1791</v>
      </c>
    </row>
    <row r="74" spans="1:10" ht="15" x14ac:dyDescent="0.25">
      <c r="A74" s="83" t="s">
        <v>86</v>
      </c>
      <c r="B74" s="84"/>
      <c r="C74" s="84"/>
      <c r="D74" s="84"/>
      <c r="E74" s="84"/>
      <c r="F74" s="84"/>
      <c r="G74" s="84"/>
      <c r="H74" s="84"/>
      <c r="I74" s="84">
        <v>38</v>
      </c>
      <c r="J74" s="84">
        <f t="shared" si="2"/>
        <v>38</v>
      </c>
    </row>
    <row r="75" spans="1:10" ht="15" x14ac:dyDescent="0.25">
      <c r="A75" s="83" t="s">
        <v>87</v>
      </c>
      <c r="B75" s="84"/>
      <c r="C75" s="84">
        <v>125</v>
      </c>
      <c r="D75" s="84">
        <v>174</v>
      </c>
      <c r="E75" s="84">
        <v>554</v>
      </c>
      <c r="F75" s="84"/>
      <c r="G75" s="84">
        <v>77</v>
      </c>
      <c r="H75" s="84"/>
      <c r="I75" s="84"/>
      <c r="J75" s="84">
        <f t="shared" si="2"/>
        <v>930</v>
      </c>
    </row>
    <row r="76" spans="1:10" ht="15" x14ac:dyDescent="0.25">
      <c r="A76" s="83" t="s">
        <v>88</v>
      </c>
      <c r="B76" s="84"/>
      <c r="C76" s="84">
        <v>127</v>
      </c>
      <c r="D76" s="84">
        <v>56</v>
      </c>
      <c r="E76" s="84">
        <v>467</v>
      </c>
      <c r="F76" s="84">
        <v>34</v>
      </c>
      <c r="G76" s="84">
        <v>141</v>
      </c>
      <c r="H76" s="84"/>
      <c r="I76" s="84">
        <v>23</v>
      </c>
      <c r="J76" s="84">
        <f t="shared" si="2"/>
        <v>848</v>
      </c>
    </row>
    <row r="77" spans="1:10" ht="15" x14ac:dyDescent="0.25">
      <c r="A77" s="83" t="s">
        <v>194</v>
      </c>
      <c r="B77" s="84"/>
      <c r="C77" s="84"/>
      <c r="D77" s="84"/>
      <c r="E77" s="84"/>
      <c r="F77" s="84"/>
      <c r="G77" s="84">
        <v>675</v>
      </c>
      <c r="H77" s="84"/>
      <c r="I77" s="84"/>
      <c r="J77" s="84">
        <f t="shared" si="2"/>
        <v>675</v>
      </c>
    </row>
    <row r="78" spans="1:10" ht="15" x14ac:dyDescent="0.25">
      <c r="A78" s="83" t="s">
        <v>89</v>
      </c>
      <c r="B78" s="84"/>
      <c r="C78" s="84">
        <v>271</v>
      </c>
      <c r="D78" s="84">
        <v>323</v>
      </c>
      <c r="E78" s="84">
        <v>1317</v>
      </c>
      <c r="F78" s="84">
        <v>8</v>
      </c>
      <c r="G78" s="84">
        <v>645</v>
      </c>
      <c r="H78" s="84"/>
      <c r="I78" s="84">
        <v>9</v>
      </c>
      <c r="J78" s="84">
        <f t="shared" si="2"/>
        <v>2573</v>
      </c>
    </row>
    <row r="79" spans="1:10" ht="15" x14ac:dyDescent="0.25">
      <c r="A79" s="83" t="s">
        <v>90</v>
      </c>
      <c r="B79" s="84"/>
      <c r="C79" s="84"/>
      <c r="D79" s="84"/>
      <c r="E79" s="84">
        <v>534</v>
      </c>
      <c r="F79" s="84"/>
      <c r="G79" s="84">
        <v>240</v>
      </c>
      <c r="H79" s="84"/>
      <c r="I79" s="84"/>
      <c r="J79" s="84">
        <f>SUM(B79:I79)</f>
        <v>774</v>
      </c>
    </row>
    <row r="80" spans="1:10" ht="15" x14ac:dyDescent="0.25">
      <c r="A80" s="83" t="s">
        <v>273</v>
      </c>
      <c r="B80" s="84"/>
      <c r="C80" s="84"/>
      <c r="D80" s="84"/>
      <c r="E80" s="84"/>
      <c r="F80" s="84"/>
      <c r="G80" s="84"/>
      <c r="H80" s="84"/>
      <c r="I80" s="84"/>
      <c r="J80" s="84"/>
    </row>
    <row r="81" spans="1:10" ht="15" x14ac:dyDescent="0.25">
      <c r="A81" s="83" t="s">
        <v>275</v>
      </c>
      <c r="B81" s="84"/>
      <c r="C81" s="84"/>
      <c r="D81" s="84"/>
      <c r="E81" s="84"/>
      <c r="F81" s="84"/>
      <c r="G81" s="84"/>
      <c r="H81" s="84"/>
      <c r="I81" s="84"/>
      <c r="J81" s="84"/>
    </row>
    <row r="82" spans="1:10" ht="15" x14ac:dyDescent="0.25">
      <c r="A82" s="124" t="s">
        <v>277</v>
      </c>
      <c r="B82" s="84"/>
      <c r="C82" s="84"/>
      <c r="D82" s="84"/>
      <c r="E82" s="84"/>
      <c r="F82" s="84"/>
      <c r="G82" s="84"/>
      <c r="H82" s="84"/>
      <c r="I82" s="84"/>
      <c r="J82" s="84"/>
    </row>
    <row r="83" spans="1:10" ht="15" x14ac:dyDescent="0.25">
      <c r="A83" s="186" t="s">
        <v>279</v>
      </c>
      <c r="B83" s="84"/>
      <c r="C83" s="84"/>
      <c r="D83" s="84"/>
      <c r="E83" s="84"/>
      <c r="F83" s="84"/>
      <c r="G83" s="84"/>
      <c r="H83" s="84"/>
      <c r="I83" s="84"/>
      <c r="J83" s="84"/>
    </row>
    <row r="84" spans="1:10" ht="15" x14ac:dyDescent="0.25">
      <c r="A84" s="186" t="s">
        <v>280</v>
      </c>
      <c r="B84" s="84"/>
      <c r="C84" s="84"/>
      <c r="D84" s="84"/>
      <c r="E84" s="84"/>
      <c r="F84" s="84"/>
      <c r="G84" s="84"/>
      <c r="H84" s="84"/>
      <c r="I84" s="84"/>
      <c r="J84" s="84"/>
    </row>
    <row r="85" spans="1:10" ht="15" x14ac:dyDescent="0.25">
      <c r="A85" s="83" t="s">
        <v>282</v>
      </c>
      <c r="B85" s="84"/>
      <c r="C85" s="84"/>
      <c r="D85" s="84"/>
      <c r="E85" s="84"/>
      <c r="F85" s="84"/>
      <c r="G85" s="84"/>
      <c r="H85" s="84"/>
      <c r="I85" s="84"/>
      <c r="J85" s="84"/>
    </row>
    <row r="86" spans="1:10" ht="15" x14ac:dyDescent="0.25">
      <c r="A86" s="83" t="s">
        <v>283</v>
      </c>
      <c r="B86" s="84"/>
      <c r="C86" s="84"/>
      <c r="D86" s="84"/>
      <c r="E86" s="84"/>
      <c r="F86" s="84"/>
      <c r="G86" s="84"/>
      <c r="H86" s="84"/>
      <c r="I86" s="84"/>
      <c r="J86" s="84"/>
    </row>
    <row r="87" spans="1:10" x14ac:dyDescent="0.2">
      <c r="A87" s="124" t="s">
        <v>345</v>
      </c>
      <c r="B87" s="72"/>
      <c r="C87" s="72"/>
      <c r="D87" s="72"/>
      <c r="E87" s="72"/>
      <c r="F87" s="72"/>
      <c r="G87" s="72"/>
      <c r="H87" s="72"/>
      <c r="I87" s="72"/>
      <c r="J87" s="72"/>
    </row>
    <row r="88" spans="1:10" ht="15" x14ac:dyDescent="0.25">
      <c r="A88" s="30" t="s">
        <v>288</v>
      </c>
      <c r="B88" s="85">
        <f t="shared" ref="B88:H88" si="3">SUM(B31:B86)</f>
        <v>63</v>
      </c>
      <c r="C88" s="85">
        <f t="shared" si="3"/>
        <v>2685</v>
      </c>
      <c r="D88" s="85">
        <f t="shared" si="3"/>
        <v>3888</v>
      </c>
      <c r="E88" s="85">
        <f t="shared" si="3"/>
        <v>11719</v>
      </c>
      <c r="F88" s="85">
        <f t="shared" si="3"/>
        <v>127</v>
      </c>
      <c r="G88" s="85">
        <f t="shared" si="3"/>
        <v>4738</v>
      </c>
      <c r="H88" s="85">
        <f t="shared" si="3"/>
        <v>25</v>
      </c>
      <c r="I88" s="85">
        <v>839</v>
      </c>
      <c r="J88" s="85">
        <f t="shared" si="2"/>
        <v>24084</v>
      </c>
    </row>
    <row r="89" spans="1:10" ht="15" x14ac:dyDescent="0.25">
      <c r="A89" s="30" t="s">
        <v>91</v>
      </c>
      <c r="B89" s="84"/>
      <c r="C89" s="84"/>
      <c r="D89" s="84"/>
      <c r="E89" s="84"/>
      <c r="F89" s="84"/>
      <c r="G89" s="84"/>
      <c r="H89" s="84"/>
      <c r="I89" s="84"/>
      <c r="J89" s="84"/>
    </row>
    <row r="90" spans="1:10" ht="15" x14ac:dyDescent="0.25">
      <c r="A90" s="83" t="s">
        <v>63</v>
      </c>
      <c r="B90" s="84"/>
      <c r="C90" s="84">
        <v>100</v>
      </c>
      <c r="D90" s="84">
        <v>103</v>
      </c>
      <c r="E90" s="84">
        <v>53</v>
      </c>
      <c r="F90" s="84"/>
      <c r="G90" s="84"/>
      <c r="H90" s="84"/>
      <c r="I90" s="84"/>
      <c r="J90" s="84">
        <f t="shared" ref="J90:J116" si="4">SUM(B90:I90)</f>
        <v>256</v>
      </c>
    </row>
    <row r="91" spans="1:10" ht="15" x14ac:dyDescent="0.25">
      <c r="A91" s="83" t="s">
        <v>111</v>
      </c>
      <c r="B91" s="84"/>
      <c r="C91" s="84">
        <v>88</v>
      </c>
      <c r="D91" s="84">
        <v>172</v>
      </c>
      <c r="E91" s="84">
        <v>56</v>
      </c>
      <c r="F91" s="84"/>
      <c r="G91" s="84"/>
      <c r="H91" s="84"/>
      <c r="I91" s="84"/>
      <c r="J91" s="84">
        <f t="shared" si="4"/>
        <v>316</v>
      </c>
    </row>
    <row r="92" spans="1:10" ht="15" x14ac:dyDescent="0.25">
      <c r="A92" s="83" t="s">
        <v>355</v>
      </c>
      <c r="B92" s="84"/>
      <c r="C92" s="84">
        <v>28</v>
      </c>
      <c r="D92" s="84">
        <v>97</v>
      </c>
      <c r="E92" s="84">
        <v>43</v>
      </c>
      <c r="F92" s="84"/>
      <c r="G92" s="84"/>
      <c r="H92" s="84"/>
      <c r="I92" s="84"/>
      <c r="J92" s="84">
        <f t="shared" si="4"/>
        <v>168</v>
      </c>
    </row>
    <row r="93" spans="1:10" ht="15" x14ac:dyDescent="0.25">
      <c r="A93" s="83" t="s">
        <v>64</v>
      </c>
      <c r="B93" s="84"/>
      <c r="C93" s="84">
        <v>90</v>
      </c>
      <c r="D93" s="84">
        <v>240</v>
      </c>
      <c r="E93" s="84">
        <v>134</v>
      </c>
      <c r="F93" s="84"/>
      <c r="G93" s="84"/>
      <c r="H93" s="84"/>
      <c r="I93" s="84"/>
      <c r="J93" s="84">
        <f t="shared" si="4"/>
        <v>464</v>
      </c>
    </row>
    <row r="94" spans="1:10" ht="15" x14ac:dyDescent="0.25">
      <c r="A94" s="83" t="s">
        <v>92</v>
      </c>
      <c r="B94" s="84">
        <v>14</v>
      </c>
      <c r="C94" s="84">
        <v>143</v>
      </c>
      <c r="D94" s="84">
        <v>90</v>
      </c>
      <c r="E94" s="84"/>
      <c r="F94" s="84"/>
      <c r="G94" s="84"/>
      <c r="H94" s="84"/>
      <c r="I94" s="84"/>
      <c r="J94" s="84">
        <f t="shared" si="4"/>
        <v>247</v>
      </c>
    </row>
    <row r="95" spans="1:10" s="32" customFormat="1" ht="15" x14ac:dyDescent="0.25">
      <c r="A95" s="83" t="s">
        <v>285</v>
      </c>
      <c r="B95" s="84"/>
      <c r="C95" s="84">
        <v>42</v>
      </c>
      <c r="D95" s="84">
        <v>297</v>
      </c>
      <c r="E95" s="84">
        <v>242</v>
      </c>
      <c r="F95" s="84"/>
      <c r="G95" s="84">
        <v>81</v>
      </c>
      <c r="H95" s="84"/>
      <c r="I95" s="84"/>
      <c r="J95" s="84">
        <f t="shared" si="4"/>
        <v>662</v>
      </c>
    </row>
    <row r="96" spans="1:10" s="74" customFormat="1" ht="15" x14ac:dyDescent="0.25">
      <c r="A96" s="83" t="s">
        <v>286</v>
      </c>
      <c r="B96" s="84"/>
      <c r="C96" s="84">
        <v>11</v>
      </c>
      <c r="D96" s="84">
        <v>65</v>
      </c>
      <c r="E96" s="84">
        <v>56</v>
      </c>
      <c r="F96" s="84"/>
      <c r="G96" s="84"/>
      <c r="H96" s="84"/>
      <c r="I96" s="84"/>
      <c r="J96" s="84">
        <f t="shared" si="4"/>
        <v>132</v>
      </c>
    </row>
    <row r="97" spans="1:10" s="74" customFormat="1" ht="15" x14ac:dyDescent="0.25">
      <c r="A97" s="83" t="s">
        <v>93</v>
      </c>
      <c r="B97" s="84"/>
      <c r="C97" s="84">
        <v>347</v>
      </c>
      <c r="D97" s="84">
        <v>225</v>
      </c>
      <c r="E97" s="84"/>
      <c r="F97" s="84"/>
      <c r="G97" s="84"/>
      <c r="H97" s="84"/>
      <c r="I97" s="84"/>
      <c r="J97" s="84">
        <f t="shared" si="4"/>
        <v>572</v>
      </c>
    </row>
    <row r="98" spans="1:10" s="6" customFormat="1" ht="15" x14ac:dyDescent="0.25">
      <c r="A98" s="83" t="s">
        <v>225</v>
      </c>
      <c r="B98" s="84"/>
      <c r="C98" s="84">
        <v>201</v>
      </c>
      <c r="D98" s="84"/>
      <c r="E98" s="84"/>
      <c r="F98" s="84"/>
      <c r="G98" s="84"/>
      <c r="H98" s="84"/>
      <c r="I98" s="84"/>
      <c r="J98" s="84">
        <f t="shared" si="4"/>
        <v>201</v>
      </c>
    </row>
    <row r="99" spans="1:10" s="6" customFormat="1" ht="15" x14ac:dyDescent="0.25">
      <c r="A99" s="83" t="s">
        <v>216</v>
      </c>
      <c r="B99" s="84">
        <v>98</v>
      </c>
      <c r="C99" s="84">
        <v>120</v>
      </c>
      <c r="D99" s="84">
        <v>308</v>
      </c>
      <c r="E99" s="84"/>
      <c r="F99" s="84"/>
      <c r="G99" s="84"/>
      <c r="H99" s="84"/>
      <c r="I99" s="84"/>
      <c r="J99" s="84">
        <f t="shared" si="4"/>
        <v>526</v>
      </c>
    </row>
    <row r="100" spans="1:10" s="6" customFormat="1" ht="15" x14ac:dyDescent="0.25">
      <c r="A100" s="83" t="s">
        <v>94</v>
      </c>
      <c r="B100" s="84">
        <v>14</v>
      </c>
      <c r="C100" s="84">
        <v>66</v>
      </c>
      <c r="D100" s="84">
        <v>87</v>
      </c>
      <c r="E100" s="84"/>
      <c r="F100" s="84"/>
      <c r="G100" s="84"/>
      <c r="H100" s="84"/>
      <c r="I100" s="84"/>
      <c r="J100" s="84">
        <f t="shared" si="4"/>
        <v>167</v>
      </c>
    </row>
    <row r="101" spans="1:10" ht="15" x14ac:dyDescent="0.25">
      <c r="A101" s="83" t="s">
        <v>95</v>
      </c>
      <c r="B101" s="84">
        <v>34</v>
      </c>
      <c r="C101" s="84">
        <v>126</v>
      </c>
      <c r="D101" s="84">
        <v>69</v>
      </c>
      <c r="E101" s="84"/>
      <c r="F101" s="84"/>
      <c r="G101" s="84"/>
      <c r="H101" s="84"/>
      <c r="I101" s="84"/>
      <c r="J101" s="84">
        <f t="shared" si="4"/>
        <v>229</v>
      </c>
    </row>
    <row r="102" spans="1:10" ht="15" x14ac:dyDescent="0.25">
      <c r="A102" s="83" t="s">
        <v>177</v>
      </c>
      <c r="B102" s="84">
        <v>46</v>
      </c>
      <c r="C102" s="84">
        <v>71</v>
      </c>
      <c r="D102" s="84">
        <v>96</v>
      </c>
      <c r="E102" s="84"/>
      <c r="F102" s="84"/>
      <c r="G102" s="84"/>
      <c r="H102" s="84"/>
      <c r="I102" s="84"/>
      <c r="J102" s="84">
        <f t="shared" si="4"/>
        <v>213</v>
      </c>
    </row>
    <row r="103" spans="1:10" ht="17.45" customHeight="1" x14ac:dyDescent="0.25">
      <c r="A103" s="83" t="s">
        <v>96</v>
      </c>
      <c r="B103" s="84">
        <v>16</v>
      </c>
      <c r="C103" s="84">
        <v>58</v>
      </c>
      <c r="D103" s="84">
        <v>94</v>
      </c>
      <c r="E103" s="84"/>
      <c r="F103" s="84"/>
      <c r="G103" s="84"/>
      <c r="H103" s="84"/>
      <c r="I103" s="84"/>
      <c r="J103" s="84">
        <f t="shared" si="4"/>
        <v>168</v>
      </c>
    </row>
    <row r="104" spans="1:10" ht="15" x14ac:dyDescent="0.25">
      <c r="A104" s="83" t="s">
        <v>97</v>
      </c>
      <c r="B104" s="84">
        <v>1152</v>
      </c>
      <c r="C104" s="84">
        <v>5878</v>
      </c>
      <c r="D104" s="84">
        <v>24</v>
      </c>
      <c r="E104" s="84"/>
      <c r="F104" s="84"/>
      <c r="G104" s="84"/>
      <c r="H104" s="84"/>
      <c r="I104" s="84"/>
      <c r="J104" s="84">
        <f t="shared" si="4"/>
        <v>7054</v>
      </c>
    </row>
    <row r="105" spans="1:10" ht="15" x14ac:dyDescent="0.25">
      <c r="A105" s="83" t="s">
        <v>98</v>
      </c>
      <c r="B105" s="84"/>
      <c r="C105" s="84">
        <v>1208</v>
      </c>
      <c r="D105" s="84">
        <v>310</v>
      </c>
      <c r="E105" s="84"/>
      <c r="F105" s="84"/>
      <c r="G105" s="84"/>
      <c r="H105" s="84"/>
      <c r="I105" s="84"/>
      <c r="J105" s="84">
        <f t="shared" si="4"/>
        <v>1518</v>
      </c>
    </row>
    <row r="106" spans="1:10" ht="15" x14ac:dyDescent="0.25">
      <c r="A106" s="83" t="s">
        <v>99</v>
      </c>
      <c r="B106" s="84"/>
      <c r="C106" s="84"/>
      <c r="D106" s="84">
        <v>268</v>
      </c>
      <c r="E106" s="84">
        <v>142</v>
      </c>
      <c r="F106" s="84"/>
      <c r="G106" s="84"/>
      <c r="H106" s="84"/>
      <c r="I106" s="84"/>
      <c r="J106" s="84">
        <f t="shared" si="4"/>
        <v>410</v>
      </c>
    </row>
    <row r="107" spans="1:10" ht="15" x14ac:dyDescent="0.25">
      <c r="A107" s="83" t="s">
        <v>100</v>
      </c>
      <c r="B107" s="84"/>
      <c r="C107" s="84"/>
      <c r="D107" s="84">
        <v>562</v>
      </c>
      <c r="E107" s="84">
        <v>405</v>
      </c>
      <c r="F107" s="84"/>
      <c r="G107" s="84">
        <v>49</v>
      </c>
      <c r="H107" s="84"/>
      <c r="I107" s="84"/>
      <c r="J107" s="84">
        <f t="shared" si="4"/>
        <v>1016</v>
      </c>
    </row>
    <row r="108" spans="1:10" ht="15" x14ac:dyDescent="0.25">
      <c r="A108" s="83" t="s">
        <v>178</v>
      </c>
      <c r="B108" s="84"/>
      <c r="C108" s="84"/>
      <c r="D108" s="84">
        <v>91</v>
      </c>
      <c r="E108" s="84">
        <v>140</v>
      </c>
      <c r="F108" s="84"/>
      <c r="G108" s="84"/>
      <c r="H108" s="84"/>
      <c r="I108" s="84"/>
      <c r="J108" s="84">
        <f t="shared" si="4"/>
        <v>231</v>
      </c>
    </row>
    <row r="109" spans="1:10" ht="15" x14ac:dyDescent="0.25">
      <c r="A109" s="83" t="s">
        <v>165</v>
      </c>
      <c r="B109" s="84"/>
      <c r="C109" s="84"/>
      <c r="D109" s="84">
        <v>137</v>
      </c>
      <c r="E109" s="84">
        <v>187</v>
      </c>
      <c r="F109" s="84"/>
      <c r="G109" s="84"/>
      <c r="H109" s="84"/>
      <c r="I109" s="84"/>
      <c r="J109" s="84">
        <f t="shared" si="4"/>
        <v>324</v>
      </c>
    </row>
    <row r="110" spans="1:10" ht="15" x14ac:dyDescent="0.25">
      <c r="A110" s="83" t="s">
        <v>101</v>
      </c>
      <c r="B110" s="84"/>
      <c r="C110" s="84"/>
      <c r="D110" s="84">
        <v>258</v>
      </c>
      <c r="E110" s="84">
        <v>152</v>
      </c>
      <c r="F110" s="84"/>
      <c r="G110" s="84"/>
      <c r="H110" s="84"/>
      <c r="I110" s="84"/>
      <c r="J110" s="84">
        <f t="shared" si="4"/>
        <v>410</v>
      </c>
    </row>
    <row r="111" spans="1:10" ht="15" x14ac:dyDescent="0.25">
      <c r="A111" s="83" t="s">
        <v>278</v>
      </c>
      <c r="B111" s="84"/>
      <c r="C111" s="84"/>
      <c r="D111" s="84"/>
      <c r="E111" s="84"/>
      <c r="F111" s="84"/>
      <c r="G111" s="84">
        <v>50</v>
      </c>
      <c r="H111" s="84">
        <v>10</v>
      </c>
      <c r="I111" s="84">
        <v>91</v>
      </c>
      <c r="J111" s="84">
        <f t="shared" si="4"/>
        <v>151</v>
      </c>
    </row>
    <row r="112" spans="1:10" ht="15" x14ac:dyDescent="0.25">
      <c r="A112" s="83" t="s">
        <v>102</v>
      </c>
      <c r="B112" s="84">
        <v>29</v>
      </c>
      <c r="C112" s="84">
        <v>535</v>
      </c>
      <c r="D112" s="84">
        <v>277</v>
      </c>
      <c r="E112" s="84"/>
      <c r="F112" s="84"/>
      <c r="G112" s="84"/>
      <c r="H112" s="84"/>
      <c r="I112" s="84"/>
      <c r="J112" s="84">
        <f t="shared" si="4"/>
        <v>841</v>
      </c>
    </row>
    <row r="113" spans="1:10" ht="15" x14ac:dyDescent="0.25">
      <c r="A113" s="83" t="s">
        <v>287</v>
      </c>
      <c r="B113" s="84"/>
      <c r="C113" s="84"/>
      <c r="D113" s="84"/>
      <c r="E113" s="84"/>
      <c r="F113" s="84"/>
      <c r="G113" s="84"/>
      <c r="H113" s="84"/>
      <c r="I113" s="84"/>
      <c r="J113" s="84"/>
    </row>
    <row r="114" spans="1:10" ht="15" x14ac:dyDescent="0.25">
      <c r="A114" s="83" t="s">
        <v>103</v>
      </c>
      <c r="B114" s="84"/>
      <c r="C114" s="84"/>
      <c r="D114" s="84"/>
      <c r="E114" s="84">
        <v>117</v>
      </c>
      <c r="F114" s="84"/>
      <c r="G114" s="84">
        <v>163</v>
      </c>
      <c r="H114" s="84"/>
      <c r="I114" s="84"/>
      <c r="J114" s="84">
        <f t="shared" si="4"/>
        <v>280</v>
      </c>
    </row>
    <row r="115" spans="1:10" ht="15" x14ac:dyDescent="0.25">
      <c r="A115" s="30" t="s">
        <v>181</v>
      </c>
      <c r="B115" s="85">
        <f>SUM(B90:B114)</f>
        <v>1403</v>
      </c>
      <c r="C115" s="85">
        <f>SUM(C90:C114)</f>
        <v>9112</v>
      </c>
      <c r="D115" s="85">
        <f>SUM(D90:D114)</f>
        <v>3870</v>
      </c>
      <c r="E115" s="85">
        <f>SUM(E90:E114)</f>
        <v>1727</v>
      </c>
      <c r="F115" s="85"/>
      <c r="G115" s="85">
        <f>SUM(G90:G114)</f>
        <v>343</v>
      </c>
      <c r="H115" s="85">
        <f>SUM(H90:H114)</f>
        <v>10</v>
      </c>
      <c r="I115" s="85">
        <v>91</v>
      </c>
      <c r="J115" s="85">
        <f t="shared" si="4"/>
        <v>16556</v>
      </c>
    </row>
    <row r="116" spans="1:10" ht="15" customHeight="1" x14ac:dyDescent="0.25">
      <c r="A116" s="30" t="s">
        <v>166</v>
      </c>
      <c r="B116" s="85">
        <f t="shared" ref="B116:H116" si="5">SUM(B29,B88,B115)</f>
        <v>1485</v>
      </c>
      <c r="C116" s="85">
        <f t="shared" si="5"/>
        <v>11797</v>
      </c>
      <c r="D116" s="85">
        <f t="shared" si="5"/>
        <v>9131</v>
      </c>
      <c r="E116" s="85">
        <f t="shared" si="5"/>
        <v>20611</v>
      </c>
      <c r="F116" s="85">
        <f t="shared" si="5"/>
        <v>176</v>
      </c>
      <c r="G116" s="85">
        <f t="shared" si="5"/>
        <v>5779</v>
      </c>
      <c r="H116" s="85">
        <f t="shared" si="5"/>
        <v>56</v>
      </c>
      <c r="I116" s="85">
        <v>1420</v>
      </c>
      <c r="J116" s="85">
        <f t="shared" si="4"/>
        <v>50455</v>
      </c>
    </row>
    <row r="117" spans="1:10" ht="15" customHeight="1" x14ac:dyDescent="0.2"/>
    <row r="118" spans="1:10" ht="13.5" thickBot="1" x14ac:dyDescent="0.25"/>
    <row r="119" spans="1:10" x14ac:dyDescent="0.2">
      <c r="A119" s="108" t="s">
        <v>243</v>
      </c>
      <c r="B119" s="167">
        <f>MIN(B11:B28,B31:B87,B90:B114)</f>
        <v>14</v>
      </c>
      <c r="C119" s="167">
        <f t="shared" ref="C119:J119" si="6">MIN(C11:C28,C31:C87,C90:C114)</f>
        <v>1</v>
      </c>
      <c r="D119" s="167">
        <f t="shared" si="6"/>
        <v>2</v>
      </c>
      <c r="E119" s="167">
        <f t="shared" si="6"/>
        <v>9</v>
      </c>
      <c r="F119" s="167">
        <f t="shared" si="6"/>
        <v>1</v>
      </c>
      <c r="G119" s="167">
        <f t="shared" si="6"/>
        <v>5</v>
      </c>
      <c r="H119" s="167">
        <f t="shared" si="6"/>
        <v>1</v>
      </c>
      <c r="I119" s="167">
        <f t="shared" si="6"/>
        <v>9</v>
      </c>
      <c r="J119" s="168">
        <f t="shared" si="6"/>
        <v>3</v>
      </c>
    </row>
    <row r="120" spans="1:10" x14ac:dyDescent="0.2">
      <c r="A120" s="109" t="s">
        <v>244</v>
      </c>
      <c r="B120" s="166">
        <f>MAX(B11:B28,B31:B87,B90:B114)</f>
        <v>1152</v>
      </c>
      <c r="C120" s="166">
        <f t="shared" ref="C120:J120" si="7">MAX(C11:C28,C31:C87,C90:C114)</f>
        <v>5878</v>
      </c>
      <c r="D120" s="166">
        <f t="shared" si="7"/>
        <v>637</v>
      </c>
      <c r="E120" s="166">
        <f t="shared" si="7"/>
        <v>1866</v>
      </c>
      <c r="F120" s="166">
        <f t="shared" si="7"/>
        <v>40</v>
      </c>
      <c r="G120" s="166">
        <f t="shared" si="7"/>
        <v>756</v>
      </c>
      <c r="H120" s="166">
        <f t="shared" si="7"/>
        <v>20</v>
      </c>
      <c r="I120" s="166">
        <f t="shared" si="7"/>
        <v>272</v>
      </c>
      <c r="J120" s="169">
        <f t="shared" si="7"/>
        <v>7054</v>
      </c>
    </row>
    <row r="121" spans="1:10" x14ac:dyDescent="0.2">
      <c r="A121" s="109" t="s">
        <v>248</v>
      </c>
      <c r="B121" s="166">
        <f>MEDIAN(B11:B28,B31:B87,B90:B114)</f>
        <v>31.5</v>
      </c>
      <c r="C121" s="166">
        <f t="shared" ref="C121:J121" si="8">MEDIAN(C11:C28,C31:C87,C90:C114)</f>
        <v>89</v>
      </c>
      <c r="D121" s="166">
        <f t="shared" si="8"/>
        <v>95</v>
      </c>
      <c r="E121" s="166">
        <f t="shared" si="8"/>
        <v>152</v>
      </c>
      <c r="F121" s="166">
        <f t="shared" si="8"/>
        <v>12.5</v>
      </c>
      <c r="G121" s="166">
        <f t="shared" si="8"/>
        <v>52</v>
      </c>
      <c r="H121" s="166">
        <f t="shared" si="8"/>
        <v>10</v>
      </c>
      <c r="I121" s="166">
        <f t="shared" si="8"/>
        <v>59</v>
      </c>
      <c r="J121" s="169">
        <f t="shared" si="8"/>
        <v>292.5</v>
      </c>
    </row>
    <row r="122" spans="1:10" x14ac:dyDescent="0.2">
      <c r="A122" s="109" t="s">
        <v>245</v>
      </c>
      <c r="B122" s="166">
        <f>AVERAGE(B12:B28,B31:B87,B90:B114)</f>
        <v>162.88888888888889</v>
      </c>
      <c r="C122" s="166">
        <f t="shared" ref="C122:J122" si="9">AVERAGE(C12:C28,C31:C87,C90:C114)</f>
        <v>280.88095238095241</v>
      </c>
      <c r="D122" s="166">
        <f t="shared" si="9"/>
        <v>133.76119402985074</v>
      </c>
      <c r="E122" s="166">
        <f t="shared" si="9"/>
        <v>341.18333333333334</v>
      </c>
      <c r="F122" s="166">
        <f t="shared" si="9"/>
        <v>17.600000000000001</v>
      </c>
      <c r="G122" s="166">
        <f t="shared" si="9"/>
        <v>134.3953488372093</v>
      </c>
      <c r="H122" s="166">
        <f t="shared" si="9"/>
        <v>11.2</v>
      </c>
      <c r="I122" s="166">
        <f t="shared" si="9"/>
        <v>94.666666666666671</v>
      </c>
      <c r="J122" s="169">
        <f t="shared" si="9"/>
        <v>563.22471910112358</v>
      </c>
    </row>
    <row r="123" spans="1:10" ht="13.5" thickBot="1" x14ac:dyDescent="0.25">
      <c r="A123" s="110" t="s">
        <v>246</v>
      </c>
      <c r="B123" s="170">
        <f>_xlfn.STDEV.P(B11:B28,B31:B87,B90:B114)</f>
        <v>335.45141227903633</v>
      </c>
      <c r="C123" s="170">
        <f t="shared" ref="C123:J123" si="10">_xlfn.STDEV.P(C11:C28,C31:C87,C90:C114)</f>
        <v>896.35070205012926</v>
      </c>
      <c r="D123" s="170">
        <f t="shared" si="10"/>
        <v>126.05190872720503</v>
      </c>
      <c r="E123" s="170">
        <f t="shared" si="10"/>
        <v>402.53109434360982</v>
      </c>
      <c r="F123" s="170">
        <f t="shared" si="10"/>
        <v>14.065560778013793</v>
      </c>
      <c r="G123" s="170">
        <f t="shared" si="10"/>
        <v>183.0246062418783</v>
      </c>
      <c r="H123" s="170">
        <f t="shared" si="10"/>
        <v>6.7349832961930947</v>
      </c>
      <c r="I123" s="170">
        <f t="shared" si="10"/>
        <v>86.106652214306621</v>
      </c>
      <c r="J123" s="171">
        <f t="shared" si="10"/>
        <v>890.98556783977449</v>
      </c>
    </row>
    <row r="124" spans="1:10" x14ac:dyDescent="0.2">
      <c r="A124" s="92"/>
      <c r="B124" s="91"/>
      <c r="C124" s="91"/>
      <c r="D124" s="91"/>
      <c r="E124" s="91"/>
      <c r="F124" s="91"/>
      <c r="G124" s="91"/>
      <c r="H124" s="91"/>
      <c r="I124" s="91"/>
    </row>
    <row r="125" spans="1:10" x14ac:dyDescent="0.2">
      <c r="A125" s="149" t="s">
        <v>323</v>
      </c>
      <c r="B125" s="149"/>
      <c r="C125" s="149"/>
      <c r="D125" s="149"/>
      <c r="E125" s="149"/>
      <c r="F125" s="149"/>
      <c r="G125" s="149"/>
      <c r="H125" s="149"/>
      <c r="I125" s="149"/>
    </row>
    <row r="126" spans="1:10" ht="30" customHeight="1" x14ac:dyDescent="0.2">
      <c r="A126" s="242" t="s">
        <v>357</v>
      </c>
      <c r="B126" s="242"/>
      <c r="C126" s="242"/>
      <c r="D126" s="242"/>
      <c r="E126" s="242"/>
      <c r="F126" s="242"/>
      <c r="G126" s="242"/>
      <c r="H126" s="242"/>
      <c r="I126" s="242"/>
      <c r="J126" s="242"/>
    </row>
    <row r="127" spans="1:10" ht="15" x14ac:dyDescent="0.2">
      <c r="A127" s="79" t="s">
        <v>220</v>
      </c>
      <c r="B127" s="79"/>
      <c r="C127" s="79"/>
      <c r="D127" s="79"/>
      <c r="E127" s="79"/>
      <c r="F127" s="79"/>
      <c r="G127" s="79"/>
      <c r="H127" s="79"/>
      <c r="I127" s="79"/>
    </row>
    <row r="128" spans="1:10" x14ac:dyDescent="0.2">
      <c r="A128" s="158" t="s">
        <v>217</v>
      </c>
      <c r="B128" s="79"/>
      <c r="C128" s="79"/>
      <c r="D128" s="79"/>
      <c r="E128" s="79"/>
      <c r="F128" s="79"/>
      <c r="G128" s="79"/>
      <c r="H128" s="79"/>
      <c r="I128" s="79"/>
    </row>
    <row r="129" spans="1:16" x14ac:dyDescent="0.2">
      <c r="A129" s="158" t="s">
        <v>218</v>
      </c>
      <c r="B129" s="79"/>
      <c r="C129" s="79"/>
      <c r="D129" s="79"/>
      <c r="E129" s="79"/>
      <c r="F129" s="79"/>
      <c r="G129" s="79"/>
      <c r="H129" s="79"/>
      <c r="I129" s="79"/>
    </row>
    <row r="130" spans="1:16" x14ac:dyDescent="0.2">
      <c r="A130" s="158" t="s">
        <v>219</v>
      </c>
      <c r="B130" s="79"/>
      <c r="C130" s="79"/>
      <c r="D130" s="79"/>
      <c r="E130" s="79"/>
      <c r="F130" s="79"/>
      <c r="G130" s="79"/>
      <c r="H130" s="79"/>
      <c r="I130" s="79"/>
    </row>
    <row r="131" spans="1:16" x14ac:dyDescent="0.2">
      <c r="K131" s="149"/>
      <c r="L131" s="149"/>
      <c r="M131" s="149"/>
      <c r="N131" s="149"/>
      <c r="O131" s="149"/>
      <c r="P131" s="149"/>
    </row>
  </sheetData>
  <mergeCells count="15">
    <mergeCell ref="J8:J9"/>
    <mergeCell ref="A126:J126"/>
    <mergeCell ref="A1:J1"/>
    <mergeCell ref="A2:J2"/>
    <mergeCell ref="A3:J3"/>
    <mergeCell ref="A4:J4"/>
    <mergeCell ref="A6:J6"/>
    <mergeCell ref="H8:H9"/>
    <mergeCell ref="I8:I9"/>
    <mergeCell ref="A8:A9"/>
    <mergeCell ref="B8:C8"/>
    <mergeCell ref="D8:D9"/>
    <mergeCell ref="E8:E9"/>
    <mergeCell ref="G8:G9"/>
    <mergeCell ref="F8:F9"/>
  </mergeCells>
  <printOptions horizontalCentered="1"/>
  <pageMargins left="0.25" right="0.25" top="0.25" bottom="0.25" header="0.3" footer="0.3"/>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81" zoomScaleNormal="81" workbookViewId="0">
      <pane xSplit="1" ySplit="9" topLeftCell="B10" activePane="bottomRight" state="frozen"/>
      <selection pane="topRight" activeCell="B1" sqref="B1"/>
      <selection pane="bottomLeft" activeCell="A10" sqref="A10"/>
      <selection pane="bottomRight" activeCell="B10" sqref="B10"/>
    </sheetView>
  </sheetViews>
  <sheetFormatPr defaultColWidth="6.140625" defaultRowHeight="12.75" x14ac:dyDescent="0.2"/>
  <cols>
    <col min="1" max="1" width="46.5703125" style="36" customWidth="1"/>
    <col min="2" max="2" width="11.28515625" style="37" bestFit="1" customWidth="1"/>
    <col min="3" max="3" width="8.85546875" style="38" customWidth="1"/>
    <col min="4" max="4" width="12.85546875" style="189" bestFit="1" customWidth="1"/>
    <col min="5" max="5" width="11.7109375" style="189" bestFit="1" customWidth="1"/>
    <col min="6" max="6" width="11.7109375" style="190" bestFit="1" customWidth="1"/>
    <col min="7" max="7" width="12.85546875" style="189" bestFit="1" customWidth="1"/>
    <col min="8" max="8" width="11.7109375" style="189" bestFit="1" customWidth="1"/>
    <col min="9" max="9" width="12" style="189" customWidth="1"/>
    <col min="10" max="10" width="10.42578125" style="35" customWidth="1"/>
    <col min="11" max="11" width="40" style="35" customWidth="1"/>
    <col min="12" max="12" width="9.85546875" style="35" bestFit="1" customWidth="1"/>
    <col min="13" max="13" width="8.140625" style="35" bestFit="1" customWidth="1"/>
    <col min="14" max="15" width="7" style="35" bestFit="1" customWidth="1"/>
    <col min="16" max="17" width="8.140625" style="35" bestFit="1" customWidth="1"/>
    <col min="18" max="18" width="7" style="35" bestFit="1" customWidth="1"/>
    <col min="19" max="19" width="8.140625" style="35" bestFit="1" customWidth="1"/>
    <col min="20" max="16384" width="6.140625" style="35"/>
  </cols>
  <sheetData>
    <row r="1" spans="1:11" s="5" customFormat="1" ht="23.25" x14ac:dyDescent="0.35">
      <c r="A1" s="243" t="s">
        <v>160</v>
      </c>
      <c r="B1" s="243"/>
      <c r="C1" s="243"/>
      <c r="D1" s="243"/>
      <c r="E1" s="243"/>
      <c r="F1" s="243"/>
      <c r="G1" s="243"/>
      <c r="H1" s="243"/>
      <c r="I1" s="243"/>
      <c r="J1" s="57"/>
      <c r="K1" s="57"/>
    </row>
    <row r="2" spans="1:11" s="5" customFormat="1" ht="21" x14ac:dyDescent="0.35">
      <c r="A2" s="243" t="s">
        <v>162</v>
      </c>
      <c r="B2" s="243"/>
      <c r="C2" s="243"/>
      <c r="D2" s="243"/>
      <c r="E2" s="243"/>
      <c r="F2" s="243"/>
      <c r="G2" s="243"/>
      <c r="H2" s="243"/>
      <c r="I2" s="243"/>
      <c r="J2" s="58"/>
      <c r="K2" s="58"/>
    </row>
    <row r="3" spans="1:11" s="5" customFormat="1" ht="15.75" x14ac:dyDescent="0.25">
      <c r="A3" s="244" t="s">
        <v>325</v>
      </c>
      <c r="B3" s="244"/>
      <c r="C3" s="244"/>
      <c r="D3" s="244"/>
      <c r="E3" s="244"/>
      <c r="F3" s="244"/>
      <c r="G3" s="244"/>
      <c r="H3" s="244"/>
      <c r="I3" s="244"/>
      <c r="J3" s="45"/>
      <c r="K3" s="45"/>
    </row>
    <row r="4" spans="1:11" s="5" customFormat="1" ht="15.75" x14ac:dyDescent="0.25">
      <c r="A4" s="251" t="s">
        <v>257</v>
      </c>
      <c r="B4" s="251"/>
      <c r="C4" s="251"/>
      <c r="D4" s="251"/>
      <c r="E4" s="251"/>
      <c r="F4" s="251"/>
      <c r="G4" s="251"/>
      <c r="H4" s="251"/>
      <c r="I4" s="251"/>
      <c r="J4" s="59"/>
      <c r="K4" s="59"/>
    </row>
    <row r="6" spans="1:11" ht="30" customHeight="1" x14ac:dyDescent="0.25">
      <c r="A6" s="253" t="s">
        <v>361</v>
      </c>
      <c r="B6" s="253"/>
      <c r="C6" s="253"/>
      <c r="D6" s="253"/>
      <c r="E6" s="253"/>
      <c r="F6" s="253"/>
      <c r="G6" s="253"/>
      <c r="H6" s="253"/>
      <c r="I6" s="253"/>
      <c r="J6" s="39"/>
    </row>
    <row r="7" spans="1:11" x14ac:dyDescent="0.2">
      <c r="A7" s="60" t="s">
        <v>104</v>
      </c>
      <c r="B7" s="43"/>
      <c r="C7" s="43"/>
      <c r="D7" s="191"/>
      <c r="E7" s="191"/>
      <c r="F7" s="191"/>
      <c r="G7" s="191"/>
      <c r="H7" s="191"/>
      <c r="I7" s="191"/>
    </row>
    <row r="8" spans="1:11" s="64" customFormat="1" x14ac:dyDescent="0.2">
      <c r="A8" s="256" t="s">
        <v>115</v>
      </c>
      <c r="B8" s="126" t="s">
        <v>167</v>
      </c>
      <c r="C8" s="254" t="s">
        <v>116</v>
      </c>
      <c r="D8" s="258" t="s">
        <v>117</v>
      </c>
      <c r="E8" s="259"/>
      <c r="F8" s="254" t="s">
        <v>118</v>
      </c>
      <c r="G8" s="260" t="s">
        <v>359</v>
      </c>
      <c r="H8" s="261"/>
      <c r="I8" s="254" t="s">
        <v>119</v>
      </c>
    </row>
    <row r="9" spans="1:11" s="65" customFormat="1" x14ac:dyDescent="0.2">
      <c r="A9" s="257"/>
      <c r="B9" s="127"/>
      <c r="C9" s="255"/>
      <c r="D9" s="128" t="s">
        <v>20</v>
      </c>
      <c r="E9" s="128" t="s">
        <v>24</v>
      </c>
      <c r="F9" s="255"/>
      <c r="G9" s="128" t="s">
        <v>20</v>
      </c>
      <c r="H9" s="128" t="s">
        <v>24</v>
      </c>
      <c r="I9" s="255"/>
    </row>
    <row r="10" spans="1:11" s="64" customFormat="1" ht="15" x14ac:dyDescent="0.25">
      <c r="A10" s="130" t="s">
        <v>152</v>
      </c>
      <c r="B10" s="72">
        <v>51</v>
      </c>
      <c r="C10" s="69">
        <f t="shared" ref="C10:C46" si="0">SUM(F10,I10)</f>
        <v>16580</v>
      </c>
      <c r="D10" s="84">
        <v>939</v>
      </c>
      <c r="E10" s="84">
        <v>463</v>
      </c>
      <c r="F10" s="69">
        <f t="shared" ref="F10:F46" si="1">SUM(D10:E10)</f>
        <v>1402</v>
      </c>
      <c r="G10" s="70">
        <v>14331</v>
      </c>
      <c r="H10" s="70">
        <v>847</v>
      </c>
      <c r="I10" s="70">
        <f t="shared" ref="I10:I46" si="2">SUM(G10:H10)</f>
        <v>15178</v>
      </c>
    </row>
    <row r="11" spans="1:11" s="64" customFormat="1" ht="26.25" x14ac:dyDescent="0.25">
      <c r="A11" s="129" t="s">
        <v>153</v>
      </c>
      <c r="B11" s="72">
        <v>52</v>
      </c>
      <c r="C11" s="69">
        <f t="shared" si="0"/>
        <v>7507</v>
      </c>
      <c r="D11" s="84">
        <v>1918</v>
      </c>
      <c r="E11" s="84">
        <v>56</v>
      </c>
      <c r="F11" s="69">
        <f t="shared" si="1"/>
        <v>1974</v>
      </c>
      <c r="G11" s="70">
        <v>3856</v>
      </c>
      <c r="H11" s="70">
        <v>1677</v>
      </c>
      <c r="I11" s="70">
        <f t="shared" si="2"/>
        <v>5533</v>
      </c>
    </row>
    <row r="12" spans="1:11" s="64" customFormat="1" ht="39" x14ac:dyDescent="0.25">
      <c r="A12" s="129" t="s">
        <v>127</v>
      </c>
      <c r="B12" s="72">
        <v>12</v>
      </c>
      <c r="C12" s="69">
        <f t="shared" si="0"/>
        <v>4426</v>
      </c>
      <c r="D12" s="84"/>
      <c r="E12" s="84"/>
      <c r="F12" s="69">
        <f t="shared" si="1"/>
        <v>0</v>
      </c>
      <c r="G12" s="70">
        <v>4426</v>
      </c>
      <c r="H12" s="70">
        <v>0</v>
      </c>
      <c r="I12" s="70">
        <f t="shared" si="2"/>
        <v>4426</v>
      </c>
    </row>
    <row r="13" spans="1:11" s="64" customFormat="1" ht="15" x14ac:dyDescent="0.25">
      <c r="A13" s="129" t="s">
        <v>128</v>
      </c>
      <c r="B13" s="72">
        <v>13</v>
      </c>
      <c r="C13" s="69">
        <f t="shared" si="0"/>
        <v>2993</v>
      </c>
      <c r="D13" s="84">
        <v>594</v>
      </c>
      <c r="E13" s="84">
        <v>88</v>
      </c>
      <c r="F13" s="69">
        <f t="shared" si="1"/>
        <v>682</v>
      </c>
      <c r="G13" s="70">
        <v>941</v>
      </c>
      <c r="H13" s="70">
        <v>1370</v>
      </c>
      <c r="I13" s="70">
        <f t="shared" si="2"/>
        <v>2311</v>
      </c>
    </row>
    <row r="14" spans="1:11" s="64" customFormat="1" ht="15" x14ac:dyDescent="0.25">
      <c r="A14" s="129" t="s">
        <v>137</v>
      </c>
      <c r="B14" s="72">
        <v>26</v>
      </c>
      <c r="C14" s="69">
        <f t="shared" si="0"/>
        <v>1972</v>
      </c>
      <c r="D14" s="84">
        <v>1049</v>
      </c>
      <c r="E14" s="84">
        <v>61</v>
      </c>
      <c r="F14" s="69">
        <f t="shared" si="1"/>
        <v>1110</v>
      </c>
      <c r="G14" s="70">
        <v>795</v>
      </c>
      <c r="H14" s="70">
        <v>67</v>
      </c>
      <c r="I14" s="70">
        <f t="shared" si="2"/>
        <v>862</v>
      </c>
    </row>
    <row r="15" spans="1:11" s="64" customFormat="1" ht="15" x14ac:dyDescent="0.25">
      <c r="A15" s="129" t="s">
        <v>130</v>
      </c>
      <c r="B15" s="72">
        <v>15</v>
      </c>
      <c r="C15" s="69">
        <f t="shared" si="0"/>
        <v>1960</v>
      </c>
      <c r="D15" s="84">
        <v>567</v>
      </c>
      <c r="E15" s="84">
        <v>0</v>
      </c>
      <c r="F15" s="69">
        <f t="shared" si="1"/>
        <v>567</v>
      </c>
      <c r="G15" s="70">
        <v>1289</v>
      </c>
      <c r="H15" s="70">
        <v>104</v>
      </c>
      <c r="I15" s="70">
        <f t="shared" si="2"/>
        <v>1393</v>
      </c>
    </row>
    <row r="16" spans="1:11" s="64" customFormat="1" ht="15" x14ac:dyDescent="0.25">
      <c r="A16" s="129" t="s">
        <v>146</v>
      </c>
      <c r="B16" s="72">
        <v>43</v>
      </c>
      <c r="C16" s="69">
        <f t="shared" si="0"/>
        <v>1819</v>
      </c>
      <c r="D16" s="84">
        <v>132</v>
      </c>
      <c r="E16" s="84"/>
      <c r="F16" s="69">
        <f t="shared" si="1"/>
        <v>132</v>
      </c>
      <c r="G16" s="70">
        <v>1489</v>
      </c>
      <c r="H16" s="70">
        <v>198</v>
      </c>
      <c r="I16" s="70">
        <f t="shared" si="2"/>
        <v>1687</v>
      </c>
    </row>
    <row r="17" spans="1:9" s="64" customFormat="1" ht="15" x14ac:dyDescent="0.25">
      <c r="A17" s="129" t="s">
        <v>145</v>
      </c>
      <c r="B17" s="72">
        <v>42</v>
      </c>
      <c r="C17" s="69">
        <f t="shared" si="0"/>
        <v>1815</v>
      </c>
      <c r="D17" s="84">
        <v>644</v>
      </c>
      <c r="E17" s="84">
        <v>19</v>
      </c>
      <c r="F17" s="69">
        <f t="shared" si="1"/>
        <v>663</v>
      </c>
      <c r="G17" s="70">
        <v>621</v>
      </c>
      <c r="H17" s="70">
        <v>531</v>
      </c>
      <c r="I17" s="70">
        <f t="shared" si="2"/>
        <v>1152</v>
      </c>
    </row>
    <row r="18" spans="1:9" s="64" customFormat="1" ht="15" x14ac:dyDescent="0.25">
      <c r="A18" s="129" t="s">
        <v>149</v>
      </c>
      <c r="B18" s="72">
        <v>47</v>
      </c>
      <c r="C18" s="69">
        <f t="shared" si="0"/>
        <v>1639</v>
      </c>
      <c r="D18" s="84">
        <v>7</v>
      </c>
      <c r="E18" s="84"/>
      <c r="F18" s="69">
        <f t="shared" si="1"/>
        <v>7</v>
      </c>
      <c r="G18" s="70">
        <v>1632</v>
      </c>
      <c r="H18" s="70">
        <v>0</v>
      </c>
      <c r="I18" s="70">
        <f t="shared" si="2"/>
        <v>1632</v>
      </c>
    </row>
    <row r="19" spans="1:9" s="64" customFormat="1" ht="15" x14ac:dyDescent="0.25">
      <c r="A19" s="129" t="s">
        <v>129</v>
      </c>
      <c r="B19" s="72">
        <v>14</v>
      </c>
      <c r="C19" s="69">
        <f t="shared" si="0"/>
        <v>1295</v>
      </c>
      <c r="D19" s="84">
        <v>500</v>
      </c>
      <c r="E19" s="84">
        <v>77</v>
      </c>
      <c r="F19" s="69">
        <f t="shared" si="1"/>
        <v>577</v>
      </c>
      <c r="G19" s="70">
        <v>632</v>
      </c>
      <c r="H19" s="70">
        <v>86</v>
      </c>
      <c r="I19" s="70">
        <f t="shared" si="2"/>
        <v>718</v>
      </c>
    </row>
    <row r="20" spans="1:9" s="64" customFormat="1" ht="15" x14ac:dyDescent="0.25">
      <c r="A20" s="129" t="s">
        <v>126</v>
      </c>
      <c r="B20" s="72">
        <v>11</v>
      </c>
      <c r="C20" s="69">
        <f t="shared" si="0"/>
        <v>1253</v>
      </c>
      <c r="D20" s="84">
        <v>165</v>
      </c>
      <c r="E20" s="84">
        <v>17</v>
      </c>
      <c r="F20" s="69">
        <f t="shared" si="1"/>
        <v>182</v>
      </c>
      <c r="G20" s="70">
        <v>923</v>
      </c>
      <c r="H20" s="70">
        <v>148</v>
      </c>
      <c r="I20" s="70">
        <f t="shared" si="2"/>
        <v>1071</v>
      </c>
    </row>
    <row r="21" spans="1:9" s="64" customFormat="1" ht="15" x14ac:dyDescent="0.25">
      <c r="A21" s="129" t="s">
        <v>168</v>
      </c>
      <c r="B21" s="72">
        <v>44</v>
      </c>
      <c r="C21" s="69">
        <f t="shared" si="0"/>
        <v>969</v>
      </c>
      <c r="D21" s="84">
        <v>94</v>
      </c>
      <c r="E21" s="84">
        <v>59</v>
      </c>
      <c r="F21" s="69">
        <f t="shared" si="1"/>
        <v>153</v>
      </c>
      <c r="G21" s="70">
        <v>627</v>
      </c>
      <c r="H21" s="70">
        <v>189</v>
      </c>
      <c r="I21" s="70">
        <f t="shared" si="2"/>
        <v>816</v>
      </c>
    </row>
    <row r="22" spans="1:9" s="64" customFormat="1" ht="15" x14ac:dyDescent="0.25">
      <c r="A22" s="129" t="s">
        <v>151</v>
      </c>
      <c r="B22" s="72">
        <v>50</v>
      </c>
      <c r="C22" s="69">
        <f t="shared" si="0"/>
        <v>741</v>
      </c>
      <c r="D22" s="84">
        <v>270</v>
      </c>
      <c r="E22" s="84">
        <v>21</v>
      </c>
      <c r="F22" s="69">
        <f t="shared" si="1"/>
        <v>291</v>
      </c>
      <c r="G22" s="70">
        <v>406</v>
      </c>
      <c r="H22" s="70">
        <v>44</v>
      </c>
      <c r="I22" s="70">
        <f t="shared" si="2"/>
        <v>450</v>
      </c>
    </row>
    <row r="23" spans="1:9" s="64" customFormat="1" ht="15" x14ac:dyDescent="0.25">
      <c r="A23" s="129" t="s">
        <v>147</v>
      </c>
      <c r="B23" s="72">
        <v>45</v>
      </c>
      <c r="C23" s="69">
        <f t="shared" si="0"/>
        <v>715</v>
      </c>
      <c r="D23" s="84">
        <v>362</v>
      </c>
      <c r="E23" s="84">
        <v>8</v>
      </c>
      <c r="F23" s="69">
        <f t="shared" si="1"/>
        <v>370</v>
      </c>
      <c r="G23" s="70">
        <v>325</v>
      </c>
      <c r="H23" s="70">
        <v>20</v>
      </c>
      <c r="I23" s="70">
        <f t="shared" si="2"/>
        <v>345</v>
      </c>
    </row>
    <row r="24" spans="1:9" s="64" customFormat="1" ht="15" x14ac:dyDescent="0.25">
      <c r="A24" s="129" t="s">
        <v>133</v>
      </c>
      <c r="B24" s="72">
        <v>22</v>
      </c>
      <c r="C24" s="69">
        <f t="shared" si="0"/>
        <v>639</v>
      </c>
      <c r="D24" s="84"/>
      <c r="E24" s="84">
        <v>170</v>
      </c>
      <c r="F24" s="69">
        <f t="shared" si="1"/>
        <v>170</v>
      </c>
      <c r="G24" s="70">
        <v>45</v>
      </c>
      <c r="H24" s="70">
        <v>424</v>
      </c>
      <c r="I24" s="70">
        <f t="shared" si="2"/>
        <v>469</v>
      </c>
    </row>
    <row r="25" spans="1:9" s="64" customFormat="1" ht="15" x14ac:dyDescent="0.25">
      <c r="A25" s="129" t="s">
        <v>124</v>
      </c>
      <c r="B25" s="72">
        <v>9</v>
      </c>
      <c r="C25" s="69">
        <f t="shared" si="0"/>
        <v>600</v>
      </c>
      <c r="D25" s="84">
        <v>174</v>
      </c>
      <c r="E25" s="84">
        <v>6</v>
      </c>
      <c r="F25" s="69">
        <f t="shared" si="1"/>
        <v>180</v>
      </c>
      <c r="G25" s="70">
        <v>337</v>
      </c>
      <c r="H25" s="70">
        <v>83</v>
      </c>
      <c r="I25" s="70">
        <f t="shared" si="2"/>
        <v>420</v>
      </c>
    </row>
    <row r="26" spans="1:9" s="64" customFormat="1" ht="15" x14ac:dyDescent="0.25">
      <c r="A26" s="129" t="s">
        <v>132</v>
      </c>
      <c r="B26" s="72">
        <v>19</v>
      </c>
      <c r="C26" s="69">
        <f t="shared" si="0"/>
        <v>476</v>
      </c>
      <c r="D26" s="84">
        <v>45</v>
      </c>
      <c r="E26" s="84">
        <v>1</v>
      </c>
      <c r="F26" s="69">
        <f t="shared" si="1"/>
        <v>46</v>
      </c>
      <c r="G26" s="70">
        <v>430</v>
      </c>
      <c r="H26" s="70">
        <v>0</v>
      </c>
      <c r="I26" s="70">
        <f t="shared" si="2"/>
        <v>430</v>
      </c>
    </row>
    <row r="27" spans="1:9" s="64" customFormat="1" ht="15" x14ac:dyDescent="0.25">
      <c r="A27" s="129" t="s">
        <v>125</v>
      </c>
      <c r="B27" s="72">
        <v>10</v>
      </c>
      <c r="C27" s="69">
        <f t="shared" si="0"/>
        <v>353</v>
      </c>
      <c r="D27" s="84">
        <v>143</v>
      </c>
      <c r="E27" s="84"/>
      <c r="F27" s="69">
        <f t="shared" si="1"/>
        <v>143</v>
      </c>
      <c r="G27" s="70">
        <v>210</v>
      </c>
      <c r="H27" s="70">
        <v>0</v>
      </c>
      <c r="I27" s="70">
        <f t="shared" si="2"/>
        <v>210</v>
      </c>
    </row>
    <row r="28" spans="1:9" s="64" customFormat="1" ht="15" x14ac:dyDescent="0.25">
      <c r="A28" s="129" t="s">
        <v>140</v>
      </c>
      <c r="B28" s="72">
        <v>31</v>
      </c>
      <c r="C28" s="69">
        <f t="shared" si="0"/>
        <v>334</v>
      </c>
      <c r="D28" s="84">
        <v>0</v>
      </c>
      <c r="E28" s="84">
        <v>1</v>
      </c>
      <c r="F28" s="69">
        <f t="shared" si="1"/>
        <v>1</v>
      </c>
      <c r="G28" s="70">
        <v>284</v>
      </c>
      <c r="H28" s="70">
        <v>49</v>
      </c>
      <c r="I28" s="70">
        <f t="shared" si="2"/>
        <v>333</v>
      </c>
    </row>
    <row r="29" spans="1:9" s="64" customFormat="1" ht="15" x14ac:dyDescent="0.25">
      <c r="A29" s="129" t="s">
        <v>139</v>
      </c>
      <c r="B29" s="72">
        <v>30</v>
      </c>
      <c r="C29" s="69">
        <f t="shared" si="0"/>
        <v>316</v>
      </c>
      <c r="D29" s="84">
        <v>253</v>
      </c>
      <c r="E29" s="84">
        <v>22</v>
      </c>
      <c r="F29" s="69">
        <f t="shared" si="1"/>
        <v>275</v>
      </c>
      <c r="G29" s="70">
        <v>29</v>
      </c>
      <c r="H29" s="70">
        <v>12</v>
      </c>
      <c r="I29" s="70">
        <f t="shared" si="2"/>
        <v>41</v>
      </c>
    </row>
    <row r="30" spans="1:9" s="64" customFormat="1" ht="15" x14ac:dyDescent="0.25">
      <c r="A30" s="129" t="s">
        <v>143</v>
      </c>
      <c r="B30" s="72">
        <v>40</v>
      </c>
      <c r="C30" s="69">
        <f t="shared" si="0"/>
        <v>293</v>
      </c>
      <c r="D30" s="84">
        <v>175</v>
      </c>
      <c r="E30" s="84">
        <v>35</v>
      </c>
      <c r="F30" s="69">
        <f t="shared" si="1"/>
        <v>210</v>
      </c>
      <c r="G30" s="70">
        <v>82</v>
      </c>
      <c r="H30" s="70">
        <v>1</v>
      </c>
      <c r="I30" s="70">
        <f t="shared" si="2"/>
        <v>83</v>
      </c>
    </row>
    <row r="31" spans="1:9" s="64" customFormat="1" ht="26.25" x14ac:dyDescent="0.25">
      <c r="A31" s="129" t="s">
        <v>150</v>
      </c>
      <c r="B31" s="72">
        <v>48</v>
      </c>
      <c r="C31" s="69">
        <f t="shared" si="0"/>
        <v>268</v>
      </c>
      <c r="D31" s="84"/>
      <c r="E31" s="84"/>
      <c r="F31" s="69">
        <f t="shared" si="1"/>
        <v>0</v>
      </c>
      <c r="G31" s="70">
        <v>268</v>
      </c>
      <c r="H31" s="70">
        <v>0</v>
      </c>
      <c r="I31" s="70">
        <f t="shared" si="2"/>
        <v>268</v>
      </c>
    </row>
    <row r="32" spans="1:9" s="66" customFormat="1" ht="26.25" x14ac:dyDescent="0.25">
      <c r="A32" s="129" t="s">
        <v>120</v>
      </c>
      <c r="B32" s="72">
        <v>1</v>
      </c>
      <c r="C32" s="69">
        <f t="shared" si="0"/>
        <v>210</v>
      </c>
      <c r="D32" s="84">
        <v>183</v>
      </c>
      <c r="E32" s="84">
        <v>27</v>
      </c>
      <c r="F32" s="69">
        <f t="shared" si="1"/>
        <v>210</v>
      </c>
      <c r="G32" s="70">
        <v>0</v>
      </c>
      <c r="H32" s="70">
        <v>0</v>
      </c>
      <c r="I32" s="70">
        <f t="shared" si="2"/>
        <v>0</v>
      </c>
    </row>
    <row r="33" spans="1:9" s="64" customFormat="1" ht="15" x14ac:dyDescent="0.25">
      <c r="A33" s="129" t="s">
        <v>148</v>
      </c>
      <c r="B33" s="72">
        <v>46</v>
      </c>
      <c r="C33" s="69">
        <f t="shared" si="0"/>
        <v>203</v>
      </c>
      <c r="D33" s="84"/>
      <c r="E33" s="84"/>
      <c r="F33" s="69">
        <f t="shared" si="1"/>
        <v>0</v>
      </c>
      <c r="G33" s="70">
        <v>203</v>
      </c>
      <c r="H33" s="70">
        <v>0</v>
      </c>
      <c r="I33" s="70">
        <f t="shared" si="2"/>
        <v>203</v>
      </c>
    </row>
    <row r="34" spans="1:9" s="64" customFormat="1" ht="15" x14ac:dyDescent="0.25">
      <c r="A34" s="129" t="s">
        <v>122</v>
      </c>
      <c r="B34" s="72">
        <v>4</v>
      </c>
      <c r="C34" s="69">
        <f t="shared" si="0"/>
        <v>184</v>
      </c>
      <c r="D34" s="84">
        <v>52</v>
      </c>
      <c r="E34" s="84">
        <v>57</v>
      </c>
      <c r="F34" s="69">
        <f t="shared" si="1"/>
        <v>109</v>
      </c>
      <c r="G34" s="70">
        <v>61</v>
      </c>
      <c r="H34" s="70">
        <v>14</v>
      </c>
      <c r="I34" s="70">
        <f t="shared" si="2"/>
        <v>75</v>
      </c>
    </row>
    <row r="35" spans="1:9" s="64" customFormat="1" ht="15" x14ac:dyDescent="0.25">
      <c r="A35" s="129" t="s">
        <v>121</v>
      </c>
      <c r="B35" s="72">
        <v>3</v>
      </c>
      <c r="C35" s="69">
        <f t="shared" si="0"/>
        <v>170</v>
      </c>
      <c r="D35" s="84">
        <v>31</v>
      </c>
      <c r="E35" s="84">
        <v>4</v>
      </c>
      <c r="F35" s="69">
        <f t="shared" si="1"/>
        <v>35</v>
      </c>
      <c r="G35" s="70">
        <v>16</v>
      </c>
      <c r="H35" s="70">
        <v>119</v>
      </c>
      <c r="I35" s="70">
        <f t="shared" si="2"/>
        <v>135</v>
      </c>
    </row>
    <row r="36" spans="1:9" s="64" customFormat="1" ht="15" x14ac:dyDescent="0.25">
      <c r="A36" s="129" t="s">
        <v>131</v>
      </c>
      <c r="B36" s="72">
        <v>16</v>
      </c>
      <c r="C36" s="69">
        <f t="shared" si="0"/>
        <v>159</v>
      </c>
      <c r="D36" s="84">
        <v>117</v>
      </c>
      <c r="E36" s="84">
        <v>25</v>
      </c>
      <c r="F36" s="69">
        <f t="shared" si="1"/>
        <v>142</v>
      </c>
      <c r="G36" s="70">
        <v>9</v>
      </c>
      <c r="H36" s="70">
        <v>8</v>
      </c>
      <c r="I36" s="70">
        <f t="shared" si="2"/>
        <v>17</v>
      </c>
    </row>
    <row r="37" spans="1:9" s="64" customFormat="1" ht="15" x14ac:dyDescent="0.25">
      <c r="A37" s="129" t="s">
        <v>135</v>
      </c>
      <c r="B37" s="72">
        <v>24</v>
      </c>
      <c r="C37" s="69">
        <f t="shared" si="0"/>
        <v>126</v>
      </c>
      <c r="D37" s="84">
        <v>18</v>
      </c>
      <c r="E37" s="84"/>
      <c r="F37" s="69">
        <f t="shared" si="1"/>
        <v>18</v>
      </c>
      <c r="G37" s="70">
        <v>108</v>
      </c>
      <c r="H37" s="70">
        <v>0</v>
      </c>
      <c r="I37" s="70">
        <f t="shared" si="2"/>
        <v>108</v>
      </c>
    </row>
    <row r="38" spans="1:9" s="64" customFormat="1" ht="15" x14ac:dyDescent="0.25">
      <c r="A38" s="129" t="s">
        <v>154</v>
      </c>
      <c r="B38" s="72">
        <v>54</v>
      </c>
      <c r="C38" s="69">
        <f t="shared" si="0"/>
        <v>90</v>
      </c>
      <c r="D38" s="84">
        <v>52</v>
      </c>
      <c r="E38" s="84">
        <v>8</v>
      </c>
      <c r="F38" s="69">
        <f t="shared" si="1"/>
        <v>60</v>
      </c>
      <c r="G38" s="70">
        <v>12</v>
      </c>
      <c r="H38" s="70">
        <v>18</v>
      </c>
      <c r="I38" s="70">
        <f t="shared" si="2"/>
        <v>30</v>
      </c>
    </row>
    <row r="39" spans="1:9" s="64" customFormat="1" ht="15" x14ac:dyDescent="0.25">
      <c r="A39" s="129" t="s">
        <v>134</v>
      </c>
      <c r="B39" s="72">
        <v>23</v>
      </c>
      <c r="C39" s="69">
        <f t="shared" si="0"/>
        <v>87</v>
      </c>
      <c r="D39" s="84">
        <v>34</v>
      </c>
      <c r="E39" s="84">
        <v>9</v>
      </c>
      <c r="F39" s="69">
        <f t="shared" si="1"/>
        <v>43</v>
      </c>
      <c r="G39" s="70">
        <v>7</v>
      </c>
      <c r="H39" s="70">
        <v>37</v>
      </c>
      <c r="I39" s="70">
        <f t="shared" si="2"/>
        <v>44</v>
      </c>
    </row>
    <row r="40" spans="1:9" s="64" customFormat="1" ht="15" x14ac:dyDescent="0.25">
      <c r="A40" s="129" t="s">
        <v>138</v>
      </c>
      <c r="B40" s="72">
        <v>27</v>
      </c>
      <c r="C40" s="69">
        <f t="shared" si="0"/>
        <v>70</v>
      </c>
      <c r="D40" s="84">
        <v>18</v>
      </c>
      <c r="E40" s="84">
        <v>16</v>
      </c>
      <c r="F40" s="69">
        <f t="shared" si="1"/>
        <v>34</v>
      </c>
      <c r="G40" s="70">
        <v>14</v>
      </c>
      <c r="H40" s="70">
        <v>22</v>
      </c>
      <c r="I40" s="70">
        <f t="shared" si="2"/>
        <v>36</v>
      </c>
    </row>
    <row r="41" spans="1:9" s="64" customFormat="1" ht="15" x14ac:dyDescent="0.25">
      <c r="A41" s="130" t="s">
        <v>142</v>
      </c>
      <c r="B41" s="72">
        <v>39</v>
      </c>
      <c r="C41" s="69">
        <f t="shared" si="0"/>
        <v>53</v>
      </c>
      <c r="D41" s="84"/>
      <c r="E41" s="84"/>
      <c r="F41" s="69">
        <f t="shared" si="1"/>
        <v>0</v>
      </c>
      <c r="G41" s="70">
        <v>19</v>
      </c>
      <c r="H41" s="70">
        <v>34</v>
      </c>
      <c r="I41" s="70">
        <f t="shared" si="2"/>
        <v>53</v>
      </c>
    </row>
    <row r="42" spans="1:9" s="64" customFormat="1" ht="15" x14ac:dyDescent="0.25">
      <c r="A42" s="129" t="s">
        <v>123</v>
      </c>
      <c r="B42" s="72">
        <v>5</v>
      </c>
      <c r="C42" s="69">
        <f t="shared" si="0"/>
        <v>46</v>
      </c>
      <c r="D42" s="84"/>
      <c r="E42" s="84"/>
      <c r="F42" s="69">
        <f t="shared" si="1"/>
        <v>0</v>
      </c>
      <c r="G42" s="70">
        <v>0</v>
      </c>
      <c r="H42" s="70">
        <v>46</v>
      </c>
      <c r="I42" s="70">
        <f t="shared" si="2"/>
        <v>46</v>
      </c>
    </row>
    <row r="43" spans="1:9" s="64" customFormat="1" ht="15" x14ac:dyDescent="0.25">
      <c r="A43" s="129" t="s">
        <v>141</v>
      </c>
      <c r="B43" s="72">
        <v>38</v>
      </c>
      <c r="C43" s="69">
        <f t="shared" si="0"/>
        <v>44</v>
      </c>
      <c r="D43" s="84">
        <v>13</v>
      </c>
      <c r="E43" s="84">
        <v>2</v>
      </c>
      <c r="F43" s="69">
        <f t="shared" si="1"/>
        <v>15</v>
      </c>
      <c r="G43" s="70">
        <v>19</v>
      </c>
      <c r="H43" s="70">
        <v>10</v>
      </c>
      <c r="I43" s="70">
        <f t="shared" si="2"/>
        <v>29</v>
      </c>
    </row>
    <row r="44" spans="1:9" s="65" customFormat="1" ht="15" x14ac:dyDescent="0.25">
      <c r="A44" s="129" t="s">
        <v>136</v>
      </c>
      <c r="B44" s="72">
        <v>25</v>
      </c>
      <c r="C44" s="69">
        <f t="shared" si="0"/>
        <v>21</v>
      </c>
      <c r="D44" s="84"/>
      <c r="E44" s="84">
        <v>6</v>
      </c>
      <c r="F44" s="69">
        <f t="shared" si="1"/>
        <v>6</v>
      </c>
      <c r="G44" s="70">
        <v>0</v>
      </c>
      <c r="H44" s="70">
        <v>15</v>
      </c>
      <c r="I44" s="70">
        <f t="shared" si="2"/>
        <v>15</v>
      </c>
    </row>
    <row r="45" spans="1:9" s="64" customFormat="1" ht="15" x14ac:dyDescent="0.25">
      <c r="A45" s="129" t="s">
        <v>360</v>
      </c>
      <c r="B45" s="72">
        <v>49</v>
      </c>
      <c r="C45" s="69">
        <f t="shared" si="0"/>
        <v>21</v>
      </c>
      <c r="D45" s="84"/>
      <c r="E45" s="84"/>
      <c r="F45" s="69">
        <f t="shared" si="1"/>
        <v>0</v>
      </c>
      <c r="G45" s="70">
        <v>21</v>
      </c>
      <c r="H45" s="70">
        <v>0</v>
      </c>
      <c r="I45" s="70">
        <f t="shared" si="2"/>
        <v>21</v>
      </c>
    </row>
    <row r="46" spans="1:9" s="64" customFormat="1" ht="15" x14ac:dyDescent="0.25">
      <c r="A46" s="129" t="s">
        <v>144</v>
      </c>
      <c r="B46" s="72">
        <v>41</v>
      </c>
      <c r="C46" s="69">
        <f t="shared" si="0"/>
        <v>8</v>
      </c>
      <c r="D46" s="84">
        <v>8</v>
      </c>
      <c r="E46" s="84"/>
      <c r="F46" s="69">
        <f t="shared" si="1"/>
        <v>8</v>
      </c>
      <c r="G46" s="70">
        <v>0</v>
      </c>
      <c r="H46" s="70">
        <v>0</v>
      </c>
      <c r="I46" s="70">
        <f t="shared" si="2"/>
        <v>0</v>
      </c>
    </row>
    <row r="47" spans="1:9" s="67" customFormat="1" x14ac:dyDescent="0.2">
      <c r="A47" s="131" t="s">
        <v>107</v>
      </c>
      <c r="B47" s="72"/>
      <c r="C47" s="69">
        <f>SUM(C10:C46)</f>
        <v>50455</v>
      </c>
      <c r="D47" s="69">
        <f t="shared" ref="D47:I47" si="3">SUM(D10:D46)</f>
        <v>8557</v>
      </c>
      <c r="E47" s="69">
        <f t="shared" si="3"/>
        <v>1258</v>
      </c>
      <c r="F47" s="69">
        <f t="shared" si="3"/>
        <v>9815</v>
      </c>
      <c r="G47" s="69">
        <v>34467</v>
      </c>
      <c r="H47" s="69">
        <v>6173</v>
      </c>
      <c r="I47" s="69">
        <f t="shared" si="3"/>
        <v>40640</v>
      </c>
    </row>
    <row r="48" spans="1:9" s="67" customFormat="1" ht="12" x14ac:dyDescent="0.2">
      <c r="A48" s="149" t="s">
        <v>323</v>
      </c>
      <c r="B48" s="81"/>
      <c r="C48" s="82"/>
      <c r="D48" s="192"/>
      <c r="E48" s="192"/>
      <c r="F48" s="192"/>
      <c r="G48" s="193"/>
      <c r="H48" s="193"/>
      <c r="I48" s="193"/>
    </row>
    <row r="49" spans="1:9" s="67" customFormat="1" ht="11.25" x14ac:dyDescent="0.2">
      <c r="A49" s="80"/>
      <c r="B49" s="81"/>
      <c r="C49" s="82"/>
      <c r="D49" s="192"/>
      <c r="E49" s="192"/>
      <c r="F49" s="192"/>
      <c r="G49" s="193"/>
      <c r="H49" s="193"/>
      <c r="I49" s="193"/>
    </row>
    <row r="50" spans="1:9" s="64" customFormat="1" ht="23.25" customHeight="1" x14ac:dyDescent="0.2">
      <c r="A50" s="252" t="s">
        <v>221</v>
      </c>
      <c r="B50" s="252"/>
      <c r="C50" s="252"/>
      <c r="D50" s="252"/>
      <c r="E50" s="252"/>
      <c r="F50" s="252"/>
      <c r="G50" s="252"/>
      <c r="H50" s="252"/>
      <c r="I50" s="252"/>
    </row>
    <row r="51" spans="1:9" x14ac:dyDescent="0.2">
      <c r="A51" s="35"/>
      <c r="B51" s="35"/>
      <c r="C51" s="35"/>
      <c r="F51" s="189"/>
    </row>
  </sheetData>
  <sortState ref="A10:I46">
    <sortCondition descending="1" ref="C10:C46"/>
  </sortState>
  <mergeCells count="12">
    <mergeCell ref="A1:I1"/>
    <mergeCell ref="A2:I2"/>
    <mergeCell ref="A3:I3"/>
    <mergeCell ref="A4:I4"/>
    <mergeCell ref="A50:I50"/>
    <mergeCell ref="A6:I6"/>
    <mergeCell ref="I8:I9"/>
    <mergeCell ref="A8:A9"/>
    <mergeCell ref="C8:C9"/>
    <mergeCell ref="D8:E8"/>
    <mergeCell ref="F8:F9"/>
    <mergeCell ref="G8:H8"/>
  </mergeCells>
  <pageMargins left="0.7" right="0.7" top="0.75" bottom="0.75" header="0.3" footer="0.3"/>
  <pageSetup scale="6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tabSelected="1" zoomScale="84" zoomScaleNormal="84" workbookViewId="0">
      <pane xSplit="1" ySplit="8" topLeftCell="B12" activePane="bottomRight" state="frozen"/>
      <selection pane="topRight" activeCell="B1" sqref="B1"/>
      <selection pane="bottomLeft" activeCell="A9" sqref="A9"/>
      <selection pane="bottomRight" activeCell="M119" sqref="M119"/>
    </sheetView>
  </sheetViews>
  <sheetFormatPr defaultColWidth="9.140625" defaultRowHeight="12.75" x14ac:dyDescent="0.2"/>
  <cols>
    <col min="1" max="1" width="55.42578125" style="40" bestFit="1" customWidth="1"/>
    <col min="2" max="2" width="8.140625" style="41" bestFit="1" customWidth="1"/>
    <col min="3" max="3" width="7.140625" style="41" bestFit="1" customWidth="1"/>
    <col min="4" max="7" width="7.140625" style="42" bestFit="1" customWidth="1"/>
    <col min="8" max="10" width="7.140625" style="40" bestFit="1" customWidth="1"/>
    <col min="11" max="11" width="8.140625" style="40" bestFit="1" customWidth="1"/>
    <col min="12" max="19" width="7.140625" style="40" bestFit="1" customWidth="1"/>
    <col min="20" max="16384" width="9.140625" style="40"/>
  </cols>
  <sheetData>
    <row r="1" spans="1:10" customFormat="1" ht="18.75" x14ac:dyDescent="0.3">
      <c r="A1" s="227" t="s">
        <v>173</v>
      </c>
      <c r="B1" s="227"/>
      <c r="C1" s="227"/>
      <c r="D1" s="227"/>
      <c r="E1" s="227"/>
      <c r="F1" s="227"/>
      <c r="G1" s="227"/>
      <c r="H1" s="227"/>
    </row>
    <row r="2" spans="1:10" customFormat="1" ht="18.75" x14ac:dyDescent="0.3">
      <c r="A2" s="227" t="s">
        <v>174</v>
      </c>
      <c r="B2" s="227"/>
      <c r="C2" s="227"/>
      <c r="D2" s="227"/>
      <c r="E2" s="227"/>
      <c r="F2" s="227"/>
      <c r="G2" s="227"/>
      <c r="H2" s="227"/>
    </row>
    <row r="3" spans="1:10" customFormat="1" ht="15.75" x14ac:dyDescent="0.25">
      <c r="A3" s="244" t="s">
        <v>325</v>
      </c>
      <c r="B3" s="244"/>
      <c r="C3" s="244"/>
      <c r="D3" s="244"/>
      <c r="E3" s="244"/>
      <c r="F3" s="244"/>
      <c r="G3" s="244"/>
      <c r="H3" s="244"/>
    </row>
    <row r="4" spans="1:10" customFormat="1" ht="15.75" x14ac:dyDescent="0.25">
      <c r="A4" s="264" t="s">
        <v>336</v>
      </c>
      <c r="B4" s="264"/>
      <c r="C4" s="264"/>
      <c r="D4" s="264"/>
      <c r="E4" s="264"/>
      <c r="F4" s="264"/>
      <c r="G4" s="264"/>
      <c r="H4" s="264"/>
    </row>
    <row r="6" spans="1:10" ht="15" x14ac:dyDescent="0.25">
      <c r="A6" s="265" t="s">
        <v>329</v>
      </c>
      <c r="B6" s="265"/>
      <c r="C6" s="265"/>
      <c r="D6" s="265"/>
      <c r="E6" s="265"/>
      <c r="F6" s="265"/>
      <c r="G6" s="265"/>
      <c r="H6" s="265"/>
    </row>
    <row r="7" spans="1:10" ht="15" customHeight="1" x14ac:dyDescent="0.25">
      <c r="A7" s="262" t="s">
        <v>184</v>
      </c>
      <c r="B7" s="235" t="s">
        <v>107</v>
      </c>
      <c r="C7" s="235"/>
      <c r="D7" s="235"/>
      <c r="E7" s="235" t="s">
        <v>164</v>
      </c>
      <c r="F7" s="235"/>
      <c r="G7" s="235"/>
      <c r="H7" s="235" t="s">
        <v>363</v>
      </c>
      <c r="I7" s="235"/>
      <c r="J7" s="235"/>
    </row>
    <row r="8" spans="1:10" ht="15" customHeight="1" x14ac:dyDescent="0.25">
      <c r="A8" s="263"/>
      <c r="B8" s="85" t="s">
        <v>107</v>
      </c>
      <c r="C8" s="85" t="s">
        <v>171</v>
      </c>
      <c r="D8" s="85" t="s">
        <v>172</v>
      </c>
      <c r="E8" s="85" t="s">
        <v>107</v>
      </c>
      <c r="F8" s="85" t="s">
        <v>171</v>
      </c>
      <c r="G8" s="85" t="s">
        <v>172</v>
      </c>
      <c r="H8" s="85" t="s">
        <v>107</v>
      </c>
      <c r="I8" s="85" t="s">
        <v>171</v>
      </c>
      <c r="J8" s="85" t="s">
        <v>172</v>
      </c>
    </row>
    <row r="9" spans="1:10" ht="15" x14ac:dyDescent="0.25">
      <c r="A9" s="30" t="s">
        <v>34</v>
      </c>
      <c r="B9" s="84"/>
      <c r="C9" s="84"/>
      <c r="D9" s="84"/>
      <c r="E9" s="84"/>
      <c r="F9" s="84"/>
      <c r="G9" s="84"/>
      <c r="H9" s="84"/>
      <c r="I9" s="84"/>
      <c r="J9" s="84"/>
    </row>
    <row r="10" spans="1:10" ht="15" x14ac:dyDescent="0.25">
      <c r="A10" s="83" t="s">
        <v>35</v>
      </c>
      <c r="B10" s="84">
        <f>SUM(E10,H10)</f>
        <v>151</v>
      </c>
      <c r="C10" s="84">
        <f t="shared" ref="C10:D25" si="0">SUM(F10,I10)</f>
        <v>71</v>
      </c>
      <c r="D10" s="84">
        <f>SUM(G10,J10)</f>
        <v>80</v>
      </c>
      <c r="E10" s="84">
        <v>27</v>
      </c>
      <c r="F10" s="84">
        <v>10</v>
      </c>
      <c r="G10" s="84">
        <v>17</v>
      </c>
      <c r="H10" s="84">
        <v>124</v>
      </c>
      <c r="I10" s="84">
        <v>61</v>
      </c>
      <c r="J10" s="84">
        <v>63</v>
      </c>
    </row>
    <row r="11" spans="1:10" ht="15" x14ac:dyDescent="0.25">
      <c r="A11" s="83" t="s">
        <v>37</v>
      </c>
      <c r="B11" s="84">
        <f t="shared" ref="B11:D28" si="1">SUM(E11,H11)</f>
        <v>89</v>
      </c>
      <c r="C11" s="84">
        <f t="shared" si="0"/>
        <v>66</v>
      </c>
      <c r="D11" s="84">
        <f t="shared" si="0"/>
        <v>23</v>
      </c>
      <c r="E11" s="84">
        <v>53</v>
      </c>
      <c r="F11" s="84">
        <v>39</v>
      </c>
      <c r="G11" s="84">
        <v>14</v>
      </c>
      <c r="H11" s="84">
        <v>36</v>
      </c>
      <c r="I11" s="84">
        <v>27</v>
      </c>
      <c r="J11" s="84">
        <v>9</v>
      </c>
    </row>
    <row r="12" spans="1:10" ht="15" x14ac:dyDescent="0.25">
      <c r="A12" s="83" t="s">
        <v>38</v>
      </c>
      <c r="B12" s="84">
        <f t="shared" si="1"/>
        <v>77</v>
      </c>
      <c r="C12" s="84">
        <f t="shared" si="0"/>
        <v>39</v>
      </c>
      <c r="D12" s="84">
        <f t="shared" si="0"/>
        <v>38</v>
      </c>
      <c r="E12" s="84">
        <v>16</v>
      </c>
      <c r="F12" s="84">
        <v>10</v>
      </c>
      <c r="G12" s="84">
        <v>6</v>
      </c>
      <c r="H12" s="84">
        <v>61</v>
      </c>
      <c r="I12" s="84">
        <v>29</v>
      </c>
      <c r="J12" s="84">
        <v>32</v>
      </c>
    </row>
    <row r="13" spans="1:10" ht="15" x14ac:dyDescent="0.25">
      <c r="A13" s="83" t="s">
        <v>39</v>
      </c>
      <c r="B13" s="84">
        <f t="shared" si="1"/>
        <v>50</v>
      </c>
      <c r="C13" s="84">
        <f t="shared" si="0"/>
        <v>24</v>
      </c>
      <c r="D13" s="84">
        <f t="shared" si="0"/>
        <v>26</v>
      </c>
      <c r="E13" s="84">
        <v>40</v>
      </c>
      <c r="F13" s="84">
        <v>20</v>
      </c>
      <c r="G13" s="84">
        <v>20</v>
      </c>
      <c r="H13" s="84">
        <v>10</v>
      </c>
      <c r="I13" s="84">
        <v>4</v>
      </c>
      <c r="J13" s="84">
        <v>6</v>
      </c>
    </row>
    <row r="14" spans="1:10" ht="15" x14ac:dyDescent="0.25">
      <c r="A14" s="83" t="s">
        <v>40</v>
      </c>
      <c r="B14" s="84">
        <f t="shared" si="1"/>
        <v>51</v>
      </c>
      <c r="C14" s="84">
        <f t="shared" si="0"/>
        <v>22</v>
      </c>
      <c r="D14" s="84">
        <f t="shared" si="0"/>
        <v>29</v>
      </c>
      <c r="E14" s="84">
        <v>51</v>
      </c>
      <c r="F14" s="84">
        <v>22</v>
      </c>
      <c r="G14" s="84">
        <v>29</v>
      </c>
      <c r="H14" s="84"/>
      <c r="I14" s="84"/>
      <c r="J14" s="84"/>
    </row>
    <row r="15" spans="1:10" ht="15" x14ac:dyDescent="0.25">
      <c r="A15" s="83" t="s">
        <v>41</v>
      </c>
      <c r="B15" s="84">
        <f t="shared" si="1"/>
        <v>54</v>
      </c>
      <c r="C15" s="84">
        <f t="shared" si="0"/>
        <v>26</v>
      </c>
      <c r="D15" s="84">
        <f t="shared" si="0"/>
        <v>28</v>
      </c>
      <c r="E15" s="84">
        <v>42</v>
      </c>
      <c r="F15" s="84">
        <v>19</v>
      </c>
      <c r="G15" s="84">
        <v>23</v>
      </c>
      <c r="H15" s="84">
        <v>12</v>
      </c>
      <c r="I15" s="84">
        <v>7</v>
      </c>
      <c r="J15" s="84">
        <v>5</v>
      </c>
    </row>
    <row r="16" spans="1:10" ht="15" x14ac:dyDescent="0.25">
      <c r="A16" s="83" t="s">
        <v>42</v>
      </c>
      <c r="B16" s="84">
        <f t="shared" si="1"/>
        <v>59</v>
      </c>
      <c r="C16" s="84">
        <f t="shared" si="0"/>
        <v>23</v>
      </c>
      <c r="D16" s="84">
        <f t="shared" si="0"/>
        <v>36</v>
      </c>
      <c r="E16" s="84">
        <v>56</v>
      </c>
      <c r="F16" s="84">
        <v>21</v>
      </c>
      <c r="G16" s="84">
        <v>35</v>
      </c>
      <c r="H16" s="84">
        <v>3</v>
      </c>
      <c r="I16" s="84">
        <v>2</v>
      </c>
      <c r="J16" s="84">
        <v>1</v>
      </c>
    </row>
    <row r="17" spans="1:10" ht="15" x14ac:dyDescent="0.25">
      <c r="A17" s="83" t="s">
        <v>319</v>
      </c>
      <c r="B17" s="84">
        <f t="shared" si="1"/>
        <v>12</v>
      </c>
      <c r="C17" s="84">
        <f t="shared" si="0"/>
        <v>7</v>
      </c>
      <c r="D17" s="84">
        <f t="shared" si="0"/>
        <v>5</v>
      </c>
      <c r="E17" s="84">
        <v>12</v>
      </c>
      <c r="F17" s="84">
        <v>7</v>
      </c>
      <c r="G17" s="84">
        <v>5</v>
      </c>
      <c r="H17" s="84"/>
      <c r="I17" s="84"/>
      <c r="J17" s="84"/>
    </row>
    <row r="18" spans="1:10" ht="15" x14ac:dyDescent="0.25">
      <c r="A18" s="83" t="s">
        <v>43</v>
      </c>
      <c r="B18" s="84">
        <f t="shared" si="1"/>
        <v>162</v>
      </c>
      <c r="C18" s="84">
        <f t="shared" si="0"/>
        <v>84</v>
      </c>
      <c r="D18" s="84">
        <f t="shared" si="0"/>
        <v>78</v>
      </c>
      <c r="E18" s="84">
        <v>113</v>
      </c>
      <c r="F18" s="84">
        <v>54</v>
      </c>
      <c r="G18" s="84">
        <v>59</v>
      </c>
      <c r="H18" s="84">
        <v>49</v>
      </c>
      <c r="I18" s="84">
        <v>30</v>
      </c>
      <c r="J18" s="84">
        <v>19</v>
      </c>
    </row>
    <row r="19" spans="1:10" ht="15" x14ac:dyDescent="0.25">
      <c r="A19" s="83" t="s">
        <v>44</v>
      </c>
      <c r="B19" s="84">
        <f t="shared" si="1"/>
        <v>212</v>
      </c>
      <c r="C19" s="84">
        <f t="shared" si="0"/>
        <v>103</v>
      </c>
      <c r="D19" s="84">
        <f t="shared" si="0"/>
        <v>109</v>
      </c>
      <c r="E19" s="84">
        <v>175</v>
      </c>
      <c r="F19" s="84">
        <v>82</v>
      </c>
      <c r="G19" s="84">
        <v>93</v>
      </c>
      <c r="H19" s="84">
        <v>37</v>
      </c>
      <c r="I19" s="84">
        <v>21</v>
      </c>
      <c r="J19" s="84">
        <v>16</v>
      </c>
    </row>
    <row r="20" spans="1:10" ht="15" x14ac:dyDescent="0.25">
      <c r="A20" s="83" t="s">
        <v>45</v>
      </c>
      <c r="B20" s="84">
        <f t="shared" si="1"/>
        <v>261</v>
      </c>
      <c r="C20" s="84">
        <f t="shared" si="0"/>
        <v>119</v>
      </c>
      <c r="D20" s="84">
        <f t="shared" si="0"/>
        <v>142</v>
      </c>
      <c r="E20" s="84">
        <v>205</v>
      </c>
      <c r="F20" s="84">
        <v>96</v>
      </c>
      <c r="G20" s="84">
        <v>109</v>
      </c>
      <c r="H20" s="84">
        <v>56</v>
      </c>
      <c r="I20" s="84">
        <v>23</v>
      </c>
      <c r="J20" s="84">
        <v>33</v>
      </c>
    </row>
    <row r="21" spans="1:10" ht="15" x14ac:dyDescent="0.25">
      <c r="A21" s="83" t="s">
        <v>46</v>
      </c>
      <c r="B21" s="84">
        <f t="shared" si="1"/>
        <v>221</v>
      </c>
      <c r="C21" s="84">
        <f t="shared" si="0"/>
        <v>133</v>
      </c>
      <c r="D21" s="84">
        <f t="shared" si="0"/>
        <v>88</v>
      </c>
      <c r="E21" s="84">
        <v>105</v>
      </c>
      <c r="F21" s="84">
        <v>59</v>
      </c>
      <c r="G21" s="84">
        <v>46</v>
      </c>
      <c r="H21" s="84">
        <v>116</v>
      </c>
      <c r="I21" s="84">
        <v>74</v>
      </c>
      <c r="J21" s="84">
        <v>42</v>
      </c>
    </row>
    <row r="22" spans="1:10" ht="15" x14ac:dyDescent="0.25">
      <c r="A22" s="83" t="s">
        <v>47</v>
      </c>
      <c r="B22" s="84">
        <f t="shared" si="1"/>
        <v>202</v>
      </c>
      <c r="C22" s="84">
        <f t="shared" si="0"/>
        <v>100</v>
      </c>
      <c r="D22" s="84">
        <f t="shared" si="0"/>
        <v>102</v>
      </c>
      <c r="E22" s="84">
        <v>122</v>
      </c>
      <c r="F22" s="84">
        <v>67</v>
      </c>
      <c r="G22" s="84">
        <v>55</v>
      </c>
      <c r="H22" s="84">
        <v>80</v>
      </c>
      <c r="I22" s="84">
        <v>33</v>
      </c>
      <c r="J22" s="84">
        <v>47</v>
      </c>
    </row>
    <row r="23" spans="1:10" ht="15" x14ac:dyDescent="0.25">
      <c r="A23" s="83" t="s">
        <v>48</v>
      </c>
      <c r="B23" s="84">
        <f t="shared" si="1"/>
        <v>1090</v>
      </c>
      <c r="C23" s="84">
        <f t="shared" si="0"/>
        <v>487</v>
      </c>
      <c r="D23" s="84">
        <f t="shared" si="0"/>
        <v>603</v>
      </c>
      <c r="E23" s="84">
        <v>706</v>
      </c>
      <c r="F23" s="84">
        <v>272</v>
      </c>
      <c r="G23" s="84">
        <v>434</v>
      </c>
      <c r="H23" s="84">
        <v>384</v>
      </c>
      <c r="I23" s="84">
        <v>215</v>
      </c>
      <c r="J23" s="84">
        <v>169</v>
      </c>
    </row>
    <row r="24" spans="1:10" ht="15" x14ac:dyDescent="0.25">
      <c r="A24" s="83" t="s">
        <v>49</v>
      </c>
      <c r="B24" s="84">
        <f t="shared" si="1"/>
        <v>287</v>
      </c>
      <c r="C24" s="84">
        <f t="shared" si="0"/>
        <v>126</v>
      </c>
      <c r="D24" s="84">
        <f t="shared" si="0"/>
        <v>161</v>
      </c>
      <c r="E24" s="84">
        <v>184</v>
      </c>
      <c r="F24" s="84">
        <v>87</v>
      </c>
      <c r="G24" s="84">
        <v>97</v>
      </c>
      <c r="H24" s="84">
        <v>103</v>
      </c>
      <c r="I24" s="84">
        <v>39</v>
      </c>
      <c r="J24" s="84">
        <v>64</v>
      </c>
    </row>
    <row r="25" spans="1:10" ht="15" x14ac:dyDescent="0.25">
      <c r="A25" s="83" t="s">
        <v>50</v>
      </c>
      <c r="B25" s="84">
        <f t="shared" si="1"/>
        <v>903</v>
      </c>
      <c r="C25" s="84">
        <f t="shared" si="0"/>
        <v>536</v>
      </c>
      <c r="D25" s="84">
        <f t="shared" si="0"/>
        <v>367</v>
      </c>
      <c r="E25" s="84">
        <v>862</v>
      </c>
      <c r="F25" s="84">
        <v>514</v>
      </c>
      <c r="G25" s="84">
        <v>348</v>
      </c>
      <c r="H25" s="84">
        <v>41</v>
      </c>
      <c r="I25" s="84">
        <v>22</v>
      </c>
      <c r="J25" s="84">
        <v>19</v>
      </c>
    </row>
    <row r="26" spans="1:10" ht="15" x14ac:dyDescent="0.25">
      <c r="A26" s="83" t="s">
        <v>51</v>
      </c>
      <c r="B26" s="84">
        <f t="shared" si="1"/>
        <v>193</v>
      </c>
      <c r="C26" s="84">
        <f t="shared" si="1"/>
        <v>84</v>
      </c>
      <c r="D26" s="84">
        <f t="shared" si="1"/>
        <v>109</v>
      </c>
      <c r="E26" s="84">
        <v>103</v>
      </c>
      <c r="F26" s="84">
        <v>43</v>
      </c>
      <c r="G26" s="84">
        <v>60</v>
      </c>
      <c r="H26" s="84">
        <v>90</v>
      </c>
      <c r="I26" s="84">
        <v>41</v>
      </c>
      <c r="J26" s="84">
        <v>49</v>
      </c>
    </row>
    <row r="27" spans="1:10" ht="15" x14ac:dyDescent="0.25">
      <c r="A27" s="83" t="s">
        <v>52</v>
      </c>
      <c r="B27" s="84">
        <f t="shared" si="1"/>
        <v>1090</v>
      </c>
      <c r="C27" s="84">
        <f t="shared" si="1"/>
        <v>547</v>
      </c>
      <c r="D27" s="84">
        <f t="shared" si="1"/>
        <v>543</v>
      </c>
      <c r="E27" s="84">
        <v>916</v>
      </c>
      <c r="F27" s="84">
        <v>466</v>
      </c>
      <c r="G27" s="84">
        <v>450</v>
      </c>
      <c r="H27" s="84">
        <v>174</v>
      </c>
      <c r="I27" s="84">
        <v>81</v>
      </c>
      <c r="J27" s="84">
        <v>93</v>
      </c>
    </row>
    <row r="28" spans="1:10" ht="15" x14ac:dyDescent="0.25">
      <c r="A28" s="83" t="s">
        <v>53</v>
      </c>
      <c r="B28" s="84">
        <f t="shared" si="1"/>
        <v>88</v>
      </c>
      <c r="C28" s="84">
        <f t="shared" si="1"/>
        <v>48</v>
      </c>
      <c r="D28" s="84">
        <f t="shared" si="1"/>
        <v>40</v>
      </c>
      <c r="E28" s="84">
        <v>66</v>
      </c>
      <c r="F28" s="84">
        <v>35</v>
      </c>
      <c r="G28" s="84">
        <v>31</v>
      </c>
      <c r="H28" s="84">
        <v>22</v>
      </c>
      <c r="I28" s="84">
        <v>13</v>
      </c>
      <c r="J28" s="84">
        <v>9</v>
      </c>
    </row>
    <row r="29" spans="1:10" ht="15" x14ac:dyDescent="0.25">
      <c r="A29" s="30" t="s">
        <v>185</v>
      </c>
      <c r="B29" s="85">
        <f>SUM(B10:B28)</f>
        <v>5252</v>
      </c>
      <c r="C29" s="85">
        <f t="shared" ref="C29:J29" si="2">SUM(C10:C28)</f>
        <v>2645</v>
      </c>
      <c r="D29" s="85">
        <f t="shared" si="2"/>
        <v>2607</v>
      </c>
      <c r="E29" s="85">
        <f t="shared" si="2"/>
        <v>3854</v>
      </c>
      <c r="F29" s="85">
        <f t="shared" si="2"/>
        <v>1923</v>
      </c>
      <c r="G29" s="85">
        <f t="shared" si="2"/>
        <v>1931</v>
      </c>
      <c r="H29" s="85">
        <f t="shared" si="2"/>
        <v>1398</v>
      </c>
      <c r="I29" s="85">
        <f t="shared" si="2"/>
        <v>722</v>
      </c>
      <c r="J29" s="85">
        <f t="shared" si="2"/>
        <v>676</v>
      </c>
    </row>
    <row r="30" spans="1:10" ht="15" x14ac:dyDescent="0.25">
      <c r="A30" s="30" t="s">
        <v>54</v>
      </c>
      <c r="B30" s="84"/>
      <c r="C30" s="84"/>
      <c r="D30" s="84"/>
      <c r="E30" s="84"/>
      <c r="F30" s="84"/>
      <c r="G30" s="84"/>
      <c r="H30" s="84"/>
      <c r="I30" s="84"/>
      <c r="J30" s="84"/>
    </row>
    <row r="31" spans="1:10" ht="15" x14ac:dyDescent="0.25">
      <c r="A31" s="83" t="s">
        <v>55</v>
      </c>
      <c r="B31" s="84">
        <f t="shared" ref="B31:D34" si="3">SUM(E31,H31)</f>
        <v>56</v>
      </c>
      <c r="C31" s="84">
        <f t="shared" si="3"/>
        <v>32</v>
      </c>
      <c r="D31" s="84">
        <f t="shared" si="3"/>
        <v>24</v>
      </c>
      <c r="E31" s="84">
        <v>13</v>
      </c>
      <c r="F31" s="84">
        <v>6</v>
      </c>
      <c r="G31" s="84">
        <v>7</v>
      </c>
      <c r="H31" s="84">
        <v>43</v>
      </c>
      <c r="I31" s="84">
        <v>26</v>
      </c>
      <c r="J31" s="84">
        <v>17</v>
      </c>
    </row>
    <row r="32" spans="1:10" ht="15" x14ac:dyDescent="0.25">
      <c r="A32" s="83" t="s">
        <v>56</v>
      </c>
      <c r="B32" s="84">
        <f t="shared" si="3"/>
        <v>67</v>
      </c>
      <c r="C32" s="84">
        <f t="shared" si="3"/>
        <v>34</v>
      </c>
      <c r="D32" s="84">
        <f t="shared" si="3"/>
        <v>33</v>
      </c>
      <c r="E32" s="84">
        <v>14</v>
      </c>
      <c r="F32" s="84">
        <v>8</v>
      </c>
      <c r="G32" s="84">
        <v>6</v>
      </c>
      <c r="H32" s="84">
        <v>53</v>
      </c>
      <c r="I32" s="84">
        <v>26</v>
      </c>
      <c r="J32" s="84">
        <v>27</v>
      </c>
    </row>
    <row r="33" spans="1:10" ht="15" x14ac:dyDescent="0.25">
      <c r="A33" s="83" t="s">
        <v>57</v>
      </c>
      <c r="B33" s="84">
        <f t="shared" si="3"/>
        <v>96</v>
      </c>
      <c r="C33" s="84">
        <f t="shared" si="3"/>
        <v>27</v>
      </c>
      <c r="D33" s="84">
        <f t="shared" si="3"/>
        <v>69</v>
      </c>
      <c r="E33" s="84">
        <v>25</v>
      </c>
      <c r="F33" s="84">
        <v>4</v>
      </c>
      <c r="G33" s="84">
        <v>21</v>
      </c>
      <c r="H33" s="84">
        <v>71</v>
      </c>
      <c r="I33" s="84">
        <v>23</v>
      </c>
      <c r="J33" s="84">
        <v>48</v>
      </c>
    </row>
    <row r="34" spans="1:10" ht="15" x14ac:dyDescent="0.25">
      <c r="A34" s="83" t="s">
        <v>186</v>
      </c>
      <c r="B34" s="84">
        <f t="shared" si="3"/>
        <v>68</v>
      </c>
      <c r="C34" s="84">
        <f t="shared" si="3"/>
        <v>42</v>
      </c>
      <c r="D34" s="84">
        <f t="shared" si="3"/>
        <v>26</v>
      </c>
      <c r="E34" s="84">
        <v>42</v>
      </c>
      <c r="F34" s="84">
        <v>25</v>
      </c>
      <c r="G34" s="84">
        <v>17</v>
      </c>
      <c r="H34" s="84">
        <v>26</v>
      </c>
      <c r="I34" s="84">
        <v>17</v>
      </c>
      <c r="J34" s="84">
        <v>9</v>
      </c>
    </row>
    <row r="35" spans="1:10" ht="15" x14ac:dyDescent="0.25">
      <c r="A35" s="194" t="s">
        <v>273</v>
      </c>
      <c r="B35" s="84"/>
      <c r="C35" s="84"/>
      <c r="D35" s="84"/>
      <c r="E35" s="84"/>
      <c r="F35" s="84"/>
      <c r="G35" s="84"/>
      <c r="H35" s="84"/>
      <c r="I35" s="84"/>
      <c r="J35" s="84"/>
    </row>
    <row r="36" spans="1:10" ht="15" x14ac:dyDescent="0.25">
      <c r="A36" s="83" t="s">
        <v>58</v>
      </c>
      <c r="B36" s="84">
        <f t="shared" ref="B36:B51" si="4">SUM(E36,H36)</f>
        <v>175</v>
      </c>
      <c r="C36" s="84">
        <f t="shared" ref="C36:C51" si="5">SUM(F36,I36)</f>
        <v>83</v>
      </c>
      <c r="D36" s="84">
        <f t="shared" ref="D36:D51" si="6">SUM(G36,J36)</f>
        <v>92</v>
      </c>
      <c r="E36" s="84">
        <v>40</v>
      </c>
      <c r="F36" s="84">
        <v>25</v>
      </c>
      <c r="G36" s="84">
        <v>15</v>
      </c>
      <c r="H36" s="84">
        <v>135</v>
      </c>
      <c r="I36" s="84">
        <v>58</v>
      </c>
      <c r="J36" s="84">
        <v>77</v>
      </c>
    </row>
    <row r="37" spans="1:10" ht="15" x14ac:dyDescent="0.25">
      <c r="A37" s="83" t="s">
        <v>59</v>
      </c>
      <c r="B37" s="84">
        <f t="shared" si="4"/>
        <v>72</v>
      </c>
      <c r="C37" s="84">
        <f t="shared" si="5"/>
        <v>28</v>
      </c>
      <c r="D37" s="84">
        <f t="shared" si="6"/>
        <v>44</v>
      </c>
      <c r="E37" s="84">
        <v>9</v>
      </c>
      <c r="F37" s="84">
        <v>6</v>
      </c>
      <c r="G37" s="84">
        <v>3</v>
      </c>
      <c r="H37" s="84">
        <v>63</v>
      </c>
      <c r="I37" s="84">
        <v>22</v>
      </c>
      <c r="J37" s="84">
        <v>41</v>
      </c>
    </row>
    <row r="38" spans="1:10" ht="15" x14ac:dyDescent="0.25">
      <c r="A38" s="83" t="s">
        <v>60</v>
      </c>
      <c r="B38" s="84">
        <f t="shared" si="4"/>
        <v>131</v>
      </c>
      <c r="C38" s="84">
        <f t="shared" si="5"/>
        <v>71</v>
      </c>
      <c r="D38" s="84">
        <f t="shared" si="6"/>
        <v>60</v>
      </c>
      <c r="E38" s="84">
        <v>29</v>
      </c>
      <c r="F38" s="84">
        <v>11</v>
      </c>
      <c r="G38" s="84">
        <v>18</v>
      </c>
      <c r="H38" s="84">
        <v>102</v>
      </c>
      <c r="I38" s="84">
        <v>60</v>
      </c>
      <c r="J38" s="84">
        <v>42</v>
      </c>
    </row>
    <row r="39" spans="1:10" ht="15" x14ac:dyDescent="0.25">
      <c r="A39" s="83" t="s">
        <v>61</v>
      </c>
      <c r="B39" s="84">
        <f t="shared" si="4"/>
        <v>70</v>
      </c>
      <c r="C39" s="84">
        <f t="shared" si="5"/>
        <v>28</v>
      </c>
      <c r="D39" s="84">
        <f t="shared" si="6"/>
        <v>42</v>
      </c>
      <c r="E39" s="84">
        <v>15</v>
      </c>
      <c r="F39" s="84">
        <v>5</v>
      </c>
      <c r="G39" s="84">
        <v>10</v>
      </c>
      <c r="H39" s="84">
        <v>55</v>
      </c>
      <c r="I39" s="84">
        <v>23</v>
      </c>
      <c r="J39" s="84">
        <v>32</v>
      </c>
    </row>
    <row r="40" spans="1:10" ht="15" x14ac:dyDescent="0.25">
      <c r="A40" s="83" t="s">
        <v>62</v>
      </c>
      <c r="B40" s="84">
        <f t="shared" si="4"/>
        <v>30</v>
      </c>
      <c r="C40" s="84">
        <f t="shared" si="5"/>
        <v>21</v>
      </c>
      <c r="D40" s="84">
        <f t="shared" si="6"/>
        <v>9</v>
      </c>
      <c r="E40" s="84"/>
      <c r="F40" s="84"/>
      <c r="G40" s="84"/>
      <c r="H40" s="84">
        <v>30</v>
      </c>
      <c r="I40" s="84">
        <v>21</v>
      </c>
      <c r="J40" s="84">
        <v>9</v>
      </c>
    </row>
    <row r="41" spans="1:10" ht="15" x14ac:dyDescent="0.25">
      <c r="A41" s="83" t="s">
        <v>187</v>
      </c>
      <c r="B41" s="84">
        <f t="shared" si="4"/>
        <v>4</v>
      </c>
      <c r="C41" s="84">
        <f t="shared" si="5"/>
        <v>2</v>
      </c>
      <c r="D41" s="84">
        <f t="shared" si="6"/>
        <v>2</v>
      </c>
      <c r="E41" s="84">
        <v>2</v>
      </c>
      <c r="F41" s="84">
        <v>1</v>
      </c>
      <c r="G41" s="84">
        <v>1</v>
      </c>
      <c r="H41" s="84">
        <v>2</v>
      </c>
      <c r="I41" s="84">
        <v>1</v>
      </c>
      <c r="J41" s="84">
        <v>1</v>
      </c>
    </row>
    <row r="42" spans="1:10" ht="15" x14ac:dyDescent="0.25">
      <c r="A42" s="83" t="s">
        <v>188</v>
      </c>
      <c r="B42" s="84">
        <f t="shared" si="4"/>
        <v>58</v>
      </c>
      <c r="C42" s="84">
        <f t="shared" si="5"/>
        <v>25</v>
      </c>
      <c r="D42" s="84">
        <f t="shared" si="6"/>
        <v>33</v>
      </c>
      <c r="E42" s="84">
        <v>58</v>
      </c>
      <c r="F42" s="84">
        <v>25</v>
      </c>
      <c r="G42" s="84">
        <v>33</v>
      </c>
      <c r="H42" s="84"/>
      <c r="I42" s="84"/>
      <c r="J42" s="84"/>
    </row>
    <row r="43" spans="1:10" ht="15" x14ac:dyDescent="0.25">
      <c r="A43" s="83" t="s">
        <v>189</v>
      </c>
      <c r="B43" s="84">
        <f t="shared" si="4"/>
        <v>6</v>
      </c>
      <c r="C43" s="84">
        <f t="shared" si="5"/>
        <v>3</v>
      </c>
      <c r="D43" s="84">
        <f t="shared" si="6"/>
        <v>3</v>
      </c>
      <c r="E43" s="84">
        <v>4</v>
      </c>
      <c r="F43" s="84">
        <v>2</v>
      </c>
      <c r="G43" s="84">
        <v>2</v>
      </c>
      <c r="H43" s="84">
        <v>2</v>
      </c>
      <c r="I43" s="84">
        <v>1</v>
      </c>
      <c r="J43" s="84">
        <v>1</v>
      </c>
    </row>
    <row r="44" spans="1:10" ht="15" x14ac:dyDescent="0.25">
      <c r="A44" s="83" t="s">
        <v>190</v>
      </c>
      <c r="B44" s="84">
        <f t="shared" si="4"/>
        <v>244</v>
      </c>
      <c r="C44" s="84">
        <f t="shared" si="5"/>
        <v>108</v>
      </c>
      <c r="D44" s="84">
        <f t="shared" si="6"/>
        <v>136</v>
      </c>
      <c r="E44" s="84">
        <v>239</v>
      </c>
      <c r="F44" s="84">
        <v>108</v>
      </c>
      <c r="G44" s="84">
        <v>131</v>
      </c>
      <c r="H44" s="84">
        <v>5</v>
      </c>
      <c r="I44" s="84"/>
      <c r="J44" s="84">
        <v>5</v>
      </c>
    </row>
    <row r="45" spans="1:10" ht="15" x14ac:dyDescent="0.25">
      <c r="A45" s="83" t="s">
        <v>191</v>
      </c>
      <c r="B45" s="84">
        <f t="shared" si="4"/>
        <v>2</v>
      </c>
      <c r="C45" s="84">
        <f t="shared" si="5"/>
        <v>1</v>
      </c>
      <c r="D45" s="84">
        <f t="shared" si="6"/>
        <v>1</v>
      </c>
      <c r="E45" s="84">
        <v>2</v>
      </c>
      <c r="F45" s="84">
        <v>1</v>
      </c>
      <c r="G45" s="84">
        <v>1</v>
      </c>
      <c r="H45" s="84"/>
      <c r="I45" s="84"/>
      <c r="J45" s="84"/>
    </row>
    <row r="46" spans="1:10" ht="15" x14ac:dyDescent="0.25">
      <c r="A46" s="83" t="s">
        <v>215</v>
      </c>
      <c r="B46" s="84">
        <f t="shared" si="4"/>
        <v>4</v>
      </c>
      <c r="C46" s="84">
        <f t="shared" si="5"/>
        <v>2</v>
      </c>
      <c r="D46" s="84">
        <f t="shared" si="6"/>
        <v>2</v>
      </c>
      <c r="E46" s="84">
        <v>2</v>
      </c>
      <c r="F46" s="84">
        <v>1</v>
      </c>
      <c r="G46" s="84">
        <v>1</v>
      </c>
      <c r="H46" s="84">
        <v>2</v>
      </c>
      <c r="I46" s="84">
        <v>1</v>
      </c>
      <c r="J46" s="84">
        <v>1</v>
      </c>
    </row>
    <row r="47" spans="1:10" ht="15" x14ac:dyDescent="0.25">
      <c r="A47" s="83" t="s">
        <v>344</v>
      </c>
      <c r="B47" s="84">
        <f t="shared" si="4"/>
        <v>4</v>
      </c>
      <c r="C47" s="84">
        <f t="shared" si="5"/>
        <v>2</v>
      </c>
      <c r="D47" s="84">
        <f t="shared" si="6"/>
        <v>2</v>
      </c>
      <c r="E47" s="84">
        <v>2</v>
      </c>
      <c r="F47" s="84">
        <v>1</v>
      </c>
      <c r="G47" s="84">
        <v>1</v>
      </c>
      <c r="H47" s="84">
        <v>2</v>
      </c>
      <c r="I47" s="84">
        <v>1</v>
      </c>
      <c r="J47" s="84">
        <v>1</v>
      </c>
    </row>
    <row r="48" spans="1:10" ht="15" x14ac:dyDescent="0.25">
      <c r="A48" s="83" t="s">
        <v>224</v>
      </c>
      <c r="B48" s="84">
        <f t="shared" si="4"/>
        <v>36</v>
      </c>
      <c r="C48" s="84">
        <f t="shared" si="5"/>
        <v>10</v>
      </c>
      <c r="D48" s="84">
        <f t="shared" si="6"/>
        <v>26</v>
      </c>
      <c r="E48" s="84">
        <v>35</v>
      </c>
      <c r="F48" s="84">
        <v>9</v>
      </c>
      <c r="G48" s="84">
        <v>26</v>
      </c>
      <c r="H48" s="84">
        <v>1</v>
      </c>
      <c r="I48" s="84">
        <v>1</v>
      </c>
      <c r="J48" s="84"/>
    </row>
    <row r="49" spans="1:10" ht="15" x14ac:dyDescent="0.25">
      <c r="A49" s="83" t="s">
        <v>223</v>
      </c>
      <c r="B49" s="84">
        <f t="shared" si="4"/>
        <v>21</v>
      </c>
      <c r="C49" s="84">
        <f t="shared" si="5"/>
        <v>7</v>
      </c>
      <c r="D49" s="84">
        <f t="shared" si="6"/>
        <v>14</v>
      </c>
      <c r="E49" s="84">
        <v>21</v>
      </c>
      <c r="F49" s="84">
        <v>7</v>
      </c>
      <c r="G49" s="84">
        <v>14</v>
      </c>
      <c r="H49" s="84"/>
      <c r="I49" s="84"/>
      <c r="J49" s="84"/>
    </row>
    <row r="50" spans="1:10" ht="15" x14ac:dyDescent="0.25">
      <c r="A50" s="83" t="s">
        <v>192</v>
      </c>
      <c r="B50" s="84">
        <f t="shared" si="4"/>
        <v>101</v>
      </c>
      <c r="C50" s="84">
        <f t="shared" si="5"/>
        <v>51</v>
      </c>
      <c r="D50" s="84">
        <f t="shared" si="6"/>
        <v>50</v>
      </c>
      <c r="E50" s="84">
        <v>41</v>
      </c>
      <c r="F50" s="84">
        <v>25</v>
      </c>
      <c r="G50" s="84">
        <v>16</v>
      </c>
      <c r="H50" s="84">
        <v>60</v>
      </c>
      <c r="I50" s="84">
        <v>26</v>
      </c>
      <c r="J50" s="84">
        <v>34</v>
      </c>
    </row>
    <row r="51" spans="1:10" ht="15" x14ac:dyDescent="0.25">
      <c r="A51" s="83" t="s">
        <v>65</v>
      </c>
      <c r="B51" s="84">
        <f t="shared" si="4"/>
        <v>28</v>
      </c>
      <c r="C51" s="84">
        <f t="shared" si="5"/>
        <v>15</v>
      </c>
      <c r="D51" s="84">
        <f t="shared" si="6"/>
        <v>13</v>
      </c>
      <c r="E51" s="84">
        <v>11</v>
      </c>
      <c r="F51" s="84">
        <v>4</v>
      </c>
      <c r="G51" s="84">
        <v>7</v>
      </c>
      <c r="H51" s="84">
        <v>17</v>
      </c>
      <c r="I51" s="84">
        <v>11</v>
      </c>
      <c r="J51" s="84">
        <v>6</v>
      </c>
    </row>
    <row r="52" spans="1:10" ht="15" x14ac:dyDescent="0.25">
      <c r="A52" s="194" t="s">
        <v>274</v>
      </c>
      <c r="B52" s="84"/>
      <c r="C52" s="84"/>
      <c r="D52" s="84"/>
      <c r="E52" s="84"/>
      <c r="F52" s="84"/>
      <c r="G52" s="84"/>
      <c r="H52" s="84"/>
      <c r="I52" s="84"/>
      <c r="J52" s="84"/>
    </row>
    <row r="53" spans="1:10" ht="15" x14ac:dyDescent="0.25">
      <c r="A53" s="194" t="s">
        <v>275</v>
      </c>
      <c r="B53" s="84"/>
      <c r="C53" s="84"/>
      <c r="D53" s="84"/>
      <c r="E53" s="84"/>
      <c r="F53" s="84"/>
      <c r="G53" s="84"/>
      <c r="H53" s="84"/>
      <c r="I53" s="84"/>
      <c r="J53" s="84"/>
    </row>
    <row r="54" spans="1:10" ht="15" x14ac:dyDescent="0.25">
      <c r="A54" s="83" t="s">
        <v>276</v>
      </c>
      <c r="B54" s="84">
        <f>SUM(E54,H54)</f>
        <v>7</v>
      </c>
      <c r="C54" s="84"/>
      <c r="D54" s="84">
        <f>SUM(G54,J54)</f>
        <v>7</v>
      </c>
      <c r="E54" s="84"/>
      <c r="F54" s="84"/>
      <c r="G54" s="84"/>
      <c r="H54" s="84">
        <v>7</v>
      </c>
      <c r="I54" s="84"/>
      <c r="J54" s="84">
        <v>7</v>
      </c>
    </row>
    <row r="55" spans="1:10" ht="15" x14ac:dyDescent="0.25">
      <c r="A55" s="194" t="s">
        <v>277</v>
      </c>
      <c r="B55" s="84"/>
      <c r="C55" s="84"/>
      <c r="D55" s="84"/>
      <c r="E55" s="84"/>
      <c r="F55" s="84"/>
      <c r="G55" s="84"/>
      <c r="H55" s="84"/>
      <c r="I55" s="84"/>
      <c r="J55" s="84"/>
    </row>
    <row r="56" spans="1:10" ht="15" x14ac:dyDescent="0.25">
      <c r="A56" s="83" t="s">
        <v>66</v>
      </c>
      <c r="B56" s="84">
        <f t="shared" ref="B56:D58" si="7">SUM(E56,H56)</f>
        <v>69</v>
      </c>
      <c r="C56" s="84">
        <f t="shared" si="7"/>
        <v>32</v>
      </c>
      <c r="D56" s="84">
        <f t="shared" si="7"/>
        <v>37</v>
      </c>
      <c r="E56" s="84">
        <v>22</v>
      </c>
      <c r="F56" s="84">
        <v>10</v>
      </c>
      <c r="G56" s="84">
        <v>12</v>
      </c>
      <c r="H56" s="84">
        <v>47</v>
      </c>
      <c r="I56" s="84">
        <v>22</v>
      </c>
      <c r="J56" s="84">
        <v>25</v>
      </c>
    </row>
    <row r="57" spans="1:10" ht="15" x14ac:dyDescent="0.25">
      <c r="A57" s="83" t="s">
        <v>67</v>
      </c>
      <c r="B57" s="84">
        <f t="shared" si="7"/>
        <v>79</v>
      </c>
      <c r="C57" s="84">
        <f t="shared" si="7"/>
        <v>43</v>
      </c>
      <c r="D57" s="84">
        <f t="shared" si="7"/>
        <v>36</v>
      </c>
      <c r="E57" s="84">
        <v>40</v>
      </c>
      <c r="F57" s="84">
        <v>22</v>
      </c>
      <c r="G57" s="84">
        <v>18</v>
      </c>
      <c r="H57" s="84">
        <v>39</v>
      </c>
      <c r="I57" s="84">
        <v>21</v>
      </c>
      <c r="J57" s="84">
        <v>18</v>
      </c>
    </row>
    <row r="58" spans="1:10" ht="15" x14ac:dyDescent="0.25">
      <c r="A58" s="83" t="s">
        <v>68</v>
      </c>
      <c r="B58" s="84">
        <f t="shared" si="7"/>
        <v>432</v>
      </c>
      <c r="C58" s="84">
        <f t="shared" si="7"/>
        <v>190</v>
      </c>
      <c r="D58" s="84">
        <f t="shared" si="7"/>
        <v>242</v>
      </c>
      <c r="E58" s="84">
        <v>241</v>
      </c>
      <c r="F58" s="84">
        <v>97</v>
      </c>
      <c r="G58" s="84">
        <v>144</v>
      </c>
      <c r="H58" s="84">
        <v>191</v>
      </c>
      <c r="I58" s="84">
        <v>93</v>
      </c>
      <c r="J58" s="84">
        <v>98</v>
      </c>
    </row>
    <row r="59" spans="1:10" ht="15" x14ac:dyDescent="0.25">
      <c r="A59" s="194" t="s">
        <v>279</v>
      </c>
      <c r="B59" s="84"/>
      <c r="C59" s="84"/>
      <c r="D59" s="84"/>
      <c r="E59" s="84"/>
      <c r="F59" s="84"/>
      <c r="G59" s="84"/>
      <c r="H59" s="84"/>
      <c r="I59" s="84"/>
      <c r="J59" s="84"/>
    </row>
    <row r="60" spans="1:10" ht="15" x14ac:dyDescent="0.25">
      <c r="A60" s="83" t="s">
        <v>69</v>
      </c>
      <c r="B60" s="84">
        <f>SUM(E60,H60)</f>
        <v>6</v>
      </c>
      <c r="C60" s="84">
        <f>SUM(F60,I60)</f>
        <v>4</v>
      </c>
      <c r="D60" s="84">
        <f>SUM(G60,J60)</f>
        <v>2</v>
      </c>
      <c r="E60" s="84">
        <v>6</v>
      </c>
      <c r="F60" s="84">
        <v>4</v>
      </c>
      <c r="G60" s="84">
        <v>2</v>
      </c>
      <c r="H60" s="84"/>
      <c r="I60" s="84"/>
      <c r="J60" s="84"/>
    </row>
    <row r="61" spans="1:10" ht="15" x14ac:dyDescent="0.25">
      <c r="A61" s="194" t="s">
        <v>280</v>
      </c>
      <c r="B61" s="84"/>
      <c r="C61" s="84"/>
      <c r="D61" s="84"/>
      <c r="E61" s="84"/>
      <c r="F61" s="84"/>
      <c r="G61" s="84"/>
      <c r="H61" s="84"/>
      <c r="I61" s="84"/>
      <c r="J61" s="84"/>
    </row>
    <row r="62" spans="1:10" ht="15" x14ac:dyDescent="0.25">
      <c r="A62" s="83" t="s">
        <v>364</v>
      </c>
      <c r="B62" s="84">
        <f t="shared" ref="B62:D65" si="8">SUM(E62,H62)</f>
        <v>6</v>
      </c>
      <c r="C62" s="84">
        <f t="shared" si="8"/>
        <v>3</v>
      </c>
      <c r="D62" s="84">
        <f t="shared" si="8"/>
        <v>3</v>
      </c>
      <c r="E62" s="84">
        <v>4</v>
      </c>
      <c r="F62" s="84">
        <v>3</v>
      </c>
      <c r="G62" s="84">
        <v>1</v>
      </c>
      <c r="H62" s="84">
        <v>2</v>
      </c>
      <c r="I62" s="84"/>
      <c r="J62" s="84">
        <v>2</v>
      </c>
    </row>
    <row r="63" spans="1:10" ht="15" x14ac:dyDescent="0.25">
      <c r="A63" s="83" t="s">
        <v>193</v>
      </c>
      <c r="B63" s="84">
        <f t="shared" si="8"/>
        <v>25</v>
      </c>
      <c r="C63" s="84">
        <f t="shared" si="8"/>
        <v>9</v>
      </c>
      <c r="D63" s="84">
        <f t="shared" si="8"/>
        <v>16</v>
      </c>
      <c r="E63" s="84">
        <v>16</v>
      </c>
      <c r="F63" s="84">
        <v>6</v>
      </c>
      <c r="G63" s="84">
        <v>10</v>
      </c>
      <c r="H63" s="84">
        <v>9</v>
      </c>
      <c r="I63" s="84">
        <v>3</v>
      </c>
      <c r="J63" s="84">
        <v>6</v>
      </c>
    </row>
    <row r="64" spans="1:10" ht="15" x14ac:dyDescent="0.25">
      <c r="A64" s="83" t="s">
        <v>70</v>
      </c>
      <c r="B64" s="84">
        <f t="shared" si="8"/>
        <v>70</v>
      </c>
      <c r="C64" s="84">
        <f t="shared" si="8"/>
        <v>18</v>
      </c>
      <c r="D64" s="84">
        <f t="shared" si="8"/>
        <v>52</v>
      </c>
      <c r="E64" s="84">
        <v>34</v>
      </c>
      <c r="F64" s="84">
        <v>10</v>
      </c>
      <c r="G64" s="84">
        <v>24</v>
      </c>
      <c r="H64" s="84">
        <v>36</v>
      </c>
      <c r="I64" s="84">
        <v>8</v>
      </c>
      <c r="J64" s="84">
        <v>28</v>
      </c>
    </row>
    <row r="65" spans="1:10" ht="15" x14ac:dyDescent="0.25">
      <c r="A65" s="83" t="s">
        <v>71</v>
      </c>
      <c r="B65" s="84">
        <f t="shared" si="8"/>
        <v>84</v>
      </c>
      <c r="C65" s="84">
        <f t="shared" si="8"/>
        <v>40</v>
      </c>
      <c r="D65" s="84">
        <f t="shared" si="8"/>
        <v>44</v>
      </c>
      <c r="E65" s="84">
        <v>42</v>
      </c>
      <c r="F65" s="84">
        <v>20</v>
      </c>
      <c r="G65" s="84">
        <v>22</v>
      </c>
      <c r="H65" s="84">
        <v>42</v>
      </c>
      <c r="I65" s="84">
        <v>20</v>
      </c>
      <c r="J65" s="84">
        <v>22</v>
      </c>
    </row>
    <row r="66" spans="1:10" ht="15" x14ac:dyDescent="0.25">
      <c r="A66" s="83" t="s">
        <v>281</v>
      </c>
      <c r="B66" s="84">
        <f t="shared" ref="B66:C69" si="9">SUM(E66,H66)</f>
        <v>2</v>
      </c>
      <c r="C66" s="84">
        <f t="shared" si="9"/>
        <v>2</v>
      </c>
      <c r="D66" s="84"/>
      <c r="E66" s="84"/>
      <c r="F66" s="84"/>
      <c r="G66" s="84"/>
      <c r="H66" s="84">
        <v>2</v>
      </c>
      <c r="I66" s="84">
        <v>2</v>
      </c>
      <c r="J66" s="84"/>
    </row>
    <row r="67" spans="1:10" ht="15" x14ac:dyDescent="0.25">
      <c r="A67" s="83" t="s">
        <v>72</v>
      </c>
      <c r="B67" s="84">
        <f t="shared" si="9"/>
        <v>143</v>
      </c>
      <c r="C67" s="84">
        <f t="shared" si="9"/>
        <v>42</v>
      </c>
      <c r="D67" s="84">
        <f>SUM(G67,J67)</f>
        <v>101</v>
      </c>
      <c r="E67" s="84">
        <v>27</v>
      </c>
      <c r="F67" s="84">
        <v>10</v>
      </c>
      <c r="G67" s="84">
        <v>17</v>
      </c>
      <c r="H67" s="84">
        <v>116</v>
      </c>
      <c r="I67" s="84">
        <v>32</v>
      </c>
      <c r="J67" s="84">
        <v>84</v>
      </c>
    </row>
    <row r="68" spans="1:10" ht="15" x14ac:dyDescent="0.25">
      <c r="A68" s="83" t="s">
        <v>73</v>
      </c>
      <c r="B68" s="84">
        <f t="shared" si="9"/>
        <v>139</v>
      </c>
      <c r="C68" s="84">
        <f t="shared" si="9"/>
        <v>44</v>
      </c>
      <c r="D68" s="84">
        <f>SUM(G68,J68)</f>
        <v>95</v>
      </c>
      <c r="E68" s="84">
        <v>34</v>
      </c>
      <c r="F68" s="84">
        <v>9</v>
      </c>
      <c r="G68" s="84">
        <v>25</v>
      </c>
      <c r="H68" s="84">
        <v>105</v>
      </c>
      <c r="I68" s="84">
        <v>35</v>
      </c>
      <c r="J68" s="84">
        <v>70</v>
      </c>
    </row>
    <row r="69" spans="1:10" ht="15" x14ac:dyDescent="0.25">
      <c r="A69" s="83" t="s">
        <v>74</v>
      </c>
      <c r="B69" s="84">
        <f t="shared" si="9"/>
        <v>89</v>
      </c>
      <c r="C69" s="84">
        <f t="shared" si="9"/>
        <v>46</v>
      </c>
      <c r="D69" s="84">
        <f>SUM(G69,J69)</f>
        <v>43</v>
      </c>
      <c r="E69" s="84">
        <v>86</v>
      </c>
      <c r="F69" s="84">
        <v>44</v>
      </c>
      <c r="G69" s="84">
        <v>42</v>
      </c>
      <c r="H69" s="84">
        <v>3</v>
      </c>
      <c r="I69" s="84">
        <v>2</v>
      </c>
      <c r="J69" s="84">
        <v>1</v>
      </c>
    </row>
    <row r="70" spans="1:10" ht="15" x14ac:dyDescent="0.25">
      <c r="A70" s="194" t="s">
        <v>282</v>
      </c>
      <c r="B70" s="84"/>
      <c r="C70" s="84"/>
      <c r="D70" s="84"/>
      <c r="E70" s="84"/>
      <c r="F70" s="84"/>
      <c r="G70" s="84"/>
      <c r="H70" s="84"/>
      <c r="I70" s="84"/>
      <c r="J70" s="84"/>
    </row>
    <row r="71" spans="1:10" ht="15" x14ac:dyDescent="0.25">
      <c r="A71" s="194" t="s">
        <v>283</v>
      </c>
      <c r="B71" s="84"/>
      <c r="C71" s="84"/>
      <c r="D71" s="84"/>
      <c r="E71" s="84"/>
      <c r="F71" s="84"/>
      <c r="G71" s="84"/>
      <c r="H71" s="84"/>
      <c r="I71" s="84"/>
      <c r="J71" s="84"/>
    </row>
    <row r="72" spans="1:10" ht="15" x14ac:dyDescent="0.25">
      <c r="A72" s="83" t="s">
        <v>75</v>
      </c>
      <c r="B72" s="84">
        <f t="shared" ref="B72:B89" si="10">SUM(E72,H72)</f>
        <v>954</v>
      </c>
      <c r="C72" s="84">
        <f t="shared" ref="C72:C89" si="11">SUM(F72,I72)</f>
        <v>388</v>
      </c>
      <c r="D72" s="84">
        <f t="shared" ref="D72:D89" si="12">SUM(G72,J72)</f>
        <v>566</v>
      </c>
      <c r="E72" s="84">
        <v>151</v>
      </c>
      <c r="F72" s="84">
        <v>57</v>
      </c>
      <c r="G72" s="84">
        <v>94</v>
      </c>
      <c r="H72" s="84">
        <v>803</v>
      </c>
      <c r="I72" s="84">
        <v>331</v>
      </c>
      <c r="J72" s="84">
        <v>472</v>
      </c>
    </row>
    <row r="73" spans="1:10" ht="15" x14ac:dyDescent="0.25">
      <c r="A73" s="83" t="s">
        <v>76</v>
      </c>
      <c r="B73" s="84">
        <f t="shared" si="10"/>
        <v>435</v>
      </c>
      <c r="C73" s="84">
        <f t="shared" si="11"/>
        <v>202</v>
      </c>
      <c r="D73" s="84">
        <f t="shared" si="12"/>
        <v>233</v>
      </c>
      <c r="E73" s="84">
        <v>86</v>
      </c>
      <c r="F73" s="84">
        <v>34</v>
      </c>
      <c r="G73" s="84">
        <v>52</v>
      </c>
      <c r="H73" s="84">
        <v>349</v>
      </c>
      <c r="I73" s="84">
        <v>168</v>
      </c>
      <c r="J73" s="84">
        <v>181</v>
      </c>
    </row>
    <row r="74" spans="1:10" ht="15" x14ac:dyDescent="0.25">
      <c r="A74" s="83" t="s">
        <v>77</v>
      </c>
      <c r="B74" s="84">
        <f t="shared" si="10"/>
        <v>911</v>
      </c>
      <c r="C74" s="84">
        <f t="shared" si="11"/>
        <v>404</v>
      </c>
      <c r="D74" s="84">
        <f t="shared" si="12"/>
        <v>507</v>
      </c>
      <c r="E74" s="84">
        <v>177</v>
      </c>
      <c r="F74" s="84">
        <v>86</v>
      </c>
      <c r="G74" s="84">
        <v>91</v>
      </c>
      <c r="H74" s="84">
        <v>734</v>
      </c>
      <c r="I74" s="84">
        <v>318</v>
      </c>
      <c r="J74" s="84">
        <v>416</v>
      </c>
    </row>
    <row r="75" spans="1:10" ht="15" x14ac:dyDescent="0.25">
      <c r="A75" s="83" t="s">
        <v>78</v>
      </c>
      <c r="B75" s="84">
        <f t="shared" si="10"/>
        <v>278</v>
      </c>
      <c r="C75" s="84">
        <f t="shared" si="11"/>
        <v>125</v>
      </c>
      <c r="D75" s="84">
        <f t="shared" si="12"/>
        <v>153</v>
      </c>
      <c r="E75" s="84">
        <v>82</v>
      </c>
      <c r="F75" s="84">
        <v>30</v>
      </c>
      <c r="G75" s="84">
        <v>52</v>
      </c>
      <c r="H75" s="84">
        <v>196</v>
      </c>
      <c r="I75" s="84">
        <v>95</v>
      </c>
      <c r="J75" s="84">
        <v>101</v>
      </c>
    </row>
    <row r="76" spans="1:10" ht="15" x14ac:dyDescent="0.25">
      <c r="A76" s="83" t="s">
        <v>79</v>
      </c>
      <c r="B76" s="84">
        <f t="shared" si="10"/>
        <v>306</v>
      </c>
      <c r="C76" s="84">
        <f t="shared" si="11"/>
        <v>126</v>
      </c>
      <c r="D76" s="84">
        <f t="shared" si="12"/>
        <v>180</v>
      </c>
      <c r="E76" s="84">
        <v>86</v>
      </c>
      <c r="F76" s="84">
        <v>40</v>
      </c>
      <c r="G76" s="84">
        <v>46</v>
      </c>
      <c r="H76" s="84">
        <v>220</v>
      </c>
      <c r="I76" s="84">
        <v>86</v>
      </c>
      <c r="J76" s="84">
        <v>134</v>
      </c>
    </row>
    <row r="77" spans="1:10" ht="15" x14ac:dyDescent="0.25">
      <c r="A77" s="83" t="s">
        <v>80</v>
      </c>
      <c r="B77" s="84">
        <f t="shared" si="10"/>
        <v>148</v>
      </c>
      <c r="C77" s="84">
        <f t="shared" si="11"/>
        <v>61</v>
      </c>
      <c r="D77" s="84">
        <f t="shared" si="12"/>
        <v>87</v>
      </c>
      <c r="E77" s="84">
        <v>36</v>
      </c>
      <c r="F77" s="84">
        <v>16</v>
      </c>
      <c r="G77" s="84">
        <v>20</v>
      </c>
      <c r="H77" s="84">
        <v>112</v>
      </c>
      <c r="I77" s="84">
        <v>45</v>
      </c>
      <c r="J77" s="84">
        <v>67</v>
      </c>
    </row>
    <row r="78" spans="1:10" ht="15" x14ac:dyDescent="0.25">
      <c r="A78" s="83" t="s">
        <v>81</v>
      </c>
      <c r="B78" s="84">
        <f t="shared" si="10"/>
        <v>307</v>
      </c>
      <c r="C78" s="84">
        <f t="shared" si="11"/>
        <v>178</v>
      </c>
      <c r="D78" s="84">
        <f t="shared" si="12"/>
        <v>129</v>
      </c>
      <c r="E78" s="84">
        <v>95</v>
      </c>
      <c r="F78" s="84">
        <v>58</v>
      </c>
      <c r="G78" s="84">
        <v>37</v>
      </c>
      <c r="H78" s="84">
        <v>212</v>
      </c>
      <c r="I78" s="84">
        <v>120</v>
      </c>
      <c r="J78" s="84">
        <v>92</v>
      </c>
    </row>
    <row r="79" spans="1:10" ht="15" x14ac:dyDescent="0.25">
      <c r="A79" s="83" t="s">
        <v>82</v>
      </c>
      <c r="B79" s="84">
        <f t="shared" si="10"/>
        <v>84</v>
      </c>
      <c r="C79" s="84">
        <f t="shared" si="11"/>
        <v>53</v>
      </c>
      <c r="D79" s="84">
        <f t="shared" si="12"/>
        <v>31</v>
      </c>
      <c r="E79" s="84">
        <v>33</v>
      </c>
      <c r="F79" s="84">
        <v>16</v>
      </c>
      <c r="G79" s="84">
        <v>17</v>
      </c>
      <c r="H79" s="84">
        <v>51</v>
      </c>
      <c r="I79" s="84">
        <v>37</v>
      </c>
      <c r="J79" s="84">
        <v>14</v>
      </c>
    </row>
    <row r="80" spans="1:10" ht="15" x14ac:dyDescent="0.25">
      <c r="A80" s="83" t="s">
        <v>83</v>
      </c>
      <c r="B80" s="84">
        <f t="shared" si="10"/>
        <v>125</v>
      </c>
      <c r="C80" s="84">
        <f t="shared" si="11"/>
        <v>54</v>
      </c>
      <c r="D80" s="84">
        <f t="shared" si="12"/>
        <v>71</v>
      </c>
      <c r="E80" s="84">
        <v>44</v>
      </c>
      <c r="F80" s="84">
        <v>16</v>
      </c>
      <c r="G80" s="84">
        <v>28</v>
      </c>
      <c r="H80" s="84">
        <v>81</v>
      </c>
      <c r="I80" s="84">
        <v>38</v>
      </c>
      <c r="J80" s="84">
        <v>43</v>
      </c>
    </row>
    <row r="81" spans="1:10" ht="15" x14ac:dyDescent="0.25">
      <c r="A81" s="83" t="s">
        <v>84</v>
      </c>
      <c r="B81" s="84">
        <f t="shared" si="10"/>
        <v>171</v>
      </c>
      <c r="C81" s="84">
        <f t="shared" si="11"/>
        <v>66</v>
      </c>
      <c r="D81" s="84">
        <f t="shared" si="12"/>
        <v>105</v>
      </c>
      <c r="E81" s="84">
        <v>43</v>
      </c>
      <c r="F81" s="84">
        <v>20</v>
      </c>
      <c r="G81" s="84">
        <v>23</v>
      </c>
      <c r="H81" s="84">
        <v>128</v>
      </c>
      <c r="I81" s="84">
        <v>46</v>
      </c>
      <c r="J81" s="84">
        <v>82</v>
      </c>
    </row>
    <row r="82" spans="1:10" ht="15" x14ac:dyDescent="0.25">
      <c r="A82" s="83" t="s">
        <v>85</v>
      </c>
      <c r="B82" s="84">
        <f t="shared" si="10"/>
        <v>722</v>
      </c>
      <c r="C82" s="84">
        <f t="shared" si="11"/>
        <v>290</v>
      </c>
      <c r="D82" s="84">
        <f t="shared" si="12"/>
        <v>432</v>
      </c>
      <c r="E82" s="84">
        <v>210</v>
      </c>
      <c r="F82" s="84">
        <v>96</v>
      </c>
      <c r="G82" s="84">
        <v>114</v>
      </c>
      <c r="H82" s="84">
        <v>512</v>
      </c>
      <c r="I82" s="84">
        <v>194</v>
      </c>
      <c r="J82" s="84">
        <v>318</v>
      </c>
    </row>
    <row r="83" spans="1:10" ht="15" x14ac:dyDescent="0.25">
      <c r="A83" s="83" t="s">
        <v>365</v>
      </c>
      <c r="B83" s="84">
        <f t="shared" si="10"/>
        <v>10</v>
      </c>
      <c r="C83" s="84">
        <f t="shared" si="11"/>
        <v>3</v>
      </c>
      <c r="D83" s="84">
        <f t="shared" si="12"/>
        <v>7</v>
      </c>
      <c r="E83" s="84">
        <v>10</v>
      </c>
      <c r="F83" s="84">
        <v>3</v>
      </c>
      <c r="G83" s="84">
        <v>7</v>
      </c>
      <c r="H83" s="84"/>
      <c r="I83" s="84"/>
      <c r="J83" s="84"/>
    </row>
    <row r="84" spans="1:10" ht="15" x14ac:dyDescent="0.25">
      <c r="A84" s="83" t="s">
        <v>86</v>
      </c>
      <c r="B84" s="84">
        <f t="shared" si="10"/>
        <v>42</v>
      </c>
      <c r="C84" s="84">
        <f t="shared" si="11"/>
        <v>21</v>
      </c>
      <c r="D84" s="84">
        <f t="shared" si="12"/>
        <v>21</v>
      </c>
      <c r="E84" s="84">
        <v>18</v>
      </c>
      <c r="F84" s="84">
        <v>10</v>
      </c>
      <c r="G84" s="84">
        <v>8</v>
      </c>
      <c r="H84" s="84">
        <v>24</v>
      </c>
      <c r="I84" s="84">
        <v>11</v>
      </c>
      <c r="J84" s="84">
        <v>13</v>
      </c>
    </row>
    <row r="85" spans="1:10" ht="15" x14ac:dyDescent="0.25">
      <c r="A85" s="83" t="s">
        <v>87</v>
      </c>
      <c r="B85" s="84">
        <f t="shared" si="10"/>
        <v>329</v>
      </c>
      <c r="C85" s="84">
        <f t="shared" si="11"/>
        <v>134</v>
      </c>
      <c r="D85" s="84">
        <f t="shared" si="12"/>
        <v>195</v>
      </c>
      <c r="E85" s="84">
        <v>108</v>
      </c>
      <c r="F85" s="84">
        <v>41</v>
      </c>
      <c r="G85" s="84">
        <v>67</v>
      </c>
      <c r="H85" s="84">
        <v>221</v>
      </c>
      <c r="I85" s="84">
        <v>93</v>
      </c>
      <c r="J85" s="84">
        <v>128</v>
      </c>
    </row>
    <row r="86" spans="1:10" ht="15" x14ac:dyDescent="0.25">
      <c r="A86" s="83" t="s">
        <v>88</v>
      </c>
      <c r="B86" s="84">
        <f t="shared" si="10"/>
        <v>364</v>
      </c>
      <c r="C86" s="84">
        <f t="shared" si="11"/>
        <v>153</v>
      </c>
      <c r="D86" s="84">
        <f t="shared" si="12"/>
        <v>211</v>
      </c>
      <c r="E86" s="84">
        <v>115</v>
      </c>
      <c r="F86" s="84">
        <v>51</v>
      </c>
      <c r="G86" s="84">
        <v>64</v>
      </c>
      <c r="H86" s="84">
        <v>249</v>
      </c>
      <c r="I86" s="84">
        <v>102</v>
      </c>
      <c r="J86" s="84">
        <v>147</v>
      </c>
    </row>
    <row r="87" spans="1:10" ht="15" x14ac:dyDescent="0.25">
      <c r="A87" s="83" t="s">
        <v>194</v>
      </c>
      <c r="B87" s="84">
        <f t="shared" si="10"/>
        <v>114</v>
      </c>
      <c r="C87" s="84">
        <f t="shared" si="11"/>
        <v>57</v>
      </c>
      <c r="D87" s="84">
        <f t="shared" si="12"/>
        <v>57</v>
      </c>
      <c r="E87" s="84">
        <v>114</v>
      </c>
      <c r="F87" s="84">
        <v>57</v>
      </c>
      <c r="G87" s="84">
        <v>57</v>
      </c>
      <c r="H87" s="84"/>
      <c r="I87" s="84"/>
      <c r="J87" s="84"/>
    </row>
    <row r="88" spans="1:10" ht="15" x14ac:dyDescent="0.25">
      <c r="A88" s="83" t="s">
        <v>89</v>
      </c>
      <c r="B88" s="84">
        <f t="shared" si="10"/>
        <v>1013</v>
      </c>
      <c r="C88" s="84">
        <f t="shared" si="11"/>
        <v>367</v>
      </c>
      <c r="D88" s="84">
        <f t="shared" si="12"/>
        <v>646</v>
      </c>
      <c r="E88" s="84">
        <v>192</v>
      </c>
      <c r="F88" s="84">
        <v>55</v>
      </c>
      <c r="G88" s="84">
        <v>137</v>
      </c>
      <c r="H88" s="84">
        <v>821</v>
      </c>
      <c r="I88" s="84">
        <v>312</v>
      </c>
      <c r="J88" s="84">
        <v>509</v>
      </c>
    </row>
    <row r="89" spans="1:10" ht="15" x14ac:dyDescent="0.25">
      <c r="A89" s="83" t="s">
        <v>90</v>
      </c>
      <c r="B89" s="84">
        <f t="shared" si="10"/>
        <v>215</v>
      </c>
      <c r="C89" s="84">
        <f t="shared" si="11"/>
        <v>149</v>
      </c>
      <c r="D89" s="84">
        <f t="shared" si="12"/>
        <v>66</v>
      </c>
      <c r="E89" s="84">
        <v>135</v>
      </c>
      <c r="F89" s="84">
        <v>88</v>
      </c>
      <c r="G89" s="84">
        <v>47</v>
      </c>
      <c r="H89" s="84">
        <v>80</v>
      </c>
      <c r="I89" s="84">
        <v>61</v>
      </c>
      <c r="J89" s="84">
        <v>19</v>
      </c>
    </row>
    <row r="90" spans="1:10" ht="15" x14ac:dyDescent="0.25">
      <c r="A90" s="30" t="s">
        <v>195</v>
      </c>
      <c r="B90" s="85">
        <f>SUM(B31:B89)</f>
        <v>8952</v>
      </c>
      <c r="C90" s="85">
        <f t="shared" ref="C90:J90" si="13">SUM(C31:C89)</f>
        <v>3896</v>
      </c>
      <c r="D90" s="85">
        <f t="shared" si="13"/>
        <v>5056</v>
      </c>
      <c r="E90" s="85">
        <f t="shared" si="13"/>
        <v>2891</v>
      </c>
      <c r="F90" s="85">
        <f t="shared" si="13"/>
        <v>1283</v>
      </c>
      <c r="G90" s="85">
        <f t="shared" si="13"/>
        <v>1608</v>
      </c>
      <c r="H90" s="85">
        <f t="shared" si="13"/>
        <v>6061</v>
      </c>
      <c r="I90" s="85">
        <f t="shared" si="13"/>
        <v>2613</v>
      </c>
      <c r="J90" s="85">
        <f t="shared" si="13"/>
        <v>3448</v>
      </c>
    </row>
    <row r="91" spans="1:10" ht="15" x14ac:dyDescent="0.25">
      <c r="A91" s="30" t="s">
        <v>91</v>
      </c>
      <c r="B91" s="84"/>
      <c r="C91" s="84"/>
      <c r="D91" s="84"/>
      <c r="E91" s="84"/>
      <c r="F91" s="84"/>
      <c r="G91" s="84"/>
      <c r="H91" s="84"/>
      <c r="I91" s="84"/>
      <c r="J91" s="84"/>
    </row>
    <row r="92" spans="1:10" ht="15" x14ac:dyDescent="0.25">
      <c r="A92" s="83" t="s">
        <v>63</v>
      </c>
      <c r="B92" s="84">
        <f t="shared" ref="B92:B100" si="14">SUM(E92,H92)</f>
        <v>53</v>
      </c>
      <c r="C92" s="84">
        <f t="shared" ref="C92:C100" si="15">SUM(F92,I92)</f>
        <v>21</v>
      </c>
      <c r="D92" s="84">
        <f t="shared" ref="D92:D100" si="16">SUM(G92,J92)</f>
        <v>32</v>
      </c>
      <c r="E92" s="84">
        <v>3</v>
      </c>
      <c r="F92" s="84">
        <v>2</v>
      </c>
      <c r="G92" s="84">
        <v>1</v>
      </c>
      <c r="H92" s="84">
        <v>50</v>
      </c>
      <c r="I92" s="84">
        <v>19</v>
      </c>
      <c r="J92" s="84">
        <v>31</v>
      </c>
    </row>
    <row r="93" spans="1:10" ht="15" x14ac:dyDescent="0.25">
      <c r="A93" s="83" t="s">
        <v>111</v>
      </c>
      <c r="B93" s="84">
        <f t="shared" si="14"/>
        <v>71</v>
      </c>
      <c r="C93" s="84">
        <f t="shared" si="15"/>
        <v>22</v>
      </c>
      <c r="D93" s="84">
        <f t="shared" si="16"/>
        <v>49</v>
      </c>
      <c r="E93" s="84">
        <v>3</v>
      </c>
      <c r="F93" s="84"/>
      <c r="G93" s="84">
        <v>3</v>
      </c>
      <c r="H93" s="84">
        <v>68</v>
      </c>
      <c r="I93" s="84">
        <v>22</v>
      </c>
      <c r="J93" s="84">
        <v>46</v>
      </c>
    </row>
    <row r="94" spans="1:10" ht="15" x14ac:dyDescent="0.25">
      <c r="A94" s="83" t="s">
        <v>284</v>
      </c>
      <c r="B94" s="84">
        <f t="shared" si="14"/>
        <v>19</v>
      </c>
      <c r="C94" s="84">
        <f t="shared" si="15"/>
        <v>7</v>
      </c>
      <c r="D94" s="84">
        <f t="shared" si="16"/>
        <v>12</v>
      </c>
      <c r="E94" s="84">
        <v>1</v>
      </c>
      <c r="F94" s="84">
        <v>1</v>
      </c>
      <c r="G94" s="84"/>
      <c r="H94" s="84">
        <v>18</v>
      </c>
      <c r="I94" s="84">
        <v>6</v>
      </c>
      <c r="J94" s="84">
        <v>12</v>
      </c>
    </row>
    <row r="95" spans="1:10" ht="15" x14ac:dyDescent="0.25">
      <c r="A95" s="83" t="s">
        <v>64</v>
      </c>
      <c r="B95" s="84">
        <f t="shared" si="14"/>
        <v>73</v>
      </c>
      <c r="C95" s="84">
        <f t="shared" si="15"/>
        <v>27</v>
      </c>
      <c r="D95" s="84">
        <f t="shared" si="16"/>
        <v>46</v>
      </c>
      <c r="E95" s="84">
        <v>1</v>
      </c>
      <c r="F95" s="84">
        <v>1</v>
      </c>
      <c r="G95" s="84"/>
      <c r="H95" s="84">
        <v>72</v>
      </c>
      <c r="I95" s="84">
        <v>26</v>
      </c>
      <c r="J95" s="84">
        <v>46</v>
      </c>
    </row>
    <row r="96" spans="1:10" ht="15" x14ac:dyDescent="0.25">
      <c r="A96" s="83" t="s">
        <v>92</v>
      </c>
      <c r="B96" s="84">
        <f t="shared" si="14"/>
        <v>60</v>
      </c>
      <c r="C96" s="84">
        <f t="shared" si="15"/>
        <v>41</v>
      </c>
      <c r="D96" s="84">
        <f t="shared" si="16"/>
        <v>19</v>
      </c>
      <c r="E96" s="84">
        <v>10</v>
      </c>
      <c r="F96" s="84">
        <v>6</v>
      </c>
      <c r="G96" s="84">
        <v>4</v>
      </c>
      <c r="H96" s="84">
        <v>50</v>
      </c>
      <c r="I96" s="84">
        <v>35</v>
      </c>
      <c r="J96" s="84">
        <v>15</v>
      </c>
    </row>
    <row r="97" spans="1:10" ht="15" x14ac:dyDescent="0.25">
      <c r="A97" s="83" t="s">
        <v>285</v>
      </c>
      <c r="B97" s="84">
        <f t="shared" si="14"/>
        <v>116</v>
      </c>
      <c r="C97" s="84">
        <f t="shared" si="15"/>
        <v>45</v>
      </c>
      <c r="D97" s="84">
        <f t="shared" si="16"/>
        <v>71</v>
      </c>
      <c r="E97" s="84">
        <v>20</v>
      </c>
      <c r="F97" s="84">
        <v>6</v>
      </c>
      <c r="G97" s="84">
        <v>14</v>
      </c>
      <c r="H97" s="84">
        <v>96</v>
      </c>
      <c r="I97" s="84">
        <v>39</v>
      </c>
      <c r="J97" s="84">
        <v>57</v>
      </c>
    </row>
    <row r="98" spans="1:10" ht="15" x14ac:dyDescent="0.25">
      <c r="A98" s="83" t="s">
        <v>286</v>
      </c>
      <c r="B98" s="84">
        <f t="shared" si="14"/>
        <v>41</v>
      </c>
      <c r="C98" s="84">
        <f t="shared" si="15"/>
        <v>18</v>
      </c>
      <c r="D98" s="84">
        <f t="shared" si="16"/>
        <v>23</v>
      </c>
      <c r="E98" s="84">
        <v>9</v>
      </c>
      <c r="F98" s="84">
        <v>2</v>
      </c>
      <c r="G98" s="84">
        <v>7</v>
      </c>
      <c r="H98" s="84">
        <v>32</v>
      </c>
      <c r="I98" s="84">
        <v>16</v>
      </c>
      <c r="J98" s="84">
        <v>16</v>
      </c>
    </row>
    <row r="99" spans="1:10" ht="15" x14ac:dyDescent="0.25">
      <c r="A99" s="83" t="s">
        <v>93</v>
      </c>
      <c r="B99" s="84">
        <f t="shared" si="14"/>
        <v>19</v>
      </c>
      <c r="C99" s="84">
        <f t="shared" si="15"/>
        <v>6</v>
      </c>
      <c r="D99" s="84">
        <f t="shared" si="16"/>
        <v>13</v>
      </c>
      <c r="E99" s="84">
        <v>19</v>
      </c>
      <c r="F99" s="84">
        <v>6</v>
      </c>
      <c r="G99" s="84">
        <v>13</v>
      </c>
      <c r="H99" s="84"/>
      <c r="I99" s="84"/>
      <c r="J99" s="84"/>
    </row>
    <row r="100" spans="1:10" ht="15" x14ac:dyDescent="0.25">
      <c r="A100" s="83" t="s">
        <v>225</v>
      </c>
      <c r="B100" s="84">
        <f t="shared" si="14"/>
        <v>26</v>
      </c>
      <c r="C100" s="84">
        <f t="shared" si="15"/>
        <v>9</v>
      </c>
      <c r="D100" s="84">
        <f t="shared" si="16"/>
        <v>17</v>
      </c>
      <c r="E100" s="84"/>
      <c r="F100" s="84"/>
      <c r="G100" s="84"/>
      <c r="H100" s="84">
        <v>26</v>
      </c>
      <c r="I100" s="84">
        <v>9</v>
      </c>
      <c r="J100" s="84">
        <v>17</v>
      </c>
    </row>
    <row r="101" spans="1:10" ht="15" x14ac:dyDescent="0.25">
      <c r="A101" s="194" t="s">
        <v>287</v>
      </c>
      <c r="B101" s="84"/>
      <c r="C101" s="84"/>
      <c r="D101" s="84"/>
      <c r="E101" s="84"/>
      <c r="F101" s="84"/>
      <c r="G101" s="84"/>
      <c r="H101" s="84"/>
      <c r="I101" s="84"/>
      <c r="J101" s="84"/>
    </row>
    <row r="102" spans="1:10" ht="15" x14ac:dyDescent="0.25">
      <c r="A102" s="83" t="s">
        <v>216</v>
      </c>
      <c r="B102" s="84">
        <f t="shared" ref="B102:B116" si="17">SUM(E102,H102)</f>
        <v>105</v>
      </c>
      <c r="C102" s="84">
        <f t="shared" ref="C102:C116" si="18">SUM(F102,I102)</f>
        <v>36</v>
      </c>
      <c r="D102" s="84">
        <f t="shared" ref="D102:D116" si="19">SUM(G102,J102)</f>
        <v>69</v>
      </c>
      <c r="E102" s="84">
        <v>12</v>
      </c>
      <c r="F102" s="84">
        <v>3</v>
      </c>
      <c r="G102" s="84">
        <v>9</v>
      </c>
      <c r="H102" s="84">
        <v>93</v>
      </c>
      <c r="I102" s="84">
        <v>33</v>
      </c>
      <c r="J102" s="84">
        <v>60</v>
      </c>
    </row>
    <row r="103" spans="1:10" ht="15" x14ac:dyDescent="0.25">
      <c r="A103" s="83" t="s">
        <v>94</v>
      </c>
      <c r="B103" s="84">
        <f t="shared" si="17"/>
        <v>34</v>
      </c>
      <c r="C103" s="84">
        <f t="shared" si="18"/>
        <v>11</v>
      </c>
      <c r="D103" s="84">
        <f t="shared" si="19"/>
        <v>23</v>
      </c>
      <c r="E103" s="84">
        <v>8</v>
      </c>
      <c r="F103" s="84">
        <v>3</v>
      </c>
      <c r="G103" s="84">
        <v>5</v>
      </c>
      <c r="H103" s="84">
        <v>26</v>
      </c>
      <c r="I103" s="84">
        <v>8</v>
      </c>
      <c r="J103" s="84">
        <v>18</v>
      </c>
    </row>
    <row r="104" spans="1:10" ht="15" x14ac:dyDescent="0.25">
      <c r="A104" s="83" t="s">
        <v>95</v>
      </c>
      <c r="B104" s="84">
        <f t="shared" si="17"/>
        <v>57</v>
      </c>
      <c r="C104" s="84">
        <f t="shared" si="18"/>
        <v>22</v>
      </c>
      <c r="D104" s="84">
        <f t="shared" si="19"/>
        <v>35</v>
      </c>
      <c r="E104" s="84">
        <v>18</v>
      </c>
      <c r="F104" s="84">
        <v>7</v>
      </c>
      <c r="G104" s="84">
        <v>11</v>
      </c>
      <c r="H104" s="84">
        <v>39</v>
      </c>
      <c r="I104" s="84">
        <v>15</v>
      </c>
      <c r="J104" s="84">
        <v>24</v>
      </c>
    </row>
    <row r="105" spans="1:10" ht="15" x14ac:dyDescent="0.25">
      <c r="A105" s="83" t="s">
        <v>177</v>
      </c>
      <c r="B105" s="84">
        <f t="shared" si="17"/>
        <v>39</v>
      </c>
      <c r="C105" s="84">
        <f t="shared" si="18"/>
        <v>9</v>
      </c>
      <c r="D105" s="84">
        <f t="shared" si="19"/>
        <v>30</v>
      </c>
      <c r="E105" s="84">
        <v>17</v>
      </c>
      <c r="F105" s="84">
        <v>3</v>
      </c>
      <c r="G105" s="84">
        <v>14</v>
      </c>
      <c r="H105" s="84">
        <v>22</v>
      </c>
      <c r="I105" s="84">
        <v>6</v>
      </c>
      <c r="J105" s="84">
        <v>16</v>
      </c>
    </row>
    <row r="106" spans="1:10" ht="15" x14ac:dyDescent="0.25">
      <c r="A106" s="83" t="s">
        <v>96</v>
      </c>
      <c r="B106" s="84">
        <f t="shared" si="17"/>
        <v>34</v>
      </c>
      <c r="C106" s="84">
        <f t="shared" si="18"/>
        <v>13</v>
      </c>
      <c r="D106" s="84">
        <f t="shared" si="19"/>
        <v>21</v>
      </c>
      <c r="E106" s="84">
        <v>14</v>
      </c>
      <c r="F106" s="84">
        <v>3</v>
      </c>
      <c r="G106" s="84">
        <v>11</v>
      </c>
      <c r="H106" s="84">
        <v>20</v>
      </c>
      <c r="I106" s="84">
        <v>10</v>
      </c>
      <c r="J106" s="84">
        <v>10</v>
      </c>
    </row>
    <row r="107" spans="1:10" ht="15" x14ac:dyDescent="0.25">
      <c r="A107" s="83" t="s">
        <v>97</v>
      </c>
      <c r="B107" s="84">
        <f t="shared" si="17"/>
        <v>696</v>
      </c>
      <c r="C107" s="84">
        <f t="shared" si="18"/>
        <v>321</v>
      </c>
      <c r="D107" s="84">
        <f t="shared" si="19"/>
        <v>375</v>
      </c>
      <c r="E107" s="84">
        <v>139</v>
      </c>
      <c r="F107" s="84">
        <v>67</v>
      </c>
      <c r="G107" s="84">
        <v>72</v>
      </c>
      <c r="H107" s="84">
        <v>557</v>
      </c>
      <c r="I107" s="84">
        <v>254</v>
      </c>
      <c r="J107" s="84">
        <v>303</v>
      </c>
    </row>
    <row r="108" spans="1:10" ht="15" x14ac:dyDescent="0.25">
      <c r="A108" s="83" t="s">
        <v>98</v>
      </c>
      <c r="B108" s="84">
        <f t="shared" si="17"/>
        <v>147</v>
      </c>
      <c r="C108" s="84">
        <f t="shared" si="18"/>
        <v>115</v>
      </c>
      <c r="D108" s="84">
        <f t="shared" si="19"/>
        <v>32</v>
      </c>
      <c r="E108" s="84">
        <v>147</v>
      </c>
      <c r="F108" s="84">
        <v>115</v>
      </c>
      <c r="G108" s="84">
        <v>32</v>
      </c>
      <c r="H108" s="84"/>
      <c r="I108" s="84"/>
      <c r="J108" s="84"/>
    </row>
    <row r="109" spans="1:10" ht="15" x14ac:dyDescent="0.25">
      <c r="A109" s="83" t="s">
        <v>99</v>
      </c>
      <c r="B109" s="84">
        <f t="shared" si="17"/>
        <v>90</v>
      </c>
      <c r="C109" s="84">
        <f t="shared" si="18"/>
        <v>24</v>
      </c>
      <c r="D109" s="84">
        <f t="shared" si="19"/>
        <v>66</v>
      </c>
      <c r="E109" s="84">
        <v>21</v>
      </c>
      <c r="F109" s="84">
        <v>3</v>
      </c>
      <c r="G109" s="84">
        <v>18</v>
      </c>
      <c r="H109" s="84">
        <v>69</v>
      </c>
      <c r="I109" s="84">
        <v>21</v>
      </c>
      <c r="J109" s="84">
        <v>48</v>
      </c>
    </row>
    <row r="110" spans="1:10" ht="15" customHeight="1" x14ac:dyDescent="0.25">
      <c r="A110" s="83" t="s">
        <v>100</v>
      </c>
      <c r="B110" s="84">
        <f t="shared" si="17"/>
        <v>265</v>
      </c>
      <c r="C110" s="84">
        <f t="shared" si="18"/>
        <v>98</v>
      </c>
      <c r="D110" s="84">
        <f t="shared" si="19"/>
        <v>167</v>
      </c>
      <c r="E110" s="84">
        <v>65</v>
      </c>
      <c r="F110" s="84">
        <v>27</v>
      </c>
      <c r="G110" s="84">
        <v>38</v>
      </c>
      <c r="H110" s="84">
        <v>200</v>
      </c>
      <c r="I110" s="84">
        <v>71</v>
      </c>
      <c r="J110" s="84">
        <v>129</v>
      </c>
    </row>
    <row r="111" spans="1:10" ht="15" x14ac:dyDescent="0.25">
      <c r="A111" s="83" t="s">
        <v>178</v>
      </c>
      <c r="B111" s="84">
        <f t="shared" si="17"/>
        <v>80</v>
      </c>
      <c r="C111" s="84">
        <f t="shared" si="18"/>
        <v>28</v>
      </c>
      <c r="D111" s="84">
        <f t="shared" si="19"/>
        <v>52</v>
      </c>
      <c r="E111" s="84">
        <v>15</v>
      </c>
      <c r="F111" s="84">
        <v>1</v>
      </c>
      <c r="G111" s="84">
        <v>14</v>
      </c>
      <c r="H111" s="84">
        <v>65</v>
      </c>
      <c r="I111" s="84">
        <v>27</v>
      </c>
      <c r="J111" s="84">
        <v>38</v>
      </c>
    </row>
    <row r="112" spans="1:10" ht="15" x14ac:dyDescent="0.25">
      <c r="A112" s="83" t="s">
        <v>165</v>
      </c>
      <c r="B112" s="84">
        <f t="shared" si="17"/>
        <v>93</v>
      </c>
      <c r="C112" s="84">
        <f t="shared" si="18"/>
        <v>24</v>
      </c>
      <c r="D112" s="84">
        <f t="shared" si="19"/>
        <v>69</v>
      </c>
      <c r="E112" s="84">
        <v>24</v>
      </c>
      <c r="F112" s="84">
        <v>3</v>
      </c>
      <c r="G112" s="84">
        <v>21</v>
      </c>
      <c r="H112" s="84">
        <v>69</v>
      </c>
      <c r="I112" s="84">
        <v>21</v>
      </c>
      <c r="J112" s="84">
        <v>48</v>
      </c>
    </row>
    <row r="113" spans="1:10" ht="15" x14ac:dyDescent="0.25">
      <c r="A113" s="83" t="s">
        <v>101</v>
      </c>
      <c r="B113" s="84">
        <f t="shared" si="17"/>
        <v>117</v>
      </c>
      <c r="C113" s="84">
        <f t="shared" si="18"/>
        <v>31</v>
      </c>
      <c r="D113" s="84">
        <f t="shared" si="19"/>
        <v>86</v>
      </c>
      <c r="E113" s="84">
        <v>22</v>
      </c>
      <c r="F113" s="84">
        <v>3</v>
      </c>
      <c r="G113" s="84">
        <v>19</v>
      </c>
      <c r="H113" s="84">
        <v>95</v>
      </c>
      <c r="I113" s="84">
        <v>28</v>
      </c>
      <c r="J113" s="84">
        <v>67</v>
      </c>
    </row>
    <row r="114" spans="1:10" ht="15" x14ac:dyDescent="0.25">
      <c r="A114" s="83" t="s">
        <v>278</v>
      </c>
      <c r="B114" s="84">
        <f t="shared" si="17"/>
        <v>484</v>
      </c>
      <c r="C114" s="84">
        <f t="shared" si="18"/>
        <v>299</v>
      </c>
      <c r="D114" s="84">
        <f t="shared" si="19"/>
        <v>185</v>
      </c>
      <c r="E114" s="84">
        <v>150</v>
      </c>
      <c r="F114" s="84">
        <v>58</v>
      </c>
      <c r="G114" s="84">
        <v>92</v>
      </c>
      <c r="H114" s="84">
        <v>334</v>
      </c>
      <c r="I114" s="84">
        <v>241</v>
      </c>
      <c r="J114" s="84">
        <v>93</v>
      </c>
    </row>
    <row r="115" spans="1:10" ht="15" x14ac:dyDescent="0.25">
      <c r="A115" s="83" t="s">
        <v>102</v>
      </c>
      <c r="B115" s="84">
        <f t="shared" si="17"/>
        <v>175</v>
      </c>
      <c r="C115" s="84">
        <f t="shared" si="18"/>
        <v>57</v>
      </c>
      <c r="D115" s="84">
        <f t="shared" si="19"/>
        <v>118</v>
      </c>
      <c r="E115" s="84">
        <v>55</v>
      </c>
      <c r="F115" s="84">
        <v>13</v>
      </c>
      <c r="G115" s="84">
        <v>42</v>
      </c>
      <c r="H115" s="84">
        <v>120</v>
      </c>
      <c r="I115" s="84">
        <v>44</v>
      </c>
      <c r="J115" s="84">
        <v>76</v>
      </c>
    </row>
    <row r="116" spans="1:10" ht="15" x14ac:dyDescent="0.25">
      <c r="A116" s="83" t="s">
        <v>103</v>
      </c>
      <c r="B116" s="84">
        <f t="shared" si="17"/>
        <v>102</v>
      </c>
      <c r="C116" s="84">
        <f t="shared" si="18"/>
        <v>57</v>
      </c>
      <c r="D116" s="84">
        <f t="shared" si="19"/>
        <v>45</v>
      </c>
      <c r="E116" s="84"/>
      <c r="F116" s="84"/>
      <c r="G116" s="84"/>
      <c r="H116" s="84">
        <v>102</v>
      </c>
      <c r="I116" s="84">
        <v>57</v>
      </c>
      <c r="J116" s="84">
        <v>45</v>
      </c>
    </row>
    <row r="117" spans="1:10" ht="15" x14ac:dyDescent="0.25">
      <c r="A117" s="30" t="s">
        <v>181</v>
      </c>
      <c r="B117" s="85">
        <f>SUM(B92:B116)</f>
        <v>2996</v>
      </c>
      <c r="C117" s="85">
        <f t="shared" ref="C117:J117" si="20">SUM(C92:C116)</f>
        <v>1341</v>
      </c>
      <c r="D117" s="85">
        <f t="shared" si="20"/>
        <v>1655</v>
      </c>
      <c r="E117" s="85">
        <f t="shared" si="20"/>
        <v>773</v>
      </c>
      <c r="F117" s="85">
        <f t="shared" si="20"/>
        <v>333</v>
      </c>
      <c r="G117" s="85">
        <f t="shared" si="20"/>
        <v>440</v>
      </c>
      <c r="H117" s="85">
        <f t="shared" si="20"/>
        <v>2223</v>
      </c>
      <c r="I117" s="85">
        <f t="shared" si="20"/>
        <v>1008</v>
      </c>
      <c r="J117" s="85">
        <f t="shared" si="20"/>
        <v>1215</v>
      </c>
    </row>
    <row r="118" spans="1:10" ht="15" x14ac:dyDescent="0.25">
      <c r="A118" s="30" t="s">
        <v>166</v>
      </c>
      <c r="B118" s="85">
        <f t="shared" ref="B118:J118" si="21">SUM(B29,B90,B117)</f>
        <v>17200</v>
      </c>
      <c r="C118" s="85">
        <f t="shared" si="21"/>
        <v>7882</v>
      </c>
      <c r="D118" s="85">
        <f t="shared" si="21"/>
        <v>9318</v>
      </c>
      <c r="E118" s="85">
        <f t="shared" si="21"/>
        <v>7518</v>
      </c>
      <c r="F118" s="85">
        <f t="shared" si="21"/>
        <v>3539</v>
      </c>
      <c r="G118" s="85">
        <f t="shared" si="21"/>
        <v>3979</v>
      </c>
      <c r="H118" s="85">
        <f t="shared" si="21"/>
        <v>9682</v>
      </c>
      <c r="I118" s="85">
        <f t="shared" si="21"/>
        <v>4343</v>
      </c>
      <c r="J118" s="85">
        <f t="shared" si="21"/>
        <v>5339</v>
      </c>
    </row>
    <row r="119" spans="1:10" ht="15.75" thickBot="1" x14ac:dyDescent="0.3">
      <c r="A119" s="195"/>
      <c r="B119" s="196"/>
      <c r="C119" s="196"/>
      <c r="D119" s="196"/>
      <c r="E119" s="196"/>
      <c r="F119" s="196"/>
      <c r="G119" s="196"/>
      <c r="H119" s="196"/>
      <c r="I119" s="196"/>
      <c r="J119" s="196"/>
    </row>
    <row r="120" spans="1:10" x14ac:dyDescent="0.2">
      <c r="A120" s="108" t="s">
        <v>243</v>
      </c>
      <c r="B120" s="111">
        <f>MIN(B10:B28,B31:B89,B92:B116)</f>
        <v>2</v>
      </c>
      <c r="C120" s="111">
        <f t="shared" ref="C120:J120" si="22">MIN(C10:C28,C31:C89,C92:C116)</f>
        <v>1</v>
      </c>
      <c r="D120" s="111">
        <f t="shared" si="22"/>
        <v>1</v>
      </c>
      <c r="E120" s="111">
        <f t="shared" si="22"/>
        <v>1</v>
      </c>
      <c r="F120" s="111">
        <f t="shared" si="22"/>
        <v>1</v>
      </c>
      <c r="G120" s="111">
        <f t="shared" si="22"/>
        <v>1</v>
      </c>
      <c r="H120" s="111">
        <f t="shared" si="22"/>
        <v>1</v>
      </c>
      <c r="I120" s="111">
        <f t="shared" si="22"/>
        <v>1</v>
      </c>
      <c r="J120" s="197">
        <f t="shared" si="22"/>
        <v>1</v>
      </c>
    </row>
    <row r="121" spans="1:10" x14ac:dyDescent="0.2">
      <c r="A121" s="109" t="s">
        <v>244</v>
      </c>
      <c r="B121" s="112">
        <f>MAX(B10:B28,B31:B89,B92:B116)</f>
        <v>1090</v>
      </c>
      <c r="C121" s="112">
        <f t="shared" ref="C121:J121" si="23">MAX(C10:C28,C31:C89,C92:C116)</f>
        <v>547</v>
      </c>
      <c r="D121" s="112">
        <f t="shared" si="23"/>
        <v>646</v>
      </c>
      <c r="E121" s="112">
        <f t="shared" si="23"/>
        <v>916</v>
      </c>
      <c r="F121" s="112">
        <f t="shared" si="23"/>
        <v>514</v>
      </c>
      <c r="G121" s="112">
        <f t="shared" si="23"/>
        <v>450</v>
      </c>
      <c r="H121" s="112">
        <f t="shared" si="23"/>
        <v>821</v>
      </c>
      <c r="I121" s="112">
        <f t="shared" si="23"/>
        <v>331</v>
      </c>
      <c r="J121" s="146">
        <f t="shared" si="23"/>
        <v>509</v>
      </c>
    </row>
    <row r="122" spans="1:10" x14ac:dyDescent="0.2">
      <c r="A122" s="109" t="s">
        <v>248</v>
      </c>
      <c r="B122" s="112">
        <f>MEDIAN(B10:B28,B31:B89,B92:B116)</f>
        <v>88.5</v>
      </c>
      <c r="C122" s="112">
        <f t="shared" ref="C122:J122" si="24">MEDIAN(C10:C28,C31:C89,C92:C116)</f>
        <v>41</v>
      </c>
      <c r="D122" s="112">
        <f t="shared" si="24"/>
        <v>46</v>
      </c>
      <c r="E122" s="112">
        <f t="shared" si="24"/>
        <v>36</v>
      </c>
      <c r="F122" s="112">
        <f t="shared" si="24"/>
        <v>16</v>
      </c>
      <c r="G122" s="112">
        <f t="shared" si="24"/>
        <v>20</v>
      </c>
      <c r="H122" s="112">
        <f t="shared" si="24"/>
        <v>60.5</v>
      </c>
      <c r="I122" s="112">
        <f t="shared" si="24"/>
        <v>26</v>
      </c>
      <c r="J122" s="146">
        <f t="shared" si="24"/>
        <v>33.5</v>
      </c>
    </row>
    <row r="123" spans="1:10" x14ac:dyDescent="0.2">
      <c r="A123" s="109" t="s">
        <v>245</v>
      </c>
      <c r="B123" s="112">
        <f>AVERAGE(B10:B28,B31:B89,B92:B116)</f>
        <v>182.97872340425531</v>
      </c>
      <c r="C123" s="112">
        <f t="shared" ref="C123:J123" si="25">AVERAGE(C10:C28,C31:C89,C92:C116)</f>
        <v>84.752688172043008</v>
      </c>
      <c r="D123" s="112">
        <f t="shared" si="25"/>
        <v>100.19354838709677</v>
      </c>
      <c r="E123" s="112">
        <f t="shared" si="25"/>
        <v>84.471910112359552</v>
      </c>
      <c r="F123" s="112">
        <f t="shared" si="25"/>
        <v>40.215909090909093</v>
      </c>
      <c r="G123" s="112">
        <f t="shared" si="25"/>
        <v>45.735632183908045</v>
      </c>
      <c r="H123" s="112">
        <f t="shared" si="25"/>
        <v>115.26190476190476</v>
      </c>
      <c r="I123" s="112">
        <f t="shared" si="25"/>
        <v>53.617283950617285</v>
      </c>
      <c r="J123" s="146">
        <f t="shared" si="25"/>
        <v>65.109756097560975</v>
      </c>
    </row>
    <row r="124" spans="1:10" ht="13.5" thickBot="1" x14ac:dyDescent="0.25">
      <c r="A124" s="110" t="s">
        <v>246</v>
      </c>
      <c r="B124" s="113">
        <f>_xlfn.STDEV.P(B10:B28,B31:B89,B92:B116)</f>
        <v>250.96151178690789</v>
      </c>
      <c r="C124" s="113">
        <f t="shared" ref="C124:J124" si="26">_xlfn.STDEV.P(C10:C28,C31:C89,C92:C116)</f>
        <v>117.52964905398223</v>
      </c>
      <c r="D124" s="113">
        <f t="shared" si="26"/>
        <v>138.4536146123925</v>
      </c>
      <c r="E124" s="113">
        <f t="shared" si="26"/>
        <v>152.26928319335005</v>
      </c>
      <c r="F124" s="113">
        <f t="shared" si="26"/>
        <v>79.048956186489605</v>
      </c>
      <c r="G124" s="113">
        <f t="shared" si="26"/>
        <v>77.0665423432132</v>
      </c>
      <c r="H124" s="113">
        <f t="shared" si="26"/>
        <v>166.37429968709677</v>
      </c>
      <c r="I124" s="113">
        <f t="shared" si="26"/>
        <v>73.467985452510106</v>
      </c>
      <c r="J124" s="147">
        <f t="shared" si="26"/>
        <v>97.102787643986801</v>
      </c>
    </row>
    <row r="125" spans="1:10" ht="18" customHeight="1" x14ac:dyDescent="0.2">
      <c r="A125" s="148" t="s">
        <v>272</v>
      </c>
      <c r="B125" s="148"/>
      <c r="C125" s="148"/>
      <c r="D125" s="148"/>
      <c r="E125" s="148"/>
      <c r="F125" s="148"/>
      <c r="G125" s="148"/>
      <c r="H125" s="148"/>
    </row>
  </sheetData>
  <sortState ref="A92:J116">
    <sortCondition ref="A92:A116"/>
  </sortState>
  <mergeCells count="9">
    <mergeCell ref="A7:A8"/>
    <mergeCell ref="B7:D7"/>
    <mergeCell ref="E7:G7"/>
    <mergeCell ref="H7:J7"/>
    <mergeCell ref="A1:H1"/>
    <mergeCell ref="A2:H2"/>
    <mergeCell ref="A3:H3"/>
    <mergeCell ref="A4:H4"/>
    <mergeCell ref="A6:H6"/>
  </mergeCells>
  <printOptions horizontalCentered="1"/>
  <pageMargins left="0.45" right="0.45" top="0.5" bottom="0.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INDICE</vt:lpstr>
      <vt:lpstr>Infografía</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INDICE!Print_Area</vt:lpstr>
      <vt:lpstr>'Tabla 1'!Print_Area</vt:lpstr>
      <vt:lpstr>'Tabla 2'!Print_Area</vt:lpstr>
      <vt:lpstr>'Tabla 4'!Print_Titles</vt:lpstr>
      <vt:lpstr>'Tabla 5'!Print_Titles</vt:lpstr>
      <vt:lpstr>'Tabla 7'!Print_Titles</vt:lpstr>
    </vt:vector>
  </TitlesOfParts>
  <Company>iepr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Jennifer Caban</cp:lastModifiedBy>
  <cp:lastPrinted>2015-11-17T13:22:46Z</cp:lastPrinted>
  <dcterms:created xsi:type="dcterms:W3CDTF">2011-07-21T01:15:18Z</dcterms:created>
  <dcterms:modified xsi:type="dcterms:W3CDTF">2016-11-04T19:29:03Z</dcterms:modified>
</cp:coreProperties>
</file>