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Documentos\DATA-BOOKS CEPR\"/>
    </mc:Choice>
  </mc:AlternateContent>
  <bookViews>
    <workbookView xWindow="120" yWindow="228" windowWidth="11796" windowHeight="7956" tabRatio="864" firstSheet="1" activeTab="14"/>
  </bookViews>
  <sheets>
    <sheet name="INDICE" sheetId="6" r:id="rId1"/>
    <sheet name="Infografía" sheetId="14" r:id="rId2"/>
    <sheet name="Tabla 1" sheetId="1" r:id="rId3"/>
    <sheet name="Tabla 2" sheetId="2" r:id="rId4"/>
    <sheet name="Tabla 3" sheetId="3" r:id="rId5"/>
    <sheet name="Tabla 4" sheetId="4" r:id="rId6"/>
    <sheet name="Tabla 5" sheetId="5" r:id="rId7"/>
    <sheet name="Tabla 6" sheetId="7" r:id="rId8"/>
    <sheet name="Tabla 7" sheetId="8" r:id="rId9"/>
    <sheet name="Tabla 8" sheetId="9" r:id="rId10"/>
    <sheet name="Tabla 9" sheetId="10" r:id="rId11"/>
    <sheet name="Tabla 10" sheetId="11" r:id="rId12"/>
    <sheet name="Tabla 11" sheetId="12" r:id="rId13"/>
    <sheet name="Tabla 12" sheetId="13" r:id="rId14"/>
    <sheet name="Tabla 13" sheetId="15" r:id="rId15"/>
  </sheets>
  <definedNames>
    <definedName name="_xlnm.Print_Area" localSheetId="0">INDICE!$A$1:$B$33</definedName>
    <definedName name="_xlnm.Print_Area" localSheetId="2">'Tabla 1'!$A$6:$J$28</definedName>
    <definedName name="_xlnm.Print_Area" localSheetId="3">'Tabla 2'!$A$6:$J$31</definedName>
    <definedName name="_xlnm.Print_Titles" localSheetId="11">'Tabla 10'!#REF!</definedName>
    <definedName name="_xlnm.Print_Titles" localSheetId="5">'Tabla 4'!$9:$11</definedName>
    <definedName name="_xlnm.Print_Titles" localSheetId="6">'Tabla 5'!$8:$9</definedName>
    <definedName name="_xlnm.Print_Titles" localSheetId="8">'Tabla 7'!$7:$8</definedName>
  </definedNames>
  <calcPr calcId="152511"/>
</workbook>
</file>

<file path=xl/calcChain.xml><?xml version="1.0" encoding="utf-8"?>
<calcChain xmlns="http://schemas.openxmlformats.org/spreadsheetml/2006/main">
  <c r="M123" i="15" l="1"/>
  <c r="K123" i="15"/>
  <c r="I123" i="15"/>
  <c r="G123" i="15"/>
  <c r="E123" i="15"/>
  <c r="C123" i="15"/>
  <c r="B123" i="15"/>
  <c r="M122" i="15"/>
  <c r="K122" i="15"/>
  <c r="I122" i="15"/>
  <c r="G122" i="15"/>
  <c r="E122" i="15"/>
  <c r="C122" i="15"/>
  <c r="B122" i="15"/>
  <c r="M93" i="15"/>
  <c r="K93" i="15"/>
  <c r="I93" i="15"/>
  <c r="G93" i="15"/>
  <c r="E93" i="15"/>
  <c r="C93" i="15"/>
  <c r="B93" i="15"/>
  <c r="M28" i="15"/>
  <c r="K28" i="15"/>
  <c r="I28" i="15"/>
  <c r="G28" i="15"/>
  <c r="E28" i="15"/>
  <c r="C28" i="15"/>
  <c r="B28" i="15"/>
  <c r="H123" i="15" l="1"/>
  <c r="H28" i="15"/>
  <c r="N122" i="15"/>
  <c r="N28" i="15"/>
  <c r="J122" i="15"/>
  <c r="J28" i="15"/>
  <c r="J123" i="15"/>
  <c r="F122" i="15"/>
  <c r="D123" i="15"/>
  <c r="F28" i="15"/>
  <c r="F123" i="15"/>
  <c r="J93" i="15"/>
  <c r="H122" i="15"/>
  <c r="D28" i="15"/>
  <c r="F93" i="15"/>
  <c r="L93" i="15"/>
  <c r="L122" i="15"/>
  <c r="L123" i="15"/>
  <c r="D122" i="15"/>
  <c r="D93" i="15"/>
  <c r="L28" i="15"/>
  <c r="N93" i="15"/>
  <c r="N123" i="15"/>
  <c r="H93" i="15"/>
  <c r="E30" i="13" l="1"/>
  <c r="D30" i="13"/>
  <c r="C30" i="13"/>
  <c r="E29" i="13"/>
  <c r="D29" i="13"/>
  <c r="C29" i="13"/>
  <c r="E28" i="13"/>
  <c r="D28" i="13"/>
  <c r="C28" i="13"/>
  <c r="E27" i="13"/>
  <c r="D27" i="13"/>
  <c r="C27" i="13"/>
  <c r="E26" i="13"/>
  <c r="D26" i="13"/>
  <c r="C26" i="13"/>
  <c r="E25" i="13"/>
  <c r="E9" i="13" s="1"/>
  <c r="D25" i="13"/>
  <c r="C25" i="13"/>
  <c r="E24" i="13"/>
  <c r="D24" i="13"/>
  <c r="C24" i="13"/>
  <c r="E23" i="13"/>
  <c r="D23" i="13"/>
  <c r="C23" i="13"/>
  <c r="B23" i="13" s="1"/>
  <c r="E22" i="13"/>
  <c r="D22" i="13"/>
  <c r="C22" i="13"/>
  <c r="E21" i="13"/>
  <c r="D21" i="13"/>
  <c r="C21" i="13"/>
  <c r="E20" i="13"/>
  <c r="D20" i="13"/>
  <c r="C20" i="13"/>
  <c r="E19" i="13"/>
  <c r="D19" i="13"/>
  <c r="C19" i="13"/>
  <c r="E18" i="13"/>
  <c r="D18" i="13"/>
  <c r="C18" i="13"/>
  <c r="E17" i="13"/>
  <c r="D17" i="13"/>
  <c r="C17" i="13"/>
  <c r="E16" i="13"/>
  <c r="D16" i="13"/>
  <c r="C16" i="13"/>
  <c r="E15" i="13"/>
  <c r="D15" i="13"/>
  <c r="C15" i="13"/>
  <c r="E14" i="13"/>
  <c r="D14" i="13"/>
  <c r="C14" i="13"/>
  <c r="E13" i="13"/>
  <c r="D13" i="13"/>
  <c r="C13" i="13"/>
  <c r="E12" i="13"/>
  <c r="D12" i="13"/>
  <c r="C12" i="13"/>
  <c r="E11" i="13"/>
  <c r="D11" i="13"/>
  <c r="C11" i="13"/>
  <c r="E10" i="13"/>
  <c r="D10" i="13"/>
  <c r="C10" i="13"/>
  <c r="K9" i="13"/>
  <c r="J9" i="13"/>
  <c r="I9" i="13"/>
  <c r="H9" i="13"/>
  <c r="G9" i="13"/>
  <c r="F9" i="13"/>
  <c r="B16" i="13" l="1"/>
  <c r="B24" i="13"/>
  <c r="B15" i="13"/>
  <c r="B14" i="13"/>
  <c r="D9" i="13"/>
  <c r="B11" i="13"/>
  <c r="B21" i="13"/>
  <c r="B19" i="13"/>
  <c r="B22" i="13"/>
  <c r="B29" i="13"/>
  <c r="B13" i="13"/>
  <c r="B17" i="13"/>
  <c r="B27" i="13"/>
  <c r="B30" i="13"/>
  <c r="B25" i="13"/>
  <c r="B20" i="13"/>
  <c r="B18" i="13"/>
  <c r="B12" i="13"/>
  <c r="B28" i="13"/>
  <c r="B10" i="13"/>
  <c r="B26" i="13"/>
  <c r="C9" i="13"/>
  <c r="B9" i="13" l="1"/>
  <c r="C127" i="12" l="1"/>
  <c r="D127" i="12"/>
  <c r="E127" i="12"/>
  <c r="F127" i="12"/>
  <c r="G127" i="12"/>
  <c r="H127" i="12"/>
  <c r="I127" i="12"/>
  <c r="J127" i="12"/>
  <c r="K127" i="12"/>
  <c r="L127" i="12"/>
  <c r="M127" i="12"/>
  <c r="C126" i="12"/>
  <c r="D126" i="12"/>
  <c r="E126" i="12"/>
  <c r="F126" i="12"/>
  <c r="G126" i="12"/>
  <c r="H126" i="12"/>
  <c r="I126" i="12"/>
  <c r="J126" i="12"/>
  <c r="K126" i="12"/>
  <c r="L126" i="12"/>
  <c r="M126" i="12"/>
  <c r="C125" i="12"/>
  <c r="D125" i="12"/>
  <c r="E125" i="12"/>
  <c r="F125" i="12"/>
  <c r="G125" i="12"/>
  <c r="H125" i="12"/>
  <c r="I125" i="12"/>
  <c r="J125" i="12"/>
  <c r="K125" i="12"/>
  <c r="L125" i="12"/>
  <c r="M125" i="12"/>
  <c r="C124" i="12"/>
  <c r="D124" i="12"/>
  <c r="E124" i="12"/>
  <c r="F124" i="12"/>
  <c r="G124" i="12"/>
  <c r="H124" i="12"/>
  <c r="I124" i="12"/>
  <c r="J124" i="12"/>
  <c r="K124" i="12"/>
  <c r="L124" i="12"/>
  <c r="M124" i="12"/>
  <c r="C123" i="12"/>
  <c r="D123" i="12"/>
  <c r="E123" i="12"/>
  <c r="F123" i="12"/>
  <c r="G123" i="12"/>
  <c r="H123" i="12"/>
  <c r="I123" i="12"/>
  <c r="J123" i="12"/>
  <c r="K123" i="12"/>
  <c r="L123" i="12"/>
  <c r="M123" i="12"/>
  <c r="B127" i="12"/>
  <c r="B126" i="12"/>
  <c r="B125" i="12"/>
  <c r="B124" i="12"/>
  <c r="B123" i="12"/>
  <c r="G135" i="10"/>
  <c r="E135" i="10"/>
  <c r="G131" i="10"/>
  <c r="E131" i="10"/>
  <c r="G130" i="10"/>
  <c r="E130" i="10"/>
  <c r="G133" i="10"/>
  <c r="E133" i="10"/>
  <c r="G136" i="10"/>
  <c r="E136" i="10"/>
  <c r="G139" i="10"/>
  <c r="E139" i="10"/>
  <c r="G137" i="10"/>
  <c r="E137" i="10"/>
  <c r="G138" i="10"/>
  <c r="E138" i="10"/>
  <c r="G132" i="10"/>
  <c r="E132" i="10"/>
  <c r="G134" i="10"/>
  <c r="E134" i="10"/>
  <c r="G122" i="10"/>
  <c r="E122" i="10"/>
  <c r="G125" i="10"/>
  <c r="E125" i="10"/>
  <c r="G121" i="10"/>
  <c r="E121" i="10"/>
  <c r="G124" i="10"/>
  <c r="E124" i="10"/>
  <c r="G123" i="10"/>
  <c r="E123" i="10"/>
  <c r="G118" i="10"/>
  <c r="E118" i="10"/>
  <c r="G119" i="10"/>
  <c r="E119" i="10"/>
  <c r="G120" i="10"/>
  <c r="E120" i="10"/>
  <c r="G117" i="10"/>
  <c r="E117" i="10"/>
  <c r="G115" i="10"/>
  <c r="E115" i="10"/>
  <c r="G116" i="10"/>
  <c r="E116" i="10"/>
  <c r="G114" i="10"/>
  <c r="E114" i="10"/>
  <c r="G104" i="10"/>
  <c r="E104" i="10"/>
  <c r="G101" i="10"/>
  <c r="E101" i="10"/>
  <c r="G102" i="10"/>
  <c r="E102" i="10"/>
  <c r="G103" i="10"/>
  <c r="E103" i="10"/>
  <c r="G89" i="10"/>
  <c r="E89" i="10"/>
  <c r="G79" i="10"/>
  <c r="E79" i="10"/>
  <c r="G75" i="10"/>
  <c r="E75" i="10"/>
  <c r="G84" i="10"/>
  <c r="E84" i="10"/>
  <c r="G74" i="10"/>
  <c r="E74" i="10"/>
  <c r="G80" i="10"/>
  <c r="E80" i="10"/>
  <c r="G87" i="10"/>
  <c r="E87" i="10"/>
  <c r="G81" i="10"/>
  <c r="E81" i="10"/>
  <c r="G71" i="10"/>
  <c r="E71" i="10"/>
  <c r="G76" i="10"/>
  <c r="E76" i="10"/>
  <c r="G82" i="10"/>
  <c r="E82" i="10"/>
  <c r="G83" i="10"/>
  <c r="E83" i="10"/>
  <c r="G67" i="10"/>
  <c r="E67" i="10"/>
  <c r="G85" i="10"/>
  <c r="E85" i="10"/>
  <c r="G68" i="10"/>
  <c r="E68" i="10"/>
  <c r="G72" i="10"/>
  <c r="E72" i="10"/>
  <c r="G61" i="10"/>
  <c r="E61" i="10"/>
  <c r="G66" i="10"/>
  <c r="E66" i="10"/>
  <c r="G70" i="10"/>
  <c r="E70" i="10"/>
  <c r="G86" i="10"/>
  <c r="E86" i="10"/>
  <c r="G69" i="10"/>
  <c r="E69" i="10"/>
  <c r="G60" i="10"/>
  <c r="E60" i="10"/>
  <c r="G90" i="10"/>
  <c r="E90" i="10"/>
  <c r="G73" i="10"/>
  <c r="E73" i="10"/>
  <c r="G62" i="10"/>
  <c r="E62" i="10"/>
  <c r="G64" i="10"/>
  <c r="E64" i="10"/>
  <c r="G63" i="10"/>
  <c r="E63" i="10"/>
  <c r="G94" i="10"/>
  <c r="E94" i="10"/>
  <c r="G77" i="10"/>
  <c r="E77" i="10"/>
  <c r="G93" i="10"/>
  <c r="E93" i="10"/>
  <c r="G88" i="10"/>
  <c r="E88" i="10"/>
  <c r="G78" i="10"/>
  <c r="E78" i="10"/>
  <c r="G65" i="10"/>
  <c r="E65" i="10"/>
  <c r="G91" i="10"/>
  <c r="E91" i="10"/>
  <c r="G92" i="10"/>
  <c r="E92" i="10"/>
  <c r="G31" i="10"/>
  <c r="E31" i="10"/>
  <c r="G33" i="10"/>
  <c r="E33" i="10"/>
  <c r="G30" i="10"/>
  <c r="E30" i="10"/>
  <c r="G32" i="10"/>
  <c r="E32" i="10"/>
  <c r="G25" i="10"/>
  <c r="E25" i="10"/>
  <c r="G18" i="10"/>
  <c r="E18" i="10"/>
  <c r="G20" i="10"/>
  <c r="E20" i="10"/>
  <c r="G23" i="10"/>
  <c r="E23" i="10"/>
  <c r="G15" i="10"/>
  <c r="E15" i="10"/>
  <c r="G21" i="10"/>
  <c r="E21" i="10"/>
  <c r="G22" i="10"/>
  <c r="E22" i="10"/>
  <c r="G19" i="10"/>
  <c r="E19" i="10"/>
  <c r="G16" i="10"/>
  <c r="E16" i="10"/>
  <c r="G17" i="10"/>
  <c r="E17" i="10"/>
  <c r="G14" i="10"/>
  <c r="E14" i="10"/>
  <c r="G13" i="10"/>
  <c r="E13" i="10"/>
  <c r="G24" i="10"/>
  <c r="E24" i="10"/>
  <c r="N125" i="9" l="1"/>
  <c r="M125" i="9"/>
  <c r="L125" i="9"/>
  <c r="J125" i="9"/>
  <c r="I125" i="9"/>
  <c r="H125" i="9"/>
  <c r="G125" i="9"/>
  <c r="F125" i="9"/>
  <c r="E125" i="9"/>
  <c r="D125" i="9"/>
  <c r="C125" i="9"/>
  <c r="B125" i="9"/>
  <c r="C130" i="8"/>
  <c r="D130" i="8"/>
  <c r="E130" i="8"/>
  <c r="F130" i="8"/>
  <c r="G130" i="8"/>
  <c r="H130" i="8"/>
  <c r="I130" i="8"/>
  <c r="J130" i="8"/>
  <c r="C129" i="8"/>
  <c r="D129" i="8"/>
  <c r="E129" i="8"/>
  <c r="F129" i="8"/>
  <c r="G129" i="8"/>
  <c r="H129" i="8"/>
  <c r="I129" i="8"/>
  <c r="J129" i="8"/>
  <c r="C128" i="8"/>
  <c r="D128" i="8"/>
  <c r="E128" i="8"/>
  <c r="F128" i="8"/>
  <c r="G128" i="8"/>
  <c r="H128" i="8"/>
  <c r="I128" i="8"/>
  <c r="J128" i="8"/>
  <c r="C127" i="8"/>
  <c r="D127" i="8"/>
  <c r="E127" i="8"/>
  <c r="F127" i="8"/>
  <c r="G127" i="8"/>
  <c r="H127" i="8"/>
  <c r="I127" i="8"/>
  <c r="J127" i="8"/>
  <c r="C126" i="8"/>
  <c r="D126" i="8"/>
  <c r="E126" i="8"/>
  <c r="F126" i="8"/>
  <c r="G126" i="8"/>
  <c r="H126" i="8"/>
  <c r="I126" i="8"/>
  <c r="J126" i="8"/>
  <c r="B130" i="8"/>
  <c r="B129" i="8"/>
  <c r="B128" i="8"/>
  <c r="B127" i="8"/>
  <c r="B126" i="8"/>
  <c r="B31" i="4" l="1"/>
  <c r="C31" i="4"/>
  <c r="D31" i="4"/>
  <c r="E31" i="4"/>
  <c r="F31" i="4"/>
  <c r="G31" i="4"/>
  <c r="H31" i="4"/>
  <c r="H124" i="4" s="1"/>
  <c r="I31" i="4"/>
  <c r="J31" i="4"/>
  <c r="K31" i="4"/>
  <c r="L31" i="4"/>
  <c r="M31" i="4"/>
  <c r="N31" i="4"/>
  <c r="O31" i="4"/>
  <c r="P31" i="4"/>
  <c r="P124" i="4" s="1"/>
  <c r="B95" i="4"/>
  <c r="C95" i="4"/>
  <c r="D95" i="4"/>
  <c r="E95" i="4"/>
  <c r="F95" i="4"/>
  <c r="F124" i="4" s="1"/>
  <c r="G95" i="4"/>
  <c r="H95" i="4"/>
  <c r="I95" i="4"/>
  <c r="J95" i="4"/>
  <c r="K95" i="4"/>
  <c r="L95" i="4"/>
  <c r="M95" i="4"/>
  <c r="N95" i="4"/>
  <c r="O95" i="4"/>
  <c r="P95" i="4"/>
  <c r="B123" i="4"/>
  <c r="C123" i="4"/>
  <c r="D123" i="4"/>
  <c r="E123" i="4"/>
  <c r="F123" i="4"/>
  <c r="G123" i="4"/>
  <c r="H123" i="4"/>
  <c r="I123" i="4"/>
  <c r="J123" i="4"/>
  <c r="K123" i="4"/>
  <c r="L123" i="4"/>
  <c r="M123" i="4"/>
  <c r="N123" i="4"/>
  <c r="O123" i="4"/>
  <c r="P123" i="4"/>
  <c r="L124" i="4" l="1"/>
  <c r="D124" i="4"/>
  <c r="O124" i="4"/>
  <c r="G124" i="4"/>
  <c r="N124" i="4"/>
  <c r="M124" i="4"/>
  <c r="E124" i="4"/>
  <c r="K124" i="4"/>
  <c r="C124" i="4"/>
  <c r="J124" i="4"/>
  <c r="B124" i="4"/>
  <c r="I124" i="4"/>
  <c r="H47" i="7"/>
  <c r="G47" i="7"/>
  <c r="F47" i="7"/>
  <c r="E47" i="7"/>
  <c r="D47" i="7"/>
  <c r="C47" i="7"/>
  <c r="I10" i="7"/>
  <c r="I47" i="7" s="1"/>
  <c r="C129" i="5"/>
  <c r="D129" i="5"/>
  <c r="E129" i="5"/>
  <c r="F129" i="5"/>
  <c r="G129" i="5"/>
  <c r="H129" i="5"/>
  <c r="I129" i="5"/>
  <c r="J129" i="5"/>
  <c r="C128" i="5"/>
  <c r="D128" i="5"/>
  <c r="E128" i="5"/>
  <c r="F128" i="5"/>
  <c r="G128" i="5"/>
  <c r="H128" i="5"/>
  <c r="I128" i="5"/>
  <c r="J128" i="5"/>
  <c r="C127" i="5"/>
  <c r="D127" i="5"/>
  <c r="E127" i="5"/>
  <c r="F127" i="5"/>
  <c r="G127" i="5"/>
  <c r="H127" i="5"/>
  <c r="I127" i="5"/>
  <c r="J127" i="5"/>
  <c r="C126" i="5"/>
  <c r="D126" i="5"/>
  <c r="E126" i="5"/>
  <c r="F126" i="5"/>
  <c r="G126" i="5"/>
  <c r="H126" i="5"/>
  <c r="I126" i="5"/>
  <c r="J126" i="5"/>
  <c r="C125" i="5"/>
  <c r="D125" i="5"/>
  <c r="E125" i="5"/>
  <c r="F125" i="5"/>
  <c r="G125" i="5"/>
  <c r="H125" i="5"/>
  <c r="I125" i="5"/>
  <c r="J125" i="5"/>
  <c r="B129" i="5"/>
  <c r="B128" i="5"/>
  <c r="B127" i="5"/>
  <c r="B126" i="5"/>
  <c r="B125" i="5"/>
  <c r="J121" i="5"/>
  <c r="H121" i="5"/>
  <c r="G121" i="5"/>
  <c r="G122" i="5" s="1"/>
  <c r="E121" i="5"/>
  <c r="D121" i="5"/>
  <c r="C121" i="5"/>
  <c r="B121" i="5"/>
  <c r="J93" i="5"/>
  <c r="H93" i="5"/>
  <c r="G93" i="5"/>
  <c r="F93" i="5"/>
  <c r="E93" i="5"/>
  <c r="D93" i="5"/>
  <c r="C93" i="5"/>
  <c r="C122" i="5" s="1"/>
  <c r="B93" i="5"/>
  <c r="J29" i="5"/>
  <c r="H29" i="5"/>
  <c r="G29" i="5"/>
  <c r="F29" i="5"/>
  <c r="E29" i="5"/>
  <c r="D29" i="5"/>
  <c r="B29" i="5"/>
  <c r="D122" i="5" l="1"/>
  <c r="H122" i="5"/>
  <c r="E122" i="5"/>
  <c r="B122" i="5"/>
  <c r="F122" i="5"/>
  <c r="J122" i="5"/>
  <c r="C131" i="4" l="1"/>
  <c r="D131" i="4"/>
  <c r="E131" i="4"/>
  <c r="F131" i="4"/>
  <c r="G131" i="4"/>
  <c r="H131" i="4"/>
  <c r="I131" i="4"/>
  <c r="J131" i="4"/>
  <c r="K131" i="4"/>
  <c r="L131" i="4"/>
  <c r="M131" i="4"/>
  <c r="N131" i="4"/>
  <c r="O131" i="4"/>
  <c r="P131" i="4"/>
  <c r="C130" i="4"/>
  <c r="D130" i="4"/>
  <c r="E130" i="4"/>
  <c r="F130" i="4"/>
  <c r="G130" i="4"/>
  <c r="H130" i="4"/>
  <c r="I130" i="4"/>
  <c r="J130" i="4"/>
  <c r="K130" i="4"/>
  <c r="L130" i="4"/>
  <c r="M130" i="4"/>
  <c r="N130" i="4"/>
  <c r="O130" i="4"/>
  <c r="P130" i="4"/>
  <c r="C129" i="4"/>
  <c r="D129" i="4"/>
  <c r="E129" i="4"/>
  <c r="F129" i="4"/>
  <c r="G129" i="4"/>
  <c r="H129" i="4"/>
  <c r="I129" i="4"/>
  <c r="J129" i="4"/>
  <c r="K129" i="4"/>
  <c r="L129" i="4"/>
  <c r="M129" i="4"/>
  <c r="N129" i="4"/>
  <c r="O129" i="4"/>
  <c r="P129" i="4"/>
  <c r="B131" i="4"/>
  <c r="B130" i="4"/>
  <c r="B129" i="4"/>
  <c r="B128" i="4"/>
  <c r="C128" i="4"/>
  <c r="D128" i="4"/>
  <c r="E128" i="4"/>
  <c r="F128" i="4"/>
  <c r="G128" i="4"/>
  <c r="H128" i="4"/>
  <c r="I128" i="4"/>
  <c r="J128" i="4"/>
  <c r="K128" i="4"/>
  <c r="L128" i="4"/>
  <c r="M128" i="4"/>
  <c r="N128" i="4"/>
  <c r="O128" i="4"/>
  <c r="P128" i="4"/>
  <c r="C127" i="4"/>
  <c r="D127" i="4"/>
  <c r="E127" i="4"/>
  <c r="F127" i="4"/>
  <c r="G127" i="4"/>
  <c r="H127" i="4"/>
  <c r="I127" i="4"/>
  <c r="J127" i="4"/>
  <c r="K127" i="4"/>
  <c r="L127" i="4"/>
  <c r="M127" i="4"/>
  <c r="N127" i="4"/>
  <c r="O127" i="4"/>
  <c r="P127" i="4"/>
  <c r="B127" i="4" l="1"/>
</calcChain>
</file>

<file path=xl/sharedStrings.xml><?xml version="1.0" encoding="utf-8"?>
<sst xmlns="http://schemas.openxmlformats.org/spreadsheetml/2006/main" count="2954" uniqueCount="469">
  <si>
    <t>2001-02</t>
  </si>
  <si>
    <t>2002-03</t>
  </si>
  <si>
    <t>2003-04</t>
  </si>
  <si>
    <t>2004-05</t>
  </si>
  <si>
    <t>2005-06</t>
  </si>
  <si>
    <t>2006-07</t>
  </si>
  <si>
    <t>2007-08</t>
  </si>
  <si>
    <t>2008-09</t>
  </si>
  <si>
    <t>2009-10</t>
  </si>
  <si>
    <t xml:space="preserve">Público </t>
  </si>
  <si>
    <t xml:space="preserve"> Total </t>
  </si>
  <si>
    <t xml:space="preserve">Privado </t>
  </si>
  <si>
    <t xml:space="preserve">Masculino </t>
  </si>
  <si>
    <t xml:space="preserve">Femenino </t>
  </si>
  <si>
    <t xml:space="preserve">Parcial </t>
  </si>
  <si>
    <t xml:space="preserve">Subgraduado </t>
  </si>
  <si>
    <t xml:space="preserve">Graduado </t>
  </si>
  <si>
    <t>Por sector</t>
  </si>
  <si>
    <t>Por género</t>
  </si>
  <si>
    <t>Subgraduado</t>
  </si>
  <si>
    <t xml:space="preserve">Certificados </t>
  </si>
  <si>
    <t xml:space="preserve">Grados Asociados </t>
  </si>
  <si>
    <t xml:space="preserve">Bachilleratos </t>
  </si>
  <si>
    <t>Graduado</t>
  </si>
  <si>
    <t>Certificados profesionales</t>
  </si>
  <si>
    <t xml:space="preserve">Maestrías </t>
  </si>
  <si>
    <t xml:space="preserve">Doctorados </t>
  </si>
  <si>
    <t>Por nivel</t>
  </si>
  <si>
    <t xml:space="preserve">Total </t>
  </si>
  <si>
    <r>
      <t xml:space="preserve">Fuente: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Completions</t>
    </r>
    <r>
      <rPr>
        <sz val="9"/>
        <color rgb="FF000000"/>
        <rFont val="Calibri"/>
        <family val="2"/>
      </rPr>
      <t>.</t>
    </r>
  </si>
  <si>
    <t xml:space="preserve">             -   </t>
  </si>
  <si>
    <t xml:space="preserve"> </t>
  </si>
  <si>
    <t>Sector público</t>
  </si>
  <si>
    <t>Colegio Universitario de San Juan</t>
  </si>
  <si>
    <t>n/a</t>
  </si>
  <si>
    <t>Conservatorio de Música de Puerto Rico</t>
  </si>
  <si>
    <t>Escuela de Artes Plásticas de Puerto Rico</t>
  </si>
  <si>
    <t>Instituto Tecnológico de Puerto Rico-Guayama</t>
  </si>
  <si>
    <t>Instituto Tecnológico de Puerto Rico-Manati</t>
  </si>
  <si>
    <t>Instituto Tecnológico de Puerto Rico-Ponce</t>
  </si>
  <si>
    <t>Instituto Tecnológico de Puerto Rico-San Juan</t>
  </si>
  <si>
    <t>Universidad de Puerto Rico-Aguadilla</t>
  </si>
  <si>
    <t>Universidad de Puerto Rico-Arecibo</t>
  </si>
  <si>
    <t>Universidad de Puerto Rico-Bayamón</t>
  </si>
  <si>
    <t>Universidad de Puerto Rico-Carolina</t>
  </si>
  <si>
    <t>Universidad de Puerto Rico-Cayey</t>
  </si>
  <si>
    <t>Universidad de Puerto Rico-Cs. Médicas</t>
  </si>
  <si>
    <t>Universidad de Puerto Rico-Humacao</t>
  </si>
  <si>
    <t>Universidad de Puerto Rico-Mayagüez</t>
  </si>
  <si>
    <t>Universidad de Puerto Rico-Ponce</t>
  </si>
  <si>
    <t>Universidad de Puerto Rico-Río Piedras</t>
  </si>
  <si>
    <t>Universidad de Puerto Rico-Utuado</t>
  </si>
  <si>
    <t>Sector privado sin fines de lucro</t>
  </si>
  <si>
    <t>American University of Puerto Rico-Bayamón</t>
  </si>
  <si>
    <t>American University of Puerto Rico-Manatí</t>
  </si>
  <si>
    <t>Atenas College</t>
  </si>
  <si>
    <t>Caribbean University-Bayamón</t>
  </si>
  <si>
    <t>Caribbean University-Carolina</t>
  </si>
  <si>
    <t>Caribbean University-Ponce</t>
  </si>
  <si>
    <t>Caribbean University-Vega Baja</t>
  </si>
  <si>
    <t>Centro de Estudios Avanzados de PR y el Caribe</t>
  </si>
  <si>
    <t>Centro de Estudios Multidisciplinarios-Bayamón</t>
  </si>
  <si>
    <t>Centro de Estudios Multidisciplinarios-San Juan</t>
  </si>
  <si>
    <t>Humacao Community College</t>
  </si>
  <si>
    <t>Pontificia Universidad Católica de Puerto Rico-Arecibo</t>
  </si>
  <si>
    <t>Pontificia Universidad Católica de Puerto Rico-Mayagüez</t>
  </si>
  <si>
    <t>Pontificia Universidad Católica de Puerto Rico-Ponce</t>
  </si>
  <si>
    <t>Seminario Evangélico de Puerto Rico</t>
  </si>
  <si>
    <t>Universal Technology College of Puerto Rico</t>
  </si>
  <si>
    <t>Universidad Adventista de las Antillas</t>
  </si>
  <si>
    <t>Universidad Carlos Albizu</t>
  </si>
  <si>
    <t>Universidad Central de Bayamón</t>
  </si>
  <si>
    <t>Universidad Central Del Caribe</t>
  </si>
  <si>
    <t>Universidad Del Este</t>
  </si>
  <si>
    <t>Universidad del Sagrado Corazón</t>
  </si>
  <si>
    <t>Universidad Del Turabo</t>
  </si>
  <si>
    <t>Universidad Interamericana de Puerto Rico-Aguadilla</t>
  </si>
  <si>
    <t>Universidad Interamericana de Puerto Rico-Arecibo</t>
  </si>
  <si>
    <t>Universidad Interamericana de Puerto Rico-Barranquitas</t>
  </si>
  <si>
    <t>Universidad Interamericana de Puerto Rico-Bayamón</t>
  </si>
  <si>
    <t>Universidad Interamericana de Puerto Rico-Derecho</t>
  </si>
  <si>
    <t>Universidad Interamericana de Puerto Rico-Fajardo</t>
  </si>
  <si>
    <t>Universidad Interamericana de Puerto Rico-Guayama</t>
  </si>
  <si>
    <t>Universidad Interamericana de Puerto Rico-Metro</t>
  </si>
  <si>
    <t>Universidad Interamericana de Puerto Rico-Optometría</t>
  </si>
  <si>
    <t>Universidad Interamericana de Puerto Rico-Ponce</t>
  </si>
  <si>
    <t>Universidad Interamericana de Puerto Rico-San Germán</t>
  </si>
  <si>
    <t>Universidad Metropolitana</t>
  </si>
  <si>
    <t>Universidad Politécnica de Puerto Rico</t>
  </si>
  <si>
    <t>Sector privado con fines de lucro</t>
  </si>
  <si>
    <t>Colegio de Cinematografía  Artes y Televisión</t>
  </si>
  <si>
    <t>EDIC College</t>
  </si>
  <si>
    <t>ICPR Junior College-Arecibo</t>
  </si>
  <si>
    <t>ICPR Junior College-Hato Rey</t>
  </si>
  <si>
    <t>ICPR Junior College-Mayagüez</t>
  </si>
  <si>
    <t>Instituto de Banca y Comercio Inc</t>
  </si>
  <si>
    <t>Mech-Tech College LLC</t>
  </si>
  <si>
    <t>National University College-Arecibo</t>
  </si>
  <si>
    <t>National University College-Bayamón</t>
  </si>
  <si>
    <t>National University College-Río Grande</t>
  </si>
  <si>
    <t>Ponce Paramedical College Inc</t>
  </si>
  <si>
    <t>University of Phoenix-Puerto Rico Campus</t>
  </si>
  <si>
    <t>Instituciones por sector</t>
  </si>
  <si>
    <t>Total</t>
  </si>
  <si>
    <t xml:space="preserve"> Grado Asociado </t>
  </si>
  <si>
    <t xml:space="preserve"> Bachillerato </t>
  </si>
  <si>
    <t xml:space="preserve"> Maestría </t>
  </si>
  <si>
    <t>Centro de Estudios Multidisciplinarios-Humacao</t>
  </si>
  <si>
    <t>&lt; 900</t>
  </si>
  <si>
    <t>Nombre de producto</t>
  </si>
  <si>
    <t>Área Académica</t>
  </si>
  <si>
    <t>Gran Total</t>
  </si>
  <si>
    <t>Sector Público</t>
  </si>
  <si>
    <t>Total Público</t>
  </si>
  <si>
    <t>Total Privado</t>
  </si>
  <si>
    <t>Administración de empresas relacionadas con  producción agrícola</t>
  </si>
  <si>
    <t>Conservación y renovación de recursos naturales</t>
  </si>
  <si>
    <t>Arquitectura y diseño ambiental</t>
  </si>
  <si>
    <t>Estudios étnicos y culturales</t>
  </si>
  <si>
    <t>Comunicaciones</t>
  </si>
  <si>
    <t>Tecnologías de las comunicaciones</t>
  </si>
  <si>
    <t>Ciencias de la información y computadoras</t>
  </si>
  <si>
    <t>Ocupaciones y oficios relacionados con servicios personales y misceláneos (Ej.: Artes culinarias, cosmetología, servicios funerarios)</t>
  </si>
  <si>
    <t>Educación</t>
  </si>
  <si>
    <t>Ingeniería</t>
  </si>
  <si>
    <t>Tecnologías relacionadas a la ingeniería</t>
  </si>
  <si>
    <t>Literatura y lenguas extranjeras</t>
  </si>
  <si>
    <t>Derecho y estudios relacionados</t>
  </si>
  <si>
    <t>Inglés: lenguaje y literatura</t>
  </si>
  <si>
    <t>Artes liberales, estudios generales y humanidades</t>
  </si>
  <si>
    <t>Ciencias bibliotecarias</t>
  </si>
  <si>
    <t>Biología y ciencias biomédicas</t>
  </si>
  <si>
    <t>Matemáticas y estadísticas</t>
  </si>
  <si>
    <t>Estudios interdisciplinarios</t>
  </si>
  <si>
    <t>Recreación, deportes y tiempo libre</t>
  </si>
  <si>
    <t>Filosofía y estudios religiosos</t>
  </si>
  <si>
    <t>Estudios en teología y vocaciones religiosas</t>
  </si>
  <si>
    <t>Ciencias físicas y química</t>
  </si>
  <si>
    <t>Tecnología de las ciencias</t>
  </si>
  <si>
    <t>Psicología</t>
  </si>
  <si>
    <t>Ciencias sociales</t>
  </si>
  <si>
    <t>Mecánica y reparación de equipo</t>
  </si>
  <si>
    <t>Ocupaciones u oficios de precisión (Ej.: delineante, imprenta)</t>
  </si>
  <si>
    <t>Bellas artes</t>
  </si>
  <si>
    <t>Profesiones y ciencias relacionadas con la salud</t>
  </si>
  <si>
    <t>Administración, gerencia, mercadeo y servicios administrativos</t>
  </si>
  <si>
    <t>Historia</t>
  </si>
  <si>
    <t>Tasa de graduación</t>
  </si>
  <si>
    <t>Tasa de graduación con transferencias</t>
  </si>
  <si>
    <t>Tiempo completo</t>
  </si>
  <si>
    <t>Porciento de retención</t>
  </si>
  <si>
    <t xml:space="preserve">     CONSEJO DE EDUCACIÓN DE PUERTO RICO</t>
  </si>
  <si>
    <t xml:space="preserve">    Área de Evaluación, Planificación, Estadísticas e Investigación</t>
  </si>
  <si>
    <t>2010-11</t>
  </si>
  <si>
    <t>Tiempo Completo</t>
  </si>
  <si>
    <t>National University College-Ponce</t>
  </si>
  <si>
    <t>Gran total</t>
  </si>
  <si>
    <t xml:space="preserve">  CIPCODE*</t>
  </si>
  <si>
    <t>Profesor</t>
  </si>
  <si>
    <t>Instructor</t>
  </si>
  <si>
    <t>Masc</t>
  </si>
  <si>
    <t>Fem</t>
  </si>
  <si>
    <t>CONSEJO DE EDUCACIÓN DE PUERTO RICO</t>
  </si>
  <si>
    <t>Área de Evaluación, Planificación, Estadísticas e Investigación</t>
  </si>
  <si>
    <t>2011-12</t>
  </si>
  <si>
    <t>2011-2012</t>
  </si>
  <si>
    <t>ICPR Junior College-Manatí</t>
  </si>
  <si>
    <t>National University College-Caguas</t>
  </si>
  <si>
    <t>900 o &gt;</t>
  </si>
  <si>
    <t>Conferenciante</t>
  </si>
  <si>
    <t>Total sector privado con fines de lucro</t>
  </si>
  <si>
    <t>2012-13</t>
  </si>
  <si>
    <t>2012-2013</t>
  </si>
  <si>
    <t>Institución</t>
  </si>
  <si>
    <t>Total sector público</t>
  </si>
  <si>
    <t>Atlantic Univesity College</t>
  </si>
  <si>
    <t>Dewey University-Bayamón</t>
  </si>
  <si>
    <t>Dewey University-Carolina</t>
  </si>
  <si>
    <t>Dewey University-Fajardo</t>
  </si>
  <si>
    <t>Dewey University-Hato Rey Campus</t>
  </si>
  <si>
    <t>Dewey University-Juana Díaz</t>
  </si>
  <si>
    <t>Escuela de Medicina San Juan Bautista</t>
  </si>
  <si>
    <t>Trinity College of Puerto Rico</t>
  </si>
  <si>
    <t>Universidad Internacional Iberoamericana</t>
  </si>
  <si>
    <t>Total sector privado sin fines de lucro</t>
  </si>
  <si>
    <t>n/d</t>
  </si>
  <si>
    <t xml:space="preserve">Tabla 1. Resumen histórico de matrícula por año académico, sector, género, nivel y tarea en las instituciones de educación superior </t>
  </si>
  <si>
    <t xml:space="preserve">Tabla 2. Resumen histórico de egresados por año académico, sector, género y nivel de las instituciones de educación superior  </t>
  </si>
  <si>
    <t xml:space="preserve">   Profesor </t>
  </si>
  <si>
    <t xml:space="preserve">   Profesor Asociado </t>
  </si>
  <si>
    <t xml:space="preserve">   Profesor Asistente </t>
  </si>
  <si>
    <t xml:space="preserve">   Instructor </t>
  </si>
  <si>
    <t xml:space="preserve">   Sin rango académico </t>
  </si>
  <si>
    <t>Por tarea y rango</t>
  </si>
  <si>
    <t>Tabla 3. Resumen histórico de facultad por año académico, sector, tarea y rango académico de las instituciones de educación superior</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</si>
  <si>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Fall Enrollment</t>
    </r>
    <r>
      <rPr>
        <sz val="9"/>
        <color rgb="FF000000"/>
        <rFont val="Calibri"/>
        <family val="2"/>
      </rPr>
      <t>.</t>
    </r>
  </si>
  <si>
    <t>Tabla 4. Matrícula por nivel, sector, tarea y género en las instituciones de educación superior</t>
  </si>
  <si>
    <t>Completo</t>
  </si>
  <si>
    <t>Por tiempo</t>
  </si>
  <si>
    <t>Por nivel  </t>
  </si>
  <si>
    <t>2013-14</t>
  </si>
  <si>
    <t>2013-2014</t>
  </si>
  <si>
    <t>Dewey University-Manati</t>
  </si>
  <si>
    <t>Huertas College</t>
  </si>
  <si>
    <t xml:space="preserve"> Doctor degree - research/scholarship</t>
  </si>
  <si>
    <t xml:space="preserve"> Doctor degree - professional practice</t>
  </si>
  <si>
    <t xml:space="preserve"> Doctor degree -  others</t>
  </si>
  <si>
    <r>
      <rPr>
        <vertAlign val="superscript"/>
        <sz val="10"/>
        <color theme="1"/>
        <rFont val="Calibri"/>
        <family val="2"/>
        <scheme val="minor"/>
      </rPr>
      <t>2</t>
    </r>
    <r>
      <rPr>
        <sz val="10"/>
        <color theme="1"/>
        <rFont val="Calibri"/>
        <family val="2"/>
        <scheme val="minor"/>
      </rPr>
      <t xml:space="preserve"> Incluye lo siguiente:  </t>
    </r>
  </si>
  <si>
    <t>Tiempo Parcial</t>
  </si>
  <si>
    <t>EDP University of Puerto Rico-San Sebastian</t>
  </si>
  <si>
    <t>Educational Technical College-Bayamón</t>
  </si>
  <si>
    <t>Otros*</t>
  </si>
  <si>
    <r>
      <rPr>
        <b/>
        <sz val="10"/>
        <color theme="1"/>
        <rFont val="Calibri"/>
        <family val="2"/>
        <scheme val="minor"/>
      </rPr>
      <t xml:space="preserve">*Otros </t>
    </r>
    <r>
      <rPr>
        <sz val="10"/>
        <color theme="1"/>
        <rFont val="Calibri"/>
        <family val="2"/>
        <scheme val="minor"/>
      </rPr>
      <t>- Facultad a tiempo completo no distribuida por rango donde su función principal es la enseñanza, independientemente del título, rango académico o tipo de contrato de acuerdos a las definiciones de IPEDS.</t>
    </r>
  </si>
  <si>
    <t>UnitID</t>
  </si>
  <si>
    <t>Institution Name</t>
  </si>
  <si>
    <t>Transferencias reportadas</t>
  </si>
  <si>
    <t>Programas de 4 años</t>
  </si>
  <si>
    <t>Programas de 2 años</t>
  </si>
  <si>
    <r>
      <rPr>
        <b/>
        <sz val="10"/>
        <color theme="1"/>
        <rFont val="Calibri"/>
        <family val="2"/>
        <scheme val="minor"/>
      </rPr>
      <t>N/A -</t>
    </r>
    <r>
      <rPr>
        <sz val="10"/>
        <color theme="1"/>
        <rFont val="Calibri"/>
        <family val="2"/>
        <scheme val="minor"/>
      </rPr>
      <t xml:space="preserve"> No aplica.</t>
    </r>
  </si>
  <si>
    <t>Institución/sector</t>
  </si>
  <si>
    <t xml:space="preserve">Tiempo Completo </t>
  </si>
  <si>
    <t>Costo  promedio de matrícula</t>
  </si>
  <si>
    <t>Otros gastos de matrícula</t>
  </si>
  <si>
    <t>Costo por crédito</t>
  </si>
  <si>
    <t>¹ En el estado- costo para un estudiante residente legal del estado.</t>
  </si>
  <si>
    <t>² Fuera del estado - costo para un estudiante no residente legal del estado.</t>
  </si>
  <si>
    <t>n/d - Información no disponible.</t>
  </si>
  <si>
    <t>Valor Mínino</t>
  </si>
  <si>
    <t>Valor Máximo</t>
  </si>
  <si>
    <t>Promedio</t>
  </si>
  <si>
    <t>Desviación Estándar</t>
  </si>
  <si>
    <t>Mediana</t>
  </si>
  <si>
    <r>
      <rPr>
        <b/>
        <u/>
        <sz val="12"/>
        <color theme="1"/>
        <rFont val="Calibri"/>
        <family val="2"/>
        <scheme val="minor"/>
      </rPr>
      <t>Dirección postal</t>
    </r>
    <r>
      <rPr>
        <sz val="12"/>
        <color theme="1"/>
        <rFont val="Calibri"/>
        <family val="2"/>
        <scheme val="minor"/>
      </rPr>
      <t>: P.O Box 1900, San Juan, PR, 00910-1900</t>
    </r>
  </si>
  <si>
    <r>
      <rPr>
        <b/>
        <u/>
        <sz val="12"/>
        <color theme="1"/>
        <rFont val="Calibri"/>
        <family val="2"/>
        <scheme val="minor"/>
      </rPr>
      <t>Dirección física</t>
    </r>
    <r>
      <rPr>
        <sz val="12"/>
        <color theme="1"/>
        <rFont val="Calibri"/>
        <family val="2"/>
        <scheme val="minor"/>
      </rPr>
      <t>: Ave. Ponce de León 268, Edificio Hato Rey Center, Suite 1500, San Juan, PR, 00918</t>
    </r>
  </si>
  <si>
    <r>
      <rPr>
        <b/>
        <u/>
        <sz val="12"/>
        <color theme="1"/>
        <rFont val="Calibri"/>
        <family val="2"/>
        <scheme val="minor"/>
      </rPr>
      <t>Teléfono</t>
    </r>
    <r>
      <rPr>
        <sz val="12"/>
        <color theme="1"/>
        <rFont val="Calibri"/>
        <family val="2"/>
        <scheme val="minor"/>
      </rPr>
      <t>: (787) 641-7100 ext. 2077, 2106, (787) 625-9125</t>
    </r>
  </si>
  <si>
    <r>
      <rPr>
        <b/>
        <u/>
        <sz val="12"/>
        <color theme="1"/>
        <rFont val="Calibri"/>
        <family val="2"/>
        <scheme val="minor"/>
      </rPr>
      <t>Fax</t>
    </r>
    <r>
      <rPr>
        <sz val="12"/>
        <color theme="1"/>
        <rFont val="Calibri"/>
        <family val="2"/>
        <scheme val="minor"/>
      </rPr>
      <t>: (787) 641-2563</t>
    </r>
  </si>
  <si>
    <r>
      <rPr>
        <b/>
        <u/>
        <sz val="12"/>
        <color theme="1"/>
        <rFont val="Calibri"/>
        <family val="2"/>
        <scheme val="minor"/>
      </rPr>
      <t>Correo electrónico</t>
    </r>
    <r>
      <rPr>
        <sz val="12"/>
        <color theme="1"/>
        <rFont val="Calibri"/>
        <family val="2"/>
        <scheme val="minor"/>
      </rPr>
      <t>:  mrivera@ce.pr.gov; jcalderon@ce.pr.gov</t>
    </r>
  </si>
  <si>
    <r>
      <rPr>
        <b/>
        <u/>
        <sz val="12"/>
        <color rgb="FF000000"/>
        <rFont val="Calibri"/>
        <family val="2"/>
      </rPr>
      <t>Cómo obtener este informe</t>
    </r>
    <r>
      <rPr>
        <sz val="12"/>
        <color rgb="FF000000"/>
        <rFont val="Calibri"/>
        <family val="2"/>
      </rPr>
      <t>: (1) visite http://www.ce.pr.gov, (2) envíe su solicitud por correo electrónico a mrivera@ce.pr.gov o jcalderon@ce.pr.gov, (3) llame a uno de los teléfonos: (787) 641-7100 ext. 2077, 2106, (4) envíe su solicitud por fax al (787) 641-2563, (5) envíe su solicitud por correo a P.O Box 1900, San Juan, PR, 00910-1900, o (6) visite las oficinas del Consejo de Educación de Puerto Rico en Ave. Ponce de León 268, Edificio Hato Rey Center, Suite 1500, San Juan, PR, 00918, entre las horas de 8:00 am a 4:30 pm de lunes a viernes. El informe está disponible en papel y en los siguientes formatos electrónicos: Excel y PDF (readable). El informe no tiene costo.</t>
    </r>
  </si>
  <si>
    <r>
      <rPr>
        <b/>
        <u/>
        <sz val="12"/>
        <color rgb="FF000000"/>
        <rFont val="Calibri"/>
        <family val="2"/>
      </rPr>
      <t>Marco legal</t>
    </r>
    <r>
      <rPr>
        <sz val="12"/>
        <color rgb="FF000000"/>
        <rFont val="Calibri"/>
        <family val="2"/>
      </rPr>
      <t xml:space="preserve">: La </t>
    </r>
    <r>
      <rPr>
        <i/>
        <sz val="12"/>
        <color rgb="FF000000"/>
        <rFont val="Calibri"/>
        <family val="2"/>
      </rPr>
      <t>Higher Education Act</t>
    </r>
    <r>
      <rPr>
        <sz val="12"/>
        <color rgb="FF000000"/>
        <rFont val="Calibri"/>
        <family val="2"/>
      </rPr>
      <t xml:space="preserve"> de 1965, según enmendada (20 USC 1094, Section 487(a)(17) and 34 CFR 668.14(b)(19)), requiere que toda institución que recibe fondos federales para becas de educación bajo el Título IV provea datos sobre matrícula, egresados, tasas de graduación docencia, entre otros.  El Artículo 9(m) del Plan de Reorganización Núm. 2 del 2010 dispone el deber del Consejo de Educación de Puerto Rico de "establecer sistemas de información, diseñar modelos de evaluación, requerir  y recopilar información sobre la educación en Puerto Rico, incluyendo las estadísticas elaboradas por el “Integrated Postsecondary Educational Data Systems” (IPEDS) o cualquier otro sistema de recopilación de datos estadísticos para estudiar y describir la situación de ésta y desarrollar los procesos de licenciamiento y acreditación, de manera que permitan realizar estas funciones de la manera más adecuada posible". 
</t>
    </r>
  </si>
  <si>
    <t>2014-15</t>
  </si>
  <si>
    <r>
      <t xml:space="preserve">Nota: </t>
    </r>
    <r>
      <rPr>
        <sz val="9"/>
        <color theme="1"/>
        <rFont val="Calibri"/>
        <family val="2"/>
      </rPr>
      <t xml:space="preserve">Incluye el total de egresados que completaron algún certificado o grado en las instituciones de educación superior autorizadas a operar por el Consejo de Educación de Puerto Rico. </t>
    </r>
  </si>
  <si>
    <t>2000-2001</t>
  </si>
  <si>
    <t>2001-2002</t>
  </si>
  <si>
    <t>2002-2003</t>
  </si>
  <si>
    <t>2003-2004</t>
  </si>
  <si>
    <t>2004-2005</t>
  </si>
  <si>
    <t>2005-2006</t>
  </si>
  <si>
    <t>2006-2007</t>
  </si>
  <si>
    <t>2007-2008</t>
  </si>
  <si>
    <t>2008-2009</t>
  </si>
  <si>
    <t>2009-2010</t>
  </si>
  <si>
    <t>2010-2011</t>
  </si>
  <si>
    <t>2014-2015</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</si>
  <si>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t>
    </r>
    <r>
      <rPr>
        <i/>
        <sz val="9"/>
        <color rgb="FF000000"/>
        <rFont val="Calibri"/>
        <family val="2"/>
      </rPr>
      <t>Human Resources.</t>
    </r>
  </si>
  <si>
    <t>Monteclaro Escuela de Hoteleria y Artes Culinarias</t>
  </si>
  <si>
    <t>Ponce Health Sciences University</t>
  </si>
  <si>
    <t>Centro de Estudios Multidisciplinarios-Mayaguez</t>
  </si>
  <si>
    <t>Columbia Central University-Caguas</t>
  </si>
  <si>
    <t>Columbia Central University-Yauco</t>
  </si>
  <si>
    <r>
      <t>n/a</t>
    </r>
    <r>
      <rPr>
        <sz val="10"/>
        <rFont val="Calibri"/>
        <family val="2"/>
        <scheme val="minor"/>
      </rPr>
      <t xml:space="preserve"> (No aplica) - No recibieron estudiantes en su primer año de estudios universitarios.</t>
    </r>
  </si>
  <si>
    <t>Ocupaciones por categoría*</t>
  </si>
  <si>
    <t>Tiempo parcial</t>
  </si>
  <si>
    <t>Público</t>
  </si>
  <si>
    <t>Privado sin fines de lucro</t>
  </si>
  <si>
    <t>Privado con fines de lucro</t>
  </si>
  <si>
    <t>Total personal</t>
  </si>
  <si>
    <t>Gerentes</t>
  </si>
  <si>
    <t>Operaciones financieras y administrativas</t>
  </si>
  <si>
    <t>Servicio a la comunidad, artes, legales y medios de comunicación</t>
  </si>
  <si>
    <t>Técnicos y profesionales de salud</t>
  </si>
  <si>
    <t>Ocupaciones de servicio</t>
  </si>
  <si>
    <t>Ventas y ocupaciones relacionadas</t>
  </si>
  <si>
    <t>Apoyo administrativo y de oficina</t>
  </si>
  <si>
    <t>Mantenimiento, construcción y recursos naturales</t>
  </si>
  <si>
    <t>Producción,  transporte y movimiento de materiales</t>
  </si>
  <si>
    <t xml:space="preserve">     Personal docente</t>
  </si>
  <si>
    <t xml:space="preserve">     Investigación</t>
  </si>
  <si>
    <t xml:space="preserve">     Servicio público</t>
  </si>
  <si>
    <t xml:space="preserve">     Archivistas y bibliotecarios curadores</t>
  </si>
  <si>
    <t xml:space="preserve">          Archivistas curadores y técnicos de Museo</t>
  </si>
  <si>
    <t xml:space="preserve">          Bibliotecarios</t>
  </si>
  <si>
    <t xml:space="preserve">          Técnicos de biblioteca</t>
  </si>
  <si>
    <t>Universidad de Puerto Rico-Administración Central</t>
  </si>
  <si>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Completions</t>
    </r>
    <r>
      <rPr>
        <sz val="9"/>
        <color rgb="FF000000"/>
        <rFont val="Calibri"/>
        <family val="2"/>
      </rPr>
      <t>.</t>
    </r>
  </si>
  <si>
    <r>
      <rPr>
        <b/>
        <sz val="9"/>
        <color rgb="FF000000"/>
        <rFont val="Calibri"/>
        <family val="2"/>
      </rPr>
      <t>Fuente:</t>
    </r>
    <r>
      <rPr>
        <sz val="9"/>
        <color rgb="FF000000"/>
        <rFont val="Calibri"/>
        <family val="2"/>
      </rPr>
      <t xml:space="preserve"> </t>
    </r>
    <r>
      <rPr>
        <i/>
        <sz val="9"/>
        <color rgb="FF000000"/>
        <rFont val="Calibri"/>
        <family val="2"/>
      </rPr>
      <t>Integrated Postsecondary Education Data System</t>
    </r>
    <r>
      <rPr>
        <sz val="9"/>
        <color rgb="FF000000"/>
        <rFont val="Calibri"/>
        <family val="2"/>
      </rPr>
      <t xml:space="preserve"> (IPEDS), Fall Enrollment</t>
    </r>
    <r>
      <rPr>
        <i/>
        <sz val="9"/>
        <color rgb="FF000000"/>
        <rFont val="Calibri"/>
        <family val="2"/>
      </rPr>
      <t>.</t>
    </r>
  </si>
  <si>
    <t>Compendio Estadístico sobre la Educación Superior de Puerto Rico</t>
  </si>
  <si>
    <t>Tabla 12. Recursos humanos por ocupación, tarea y sector en las instituciones de educación superior en Puerto Rico</t>
  </si>
  <si>
    <t>Tabla 7. Facultad por tarea, género y sector en las instituciones de educación superior en Puerto Rico</t>
  </si>
  <si>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Graduation Rate</t>
    </r>
    <r>
      <rPr>
        <i/>
        <sz val="9"/>
        <color rgb="FF000000"/>
        <rFont val="Calibri"/>
        <family val="2"/>
        <scheme val="minor"/>
      </rPr>
      <t>.</t>
    </r>
  </si>
  <si>
    <r>
      <t xml:space="preserve">Tabla 9. </t>
    </r>
    <r>
      <rPr>
        <b/>
        <sz val="12"/>
        <rFont val="Calibri"/>
        <family val="2"/>
        <scheme val="minor"/>
      </rPr>
      <t>Tasas de graduación</t>
    </r>
    <r>
      <rPr>
        <b/>
        <i/>
        <sz val="12"/>
        <rFont val="Calibri"/>
        <family val="2"/>
        <scheme val="minor"/>
      </rPr>
      <t xml:space="preserve"> (IPEDS Graduation Rate) </t>
    </r>
    <r>
      <rPr>
        <b/>
        <sz val="12"/>
        <rFont val="Calibri"/>
        <family val="2"/>
        <scheme val="minor"/>
      </rPr>
      <t>en las instituciones de educación superior en Puerto Rico</t>
    </r>
  </si>
  <si>
    <r>
      <rPr>
        <b/>
        <sz val="9"/>
        <color rgb="FF000000"/>
        <rFont val="Calibri"/>
        <family val="2"/>
        <scheme val="minor"/>
      </rPr>
      <t>Fuente:</t>
    </r>
    <r>
      <rPr>
        <sz val="9"/>
        <color rgb="FF000000"/>
        <rFont val="Calibri"/>
        <family val="2"/>
        <scheme val="minor"/>
      </rPr>
      <t xml:space="preserve"> </t>
    </r>
    <r>
      <rPr>
        <i/>
        <sz val="9"/>
        <color rgb="FF000000"/>
        <rFont val="Calibri"/>
        <family val="2"/>
        <scheme val="minor"/>
      </rPr>
      <t>Integrated Postsecondary Education Data System</t>
    </r>
    <r>
      <rPr>
        <sz val="9"/>
        <color rgb="FF000000"/>
        <rFont val="Calibri"/>
        <family val="2"/>
        <scheme val="minor"/>
      </rPr>
      <t xml:space="preserve"> (IPEDS), Institutional Characteristic</t>
    </r>
    <r>
      <rPr>
        <i/>
        <sz val="9"/>
        <color rgb="FF000000"/>
        <rFont val="Calibri"/>
        <family val="2"/>
        <scheme val="minor"/>
      </rPr>
      <t>.</t>
    </r>
  </si>
  <si>
    <r>
      <rPr>
        <b/>
        <sz val="11"/>
        <color theme="1"/>
        <rFont val="Calibri"/>
        <family val="2"/>
        <scheme val="minor"/>
      </rPr>
      <t>Nota</t>
    </r>
    <r>
      <rPr>
        <sz val="11"/>
        <color theme="1"/>
        <rFont val="Calibri"/>
        <family val="2"/>
        <scheme val="minor"/>
      </rPr>
      <t>:  Los costos de matrícula incluyen todo un año académico.</t>
    </r>
  </si>
  <si>
    <t>Año académico 2015-16</t>
  </si>
  <si>
    <t>2015-16</t>
  </si>
  <si>
    <t>2015-2016</t>
  </si>
  <si>
    <t>Dewey University-Mayaguez</t>
  </si>
  <si>
    <t>Postbachillerato</t>
  </si>
  <si>
    <t>Postmaestría</t>
  </si>
  <si>
    <r>
      <t>Doctorados</t>
    </r>
    <r>
      <rPr>
        <b/>
        <vertAlign val="superscript"/>
        <sz val="10"/>
        <color theme="1"/>
        <rFont val="Calibri"/>
        <family val="2"/>
        <scheme val="minor"/>
      </rPr>
      <t>2</t>
    </r>
  </si>
  <si>
    <t>Totales</t>
  </si>
  <si>
    <t>Dewey University-Manatí</t>
  </si>
  <si>
    <t>Dewey University-Mayagüez</t>
  </si>
  <si>
    <t>Centro de Estudios Multidisciplinarios-Mayagüez</t>
  </si>
  <si>
    <t>Sector Privado</t>
  </si>
  <si>
    <t>Sistema Universitario Ana G. Méndez</t>
  </si>
  <si>
    <t>Universidad Interamericana de Puerto Rico-Oficinas Centrales</t>
  </si>
  <si>
    <t>Profesor asociado</t>
  </si>
  <si>
    <t>Profesor asistente</t>
  </si>
  <si>
    <t>Sin rango académico</t>
  </si>
  <si>
    <t>Total facultad por rango</t>
  </si>
  <si>
    <t>Cohorte ajustado 2009</t>
  </si>
  <si>
    <t>Graduados en el 150%</t>
  </si>
  <si>
    <r>
      <t>Universidad de Puerto Rico-Cs. Médicas</t>
    </r>
    <r>
      <rPr>
        <vertAlign val="superscript"/>
        <sz val="11"/>
        <color theme="1"/>
        <rFont val="Calibri"/>
        <family val="2"/>
        <scheme val="minor"/>
      </rPr>
      <t>1</t>
    </r>
  </si>
  <si>
    <t>Cohorte ajustado 2012</t>
  </si>
  <si>
    <t>Cohorte 2009</t>
  </si>
  <si>
    <r>
      <t>Centro de Estudios Avanzados de PR y el Caribe</t>
    </r>
    <r>
      <rPr>
        <vertAlign val="superscript"/>
        <sz val="11"/>
        <color theme="1"/>
        <rFont val="Calibri"/>
        <family val="2"/>
        <scheme val="minor"/>
      </rPr>
      <t>1</t>
    </r>
  </si>
  <si>
    <r>
      <t>Escuela de Medicina San Juan Bautista</t>
    </r>
    <r>
      <rPr>
        <vertAlign val="superscript"/>
        <sz val="11"/>
        <color theme="1"/>
        <rFont val="Calibri"/>
        <family val="2"/>
        <scheme val="minor"/>
      </rPr>
      <t>1</t>
    </r>
  </si>
  <si>
    <r>
      <t>Universidad Carlos Albizu</t>
    </r>
    <r>
      <rPr>
        <vertAlign val="superscript"/>
        <sz val="11"/>
        <color theme="1"/>
        <rFont val="Calibri"/>
        <family val="2"/>
        <scheme val="minor"/>
      </rPr>
      <t>1</t>
    </r>
  </si>
  <si>
    <r>
      <t>Universidad Interamericana de Puerto Rico-Derecho</t>
    </r>
    <r>
      <rPr>
        <vertAlign val="superscript"/>
        <sz val="11"/>
        <color theme="1"/>
        <rFont val="Calibri"/>
        <family val="2"/>
        <scheme val="minor"/>
      </rPr>
      <t>1</t>
    </r>
  </si>
  <si>
    <r>
      <t>Universidad Interamericana de Puerto Rico-Optometría</t>
    </r>
    <r>
      <rPr>
        <vertAlign val="superscript"/>
        <sz val="11"/>
        <color theme="1"/>
        <rFont val="Calibri"/>
        <family val="2"/>
        <scheme val="minor"/>
      </rPr>
      <t>1</t>
    </r>
  </si>
  <si>
    <r>
      <t>Universidad Internacional Iberoamericana</t>
    </r>
    <r>
      <rPr>
        <vertAlign val="superscript"/>
        <sz val="11"/>
        <color theme="1"/>
        <rFont val="Calibri"/>
        <family val="2"/>
        <scheme val="minor"/>
      </rPr>
      <t>1</t>
    </r>
  </si>
  <si>
    <r>
      <t>National University College-Caguas</t>
    </r>
    <r>
      <rPr>
        <vertAlign val="superscript"/>
        <sz val="11"/>
        <color theme="1"/>
        <rFont val="Calibri"/>
        <family val="2"/>
        <scheme val="minor"/>
      </rPr>
      <t>2</t>
    </r>
  </si>
  <si>
    <r>
      <t>Ponce Health Sciences University</t>
    </r>
    <r>
      <rPr>
        <vertAlign val="superscript"/>
        <sz val="11"/>
        <color theme="1"/>
        <rFont val="Calibri"/>
        <family val="2"/>
        <scheme val="minor"/>
      </rPr>
      <t>1</t>
    </r>
  </si>
  <si>
    <t>Cohorte 2012</t>
  </si>
  <si>
    <r>
      <t>En el Estado</t>
    </r>
    <r>
      <rPr>
        <b/>
        <vertAlign val="superscript"/>
        <sz val="10"/>
        <color theme="1"/>
        <rFont val="Calibri"/>
        <family val="2"/>
        <scheme val="minor"/>
      </rPr>
      <t>1</t>
    </r>
  </si>
  <si>
    <r>
      <t>Fuera del Estado</t>
    </r>
    <r>
      <rPr>
        <b/>
        <vertAlign val="superscript"/>
        <sz val="10"/>
        <color theme="1"/>
        <rFont val="Calibri"/>
        <family val="2"/>
        <scheme val="minor"/>
      </rPr>
      <t>2</t>
    </r>
  </si>
  <si>
    <t>Enseñanza, investigación y servicio público</t>
  </si>
  <si>
    <t>Bibliotecarios, conservadores, archiveros y otros instructores de apoyo</t>
  </si>
  <si>
    <t xml:space="preserve">     Estudiantes, académicos y otros servicios educativos</t>
  </si>
  <si>
    <t>Ciencias, Ingeniería e Informática</t>
  </si>
  <si>
    <r>
      <rPr>
        <b/>
        <u/>
        <sz val="12"/>
        <color rgb="FF000000"/>
        <rFont val="Calibri"/>
        <family val="2"/>
      </rPr>
      <t>Fuentes de informacion</t>
    </r>
    <r>
      <rPr>
        <sz val="12"/>
        <color rgb="FF000000"/>
        <rFont val="Calibri"/>
        <family val="2"/>
      </rPr>
      <t xml:space="preserve">: La información presentada en este informe se recopila a través del </t>
    </r>
    <r>
      <rPr>
        <i/>
        <sz val="12"/>
        <color rgb="FF000000"/>
        <rFont val="Calibri"/>
        <family val="2"/>
      </rPr>
      <t xml:space="preserve">Integrated Postsecondary Education Data System </t>
    </r>
    <r>
      <rPr>
        <sz val="12"/>
        <color rgb="FF000000"/>
        <rFont val="Calibri"/>
        <family val="2"/>
      </rPr>
      <t xml:space="preserve">(IPEDS).  El IPEDS es un sistema de encuestas interrelacionadas que realiza anualmente el </t>
    </r>
    <r>
      <rPr>
        <i/>
        <sz val="12"/>
        <color rgb="FF000000"/>
        <rFont val="Calibri"/>
        <family val="2"/>
      </rPr>
      <t xml:space="preserve">National Center for Education Statistics </t>
    </r>
    <r>
      <rPr>
        <sz val="12"/>
        <color rgb="FF000000"/>
        <rFont val="Calibri"/>
        <family val="2"/>
      </rPr>
      <t>(NCES) del Departamento de Educación Federal.  Todas las instituciones de educación superior que reciben fondos federales para becas de educación bajo el Título IV tienen que proveer sus datos a través del IPEDS. El Consejo de Educación de Puerto Rico es el coordinador de IPEDS en Puerto Rico.</t>
    </r>
  </si>
  <si>
    <r>
      <t xml:space="preserve">Nota: </t>
    </r>
    <r>
      <rPr>
        <sz val="9"/>
        <color theme="1"/>
        <rFont val="Calibri"/>
        <family val="2"/>
      </rPr>
      <t>Incluye la matrícula de estudiantes que toman cursos con crédito</t>
    </r>
    <r>
      <rPr>
        <sz val="9"/>
        <rFont val="Calibri"/>
        <family val="2"/>
      </rPr>
      <t>s</t>
    </r>
    <r>
      <rPr>
        <sz val="9"/>
        <color theme="1"/>
        <rFont val="Calibri"/>
        <family val="2"/>
      </rPr>
      <t xml:space="preserve"> en programas conducentes a grados o certificados en las instituciones de educación superior autorizadas a operar por el Consejo de Educación de Puerto Rico.  </t>
    </r>
  </si>
  <si>
    <t>Año académico 2016-17</t>
  </si>
  <si>
    <t>Años académicos 2001-02 al 2016-17</t>
  </si>
  <si>
    <t>2016-17</t>
  </si>
  <si>
    <t>Tabla 1. Resumen histórico de matrícula por año académico, sector, género, nivel y tarea en las instituciones de educación superior (2001-01 al 2016-17).</t>
  </si>
  <si>
    <t>Años 2000-2001 al 2015-2016</t>
  </si>
  <si>
    <t>Tabla 2. Resumen histórico de egresados por año académico, sector, género y nivel de las instituciones de educación superior (2000-2001 al 2015-2016)</t>
  </si>
  <si>
    <t>2016-2017</t>
  </si>
  <si>
    <r>
      <t xml:space="preserve">   Otros</t>
    </r>
    <r>
      <rPr>
        <vertAlign val="superscript"/>
        <sz val="11"/>
        <color rgb="FF000000"/>
        <rFont val="Calibri"/>
        <family val="2"/>
      </rPr>
      <t>1</t>
    </r>
  </si>
  <si>
    <t>Años académicos 2005-06 al 2016-17</t>
  </si>
  <si>
    <t>Tabla 3. Resumen histórico de facultad por año académico, sector, tarea y rango académico de las instituciones de educación superior (2005-06 al 2016-17)</t>
  </si>
  <si>
    <t>Total Subgraduado</t>
  </si>
  <si>
    <t>Total Graduado</t>
  </si>
  <si>
    <t>EDP University of Puerto Rico Inc-San Juan</t>
  </si>
  <si>
    <t>Universidad Ana G. Mendez</t>
  </si>
  <si>
    <t>Liberty Technical College</t>
  </si>
  <si>
    <t>(primera sesión académica del 2016-17)</t>
  </si>
  <si>
    <t>Tabla 4. Matrícula por nivel, sector, tarea y género en las instituciones de educación superior (primera sesión académica del 2016-17)</t>
  </si>
  <si>
    <t>Universidad Ana G. Méndez-Virtual</t>
  </si>
  <si>
    <r>
      <t>Tabla 5. Egresados por nivel y sector en las instituciones de educación superior que finalizaron entre el 1 julio 2015 al 30 de junio 2016</t>
    </r>
    <r>
      <rPr>
        <b/>
        <vertAlign val="superscript"/>
        <sz val="12"/>
        <color theme="1"/>
        <rFont val="Calibri"/>
        <family val="2"/>
        <scheme val="minor"/>
      </rPr>
      <t>1</t>
    </r>
  </si>
  <si>
    <r>
      <t>1</t>
    </r>
    <r>
      <rPr>
        <sz val="10"/>
        <rFont val="Calibri"/>
        <family val="2"/>
        <scheme val="minor"/>
      </rPr>
      <t xml:space="preserve"> Incluye el total de egresados de las instituciones de educación superior de Puerto Rico.  Están incluidos todos aquellos estudiantes que completaron algún certificado o grado postsecundario o universitario. Se otorgaron 12,919 certificados no universitarios.</t>
    </r>
  </si>
  <si>
    <t>Tabla 5. Egresados por nivel y sector en las instituciones de educación superior que finalizaron entre el 1 de julio 2015 al 30 de junio 2016</t>
  </si>
  <si>
    <t>Servicios sociales y administración pública</t>
  </si>
  <si>
    <t>Tabla 6. Grados conferidos por sector, nivel y área académica en las instituciones de educación superior que finalizaron entre el 1 de julio 2015 al 30 de junio 2016</t>
  </si>
  <si>
    <t>Transportación y movimiento de equipo</t>
  </si>
  <si>
    <t>Economía del hogar</t>
  </si>
  <si>
    <t>Oficios de la construcción</t>
  </si>
  <si>
    <t>Protección y servicios de seguridad</t>
  </si>
  <si>
    <t>Tiempo completo*</t>
  </si>
  <si>
    <t>Tabla 7. Facultad por tarea, género y sector en las instituciones de educación superior en Puerto Rico (año académico 2016-17)</t>
  </si>
  <si>
    <t>Total tiempo parcial</t>
  </si>
  <si>
    <t>Facultad total</t>
  </si>
  <si>
    <t>Total tiempo completo**</t>
  </si>
  <si>
    <t>**Facultad a tiempo completo que incluye todos los que se dedican a la enseñanza, la investigación y servicio público.</t>
  </si>
  <si>
    <t>Tabla 8. Facultad por tarea, rango, género y sector en las instituciones de educación superior en Puerto Rico (año académico 2016-17)</t>
  </si>
  <si>
    <r>
      <t>Seminario Evangélico de Puerto Rico</t>
    </r>
    <r>
      <rPr>
        <vertAlign val="superscript"/>
        <sz val="11"/>
        <color theme="1"/>
        <rFont val="Calibri"/>
        <family val="2"/>
        <scheme val="minor"/>
      </rPr>
      <t>1</t>
    </r>
  </si>
  <si>
    <r>
      <rPr>
        <vertAlign val="superscript"/>
        <sz val="10"/>
        <color theme="1"/>
        <rFont val="Calibri"/>
        <family val="2"/>
        <scheme val="minor"/>
      </rPr>
      <t xml:space="preserve">1  </t>
    </r>
    <r>
      <rPr>
        <sz val="10"/>
        <color theme="1"/>
        <rFont val="Calibri"/>
        <family val="2"/>
        <scheme val="minor"/>
      </rPr>
      <t>Instituciones que no reciben estudiantes en su  primer año de estudios o solo ofrecen programas graduados por lo que no tienen que completar el formulario Graduation Rate.</t>
    </r>
  </si>
  <si>
    <t xml:space="preserve">               Instituciones de educación superior de Puerto Rico por sector que ofrecen programas de dos y de cuatro años </t>
  </si>
  <si>
    <t>Tabla 9. Tasas de graduación (IPEDS Graduation Rate) en las instituciones de educación superior en Puerto Rico (año académico 2016-17)</t>
  </si>
  <si>
    <r>
      <rPr>
        <vertAlign val="superscript"/>
        <sz val="10"/>
        <color theme="1"/>
        <rFont val="Calibri"/>
        <family val="2"/>
        <scheme val="minor"/>
      </rPr>
      <t>2</t>
    </r>
    <r>
      <rPr>
        <sz val="10"/>
        <color theme="1"/>
        <rFont val="Calibri"/>
        <family val="2"/>
        <scheme val="minor"/>
      </rPr>
      <t xml:space="preserve"> Comenzaron como institución universitaria recientemente o de acuerdo al año de la cohorte, que se esta informando, no tienen el tiempo para egresar estudiantes.</t>
    </r>
  </si>
  <si>
    <t>Cohorte 2015</t>
  </si>
  <si>
    <t>Exclusiones</t>
  </si>
  <si>
    <t>Cohorte Ajustado 2015</t>
  </si>
  <si>
    <t>Matrículados  2016</t>
  </si>
  <si>
    <t>Sector privado  sin fines de lucro</t>
  </si>
  <si>
    <t xml:space="preserve">                   en las instituciones de educación superior en Puerto Rico</t>
  </si>
  <si>
    <t>Monteclaro Escuela de Hotelería y Artes Culinarias</t>
  </si>
  <si>
    <t>Tabla 10. Tasas de Retención de estudiantes de primer año que continuaron sus estudios a un segundo año (año académico 2016-17)</t>
  </si>
  <si>
    <t>Tabla 11. Costos de matrícula por unidad en la instituciones de educación superior en Puerto Rico (año académico 2016-17)</t>
  </si>
  <si>
    <t xml:space="preserve">          Ocupaciones de biblioteca no disponible para instituciones sin grado</t>
  </si>
  <si>
    <t>Se incluyeron un total de 95 unidades académicas, de estas 3 adminitraciones centrales (19  del sector público, 51 privadas sin fines de lucro y 25 privadas con fines de lucro).</t>
  </si>
  <si>
    <t>Tabla 12. Recursos humanos por ocupación, tarea y sector en las instituciones de educación superior en Puerto Rico  (año académico 2016-17)</t>
  </si>
  <si>
    <r>
      <rPr>
        <b/>
        <u/>
        <sz val="12"/>
        <color theme="1"/>
        <rFont val="Calibri"/>
        <family val="2"/>
        <scheme val="minor"/>
      </rPr>
      <t>Persona contacto</t>
    </r>
    <r>
      <rPr>
        <sz val="12"/>
        <color theme="1"/>
        <rFont val="Calibri"/>
        <family val="2"/>
        <scheme val="minor"/>
      </rPr>
      <t>: Margarita Rivera, Analista de Evaluación y Datos Estadísticos; y Dr. Jaime Calderón, Oficial Área de Evaluación, Planificación, Estadísticas e Investigación</t>
    </r>
  </si>
  <si>
    <r>
      <rPr>
        <b/>
        <u/>
        <sz val="12"/>
        <color theme="1"/>
        <rFont val="Calibri"/>
        <family val="2"/>
        <scheme val="minor"/>
      </rPr>
      <t>Fecha de publicación</t>
    </r>
    <r>
      <rPr>
        <sz val="12"/>
        <color theme="1"/>
        <rFont val="Calibri"/>
        <family val="2"/>
        <scheme val="minor"/>
      </rPr>
      <t>: 31 de octubre, 2017</t>
    </r>
  </si>
  <si>
    <r>
      <rPr>
        <b/>
        <u/>
        <sz val="12"/>
        <color theme="1"/>
        <rFont val="Calibri"/>
        <family val="2"/>
        <scheme val="minor"/>
      </rPr>
      <t>Fecha esperada de publicación del próximo informe</t>
    </r>
    <r>
      <rPr>
        <sz val="12"/>
        <color theme="1"/>
        <rFont val="Calibri"/>
        <family val="2"/>
        <scheme val="minor"/>
      </rPr>
      <t>: 30 de octubre, 2018</t>
    </r>
  </si>
  <si>
    <t>Reciben Beca Pell</t>
  </si>
  <si>
    <t>Reciben Préstamos federales</t>
  </si>
  <si>
    <t>%</t>
  </si>
  <si>
    <t>Gran total de todos los sectores universitarios</t>
  </si>
  <si>
    <r>
      <t>Matrícula Subgraduada (Cohorte)</t>
    </r>
    <r>
      <rPr>
        <b/>
        <vertAlign val="superscript"/>
        <sz val="10"/>
        <color theme="1"/>
        <rFont val="Calibri"/>
        <family val="2"/>
        <scheme val="minor"/>
      </rPr>
      <t>1</t>
    </r>
  </si>
  <si>
    <r>
      <rPr>
        <b/>
        <vertAlign val="superscript"/>
        <sz val="9"/>
        <color theme="1"/>
        <rFont val="Calibri"/>
        <family val="2"/>
        <scheme val="minor"/>
      </rPr>
      <t>2</t>
    </r>
    <r>
      <rPr>
        <sz val="9"/>
        <color theme="1"/>
        <rFont val="Calibri"/>
        <family val="2"/>
        <scheme val="minor"/>
      </rPr>
      <t>Los datos no incluyen las instituciones con ofrecimiento de menos de dos años (Postsecundarias Técnico Vocacionales, PTV).</t>
    </r>
  </si>
  <si>
    <r>
      <t>Fuente:</t>
    </r>
    <r>
      <rPr>
        <b/>
        <i/>
        <sz val="9"/>
        <rFont val="Calibri"/>
        <family val="2"/>
        <scheme val="minor"/>
      </rPr>
      <t xml:space="preserve"> </t>
    </r>
    <r>
      <rPr>
        <i/>
        <sz val="9"/>
        <rFont val="Calibri"/>
        <family val="2"/>
        <scheme val="minor"/>
      </rPr>
      <t>Integrated Postsecondary Education Data System (IPEDS), Student Financial Aid.</t>
    </r>
  </si>
  <si>
    <r>
      <t>Fuente:</t>
    </r>
    <r>
      <rPr>
        <i/>
        <sz val="8"/>
        <rFont val="Calibri"/>
        <family val="2"/>
        <scheme val="minor"/>
      </rPr>
      <t xml:space="preserve"> Integrated Postsecondary Education Data System (IPEDS)</t>
    </r>
    <r>
      <rPr>
        <b/>
        <sz val="8"/>
        <rFont val="Calibri"/>
        <family val="2"/>
        <scheme val="minor"/>
      </rPr>
      <t>,</t>
    </r>
    <r>
      <rPr>
        <sz val="8"/>
        <rFont val="Calibri"/>
        <family val="2"/>
        <scheme val="minor"/>
      </rPr>
      <t xml:space="preserve"> Human Resources.</t>
    </r>
  </si>
  <si>
    <t>Tabla 13. Distribución de Ayudas a estudiantes de nivel subgraduado en las instituciones de educación superior de Puerto Rico (año académico 2015-16)</t>
  </si>
  <si>
    <t>Instituto Tecnológico de Puerto Rico-Manatí</t>
  </si>
  <si>
    <t>Universidad de Puerto Rico-Ciencias Médicas</t>
  </si>
  <si>
    <t>Cambrigde College - PR Regional Center</t>
  </si>
  <si>
    <t>Dublin Institute of Technology</t>
  </si>
  <si>
    <t>Herbert Fletcher University</t>
  </si>
  <si>
    <t>Instituto de Sexológico, Educativos y Psicológico de PR</t>
  </si>
  <si>
    <t>Instituto para el Desarrollo Humano</t>
  </si>
  <si>
    <t>Loma Linda University</t>
  </si>
  <si>
    <t>Nova Southeastern University - PR Regional Campus</t>
  </si>
  <si>
    <t>Rutgers University - Centro para Puerto Rico</t>
  </si>
  <si>
    <t>School of Nursing Anesthesia</t>
  </si>
  <si>
    <t>Seminario Teológico Adventista Interamericano</t>
  </si>
  <si>
    <t>Universidad Complutense de Madrid</t>
  </si>
  <si>
    <t>Universidad de Miami</t>
  </si>
  <si>
    <t>Universidad Universal</t>
  </si>
  <si>
    <t>Escuela de Enfermeros(as) y Anestesistas de PR</t>
  </si>
  <si>
    <r>
      <t>Cambrigde College - PR Regional Center</t>
    </r>
    <r>
      <rPr>
        <vertAlign val="superscript"/>
        <sz val="11"/>
        <color theme="1"/>
        <rFont val="Calibri"/>
        <family val="2"/>
        <scheme val="minor"/>
      </rPr>
      <t>1</t>
    </r>
  </si>
  <si>
    <r>
      <t>Dublin Institute of Technology</t>
    </r>
    <r>
      <rPr>
        <vertAlign val="superscript"/>
        <sz val="11"/>
        <color theme="1"/>
        <rFont val="Calibri"/>
        <family val="2"/>
        <scheme val="minor"/>
      </rPr>
      <t>1</t>
    </r>
  </si>
  <si>
    <r>
      <t>Herbert Fletcher University</t>
    </r>
    <r>
      <rPr>
        <vertAlign val="superscript"/>
        <sz val="11"/>
        <color theme="1"/>
        <rFont val="Calibri"/>
        <family val="2"/>
        <scheme val="minor"/>
      </rPr>
      <t>1</t>
    </r>
  </si>
  <si>
    <r>
      <t>Instituto para el Desarrollo Humano</t>
    </r>
    <r>
      <rPr>
        <vertAlign val="superscript"/>
        <sz val="11"/>
        <color theme="1"/>
        <rFont val="Calibri"/>
        <family val="2"/>
        <scheme val="minor"/>
      </rPr>
      <t>1</t>
    </r>
  </si>
  <si>
    <r>
      <t>Loma Linda University</t>
    </r>
    <r>
      <rPr>
        <vertAlign val="superscript"/>
        <sz val="11"/>
        <color theme="1"/>
        <rFont val="Calibri"/>
        <family val="2"/>
        <scheme val="minor"/>
      </rPr>
      <t>1</t>
    </r>
  </si>
  <si>
    <r>
      <t>Nova Southeastern University - PR Regional Campus</t>
    </r>
    <r>
      <rPr>
        <vertAlign val="superscript"/>
        <sz val="11"/>
        <color theme="1"/>
        <rFont val="Calibri"/>
        <family val="2"/>
        <scheme val="minor"/>
      </rPr>
      <t>1</t>
    </r>
  </si>
  <si>
    <r>
      <t>Rutgers University - Centro para Puerto Rico</t>
    </r>
    <r>
      <rPr>
        <vertAlign val="superscript"/>
        <sz val="11"/>
        <color theme="1"/>
        <rFont val="Calibri"/>
        <family val="2"/>
        <scheme val="minor"/>
      </rPr>
      <t>1</t>
    </r>
  </si>
  <si>
    <r>
      <t>School of Nursing Anesthesia</t>
    </r>
    <r>
      <rPr>
        <vertAlign val="superscript"/>
        <sz val="11"/>
        <color theme="1"/>
        <rFont val="Calibri"/>
        <family val="2"/>
        <scheme val="minor"/>
      </rPr>
      <t>1</t>
    </r>
  </si>
  <si>
    <r>
      <t>Seminario Teológico Adventista Interamericano</t>
    </r>
    <r>
      <rPr>
        <vertAlign val="superscript"/>
        <sz val="11"/>
        <color theme="1"/>
        <rFont val="Calibri"/>
        <family val="2"/>
        <scheme val="minor"/>
      </rPr>
      <t>1</t>
    </r>
  </si>
  <si>
    <r>
      <t>Universidad Complutense de Madrid</t>
    </r>
    <r>
      <rPr>
        <vertAlign val="superscript"/>
        <sz val="11"/>
        <color theme="1"/>
        <rFont val="Calibri"/>
        <family val="2"/>
        <scheme val="minor"/>
      </rPr>
      <t>1</t>
    </r>
  </si>
  <si>
    <r>
      <t>Universidad de Miami</t>
    </r>
    <r>
      <rPr>
        <vertAlign val="superscript"/>
        <sz val="11"/>
        <color theme="1"/>
        <rFont val="Calibri"/>
        <family val="2"/>
        <scheme val="minor"/>
      </rPr>
      <t>1</t>
    </r>
  </si>
  <si>
    <r>
      <t>Universidad Universal</t>
    </r>
    <r>
      <rPr>
        <vertAlign val="superscript"/>
        <sz val="11"/>
        <color theme="1"/>
        <rFont val="Calibri"/>
        <family val="2"/>
        <scheme val="minor"/>
      </rPr>
      <t>1</t>
    </r>
  </si>
  <si>
    <r>
      <t>Escuela de Enfermeros(as) y Anestesistas de PR</t>
    </r>
    <r>
      <rPr>
        <vertAlign val="superscript"/>
        <sz val="11"/>
        <color theme="1"/>
        <rFont val="Calibri"/>
        <family val="2"/>
        <scheme val="minor"/>
      </rPr>
      <t>1</t>
    </r>
  </si>
  <si>
    <t>Infografía sobre educación superior de Puerto Rico. Año académico 2016-17</t>
  </si>
  <si>
    <r>
      <rPr>
        <vertAlign val="superscript"/>
        <sz val="10"/>
        <color theme="1"/>
        <rFont val="Calibri"/>
        <family val="2"/>
        <scheme val="minor"/>
      </rPr>
      <t>1</t>
    </r>
    <r>
      <rPr>
        <b/>
        <sz val="10"/>
        <color theme="1"/>
        <rFont val="Calibri"/>
        <family val="2"/>
        <scheme val="minor"/>
      </rPr>
      <t xml:space="preserve">Otros </t>
    </r>
    <r>
      <rPr>
        <sz val="10"/>
        <color theme="1"/>
        <rFont val="Calibri"/>
        <family val="2"/>
        <scheme val="minor"/>
      </rPr>
      <t>- Facultad a tiempo completo no distribuida por rango cuya función principal es la enseñanza, independientemente del título, rango académico o tipo de contrato de acuerdos a las definiciones de IPEDS.</t>
    </r>
  </si>
  <si>
    <t xml:space="preserve">Tiempo Parcial </t>
  </si>
  <si>
    <t xml:space="preserve">   Conferenciante </t>
  </si>
  <si>
    <t>EDP University of Puerto Rico-San Sebastián</t>
  </si>
  <si>
    <t>Instituto Sexológico, Educativo y Psicológico de PR</t>
  </si>
  <si>
    <t>Universidad Ana G. Méndez</t>
  </si>
  <si>
    <t>Colegio de Cinematografía, Artes y Televisión</t>
  </si>
  <si>
    <r>
      <rPr>
        <b/>
        <sz val="9"/>
        <color rgb="FF000000"/>
        <rFont val="Calibri"/>
        <family val="2"/>
      </rPr>
      <t>Nota</t>
    </r>
    <r>
      <rPr>
        <sz val="9"/>
        <color rgb="FF000000"/>
        <rFont val="Calibri"/>
        <family val="2"/>
      </rPr>
      <t xml:space="preserve">: </t>
    </r>
    <r>
      <rPr>
        <sz val="9"/>
        <color theme="1"/>
        <rFont val="Calibri"/>
        <family val="2"/>
      </rPr>
      <t xml:space="preserve">Incluye la matrícula de estudiantes que toman cursos con créditos en programas conducentes a grados o certificados en las instituciones de educación superior autorizadas a operar por el Consejo de Educación de Puerto Rico.  </t>
    </r>
  </si>
  <si>
    <t>(Cantidad de estudiantes)</t>
  </si>
  <si>
    <t>(Cantidad de docentes)</t>
  </si>
  <si>
    <t>(Cantidad de egresados)</t>
  </si>
  <si>
    <t>Tabla 6. Grados conferidos por sector, nivel y área académica en las instituciones de educación superior que finalizaron entre el 1 julio 2015 al 30 de junio 2016</t>
  </si>
  <si>
    <r>
      <t>*CIPCODE</t>
    </r>
    <r>
      <rPr>
        <sz val="8"/>
        <rFont val="Arial"/>
        <family val="2"/>
      </rPr>
      <t xml:space="preserve">:  </t>
    </r>
    <r>
      <rPr>
        <i/>
        <sz val="8"/>
        <rFont val="Arial"/>
        <family val="2"/>
      </rPr>
      <t>Classfication of Instructional Program (CIP) codes</t>
    </r>
    <r>
      <rPr>
        <sz val="8"/>
        <rFont val="Arial"/>
        <family val="2"/>
      </rPr>
      <t xml:space="preserve"> - Clasificación de los programas académicos utilizada por el Departamento de Educación Federal para completar los formularios</t>
    </r>
    <r>
      <rPr>
        <i/>
        <sz val="8"/>
        <rFont val="Arial"/>
        <family val="2"/>
      </rPr>
      <t xml:space="preserve"> Integrated Postsecondary Education Data System (IPEDS).  Versión 2000.</t>
    </r>
  </si>
  <si>
    <t>*Facultad a tiempo completo que incluye todos los que se dedican a la enseñanza, la investigación y servicio público.</t>
  </si>
  <si>
    <t>Tabla 8. Facultad por tarea, rango y sector de las instituciones de educación superior en Puerto Rico</t>
  </si>
  <si>
    <t>Rango con estatus de facultad</t>
  </si>
  <si>
    <t>Sin estatus de facultad</t>
  </si>
  <si>
    <t>Dewey University-Manatí2</t>
  </si>
  <si>
    <t>Dewey University-Mayagüez2</t>
  </si>
  <si>
    <r>
      <t>Instituto Sexológico, Educativo y Psicológico de PR</t>
    </r>
    <r>
      <rPr>
        <vertAlign val="superscript"/>
        <sz val="11"/>
        <rFont val="Calibri"/>
        <family val="2"/>
        <scheme val="minor"/>
      </rPr>
      <t>1</t>
    </r>
  </si>
  <si>
    <r>
      <t>Universidad Ana G. Méndez</t>
    </r>
    <r>
      <rPr>
        <vertAlign val="superscript"/>
        <sz val="11"/>
        <color theme="1"/>
        <rFont val="Calibri"/>
        <family val="2"/>
        <scheme val="minor"/>
      </rPr>
      <t>1</t>
    </r>
  </si>
  <si>
    <r>
      <t>Centro de Estudios Multidisciplinarios-Mayagüez</t>
    </r>
    <r>
      <rPr>
        <vertAlign val="superscript"/>
        <sz val="11"/>
        <color theme="1"/>
        <rFont val="Calibri"/>
        <family val="2"/>
        <scheme val="minor"/>
      </rPr>
      <t>2</t>
    </r>
  </si>
  <si>
    <t>Tabla 10. Tasas de Retención de estudiantes de primer año que continuaron sus estudios a segundo año distribuidos por tarea y sector</t>
  </si>
  <si>
    <r>
      <t>Nota:</t>
    </r>
    <r>
      <rPr>
        <sz val="10"/>
        <rFont val="Calibri"/>
        <family val="2"/>
        <scheme val="minor"/>
      </rPr>
      <t xml:space="preserve">  El por ciento de retención se determina con base en los estudiantes de primer año matriculados en un programa conducente a grado y que continuaron sus estudios universitarios para el segundo año.</t>
    </r>
  </si>
  <si>
    <t>Tabla 11. Costos de matrícula en dólares de las instituciones de educación superior en Puerto Rico</t>
  </si>
  <si>
    <r>
      <t xml:space="preserve">*El formuario de Recursos Humanos fue revisado y a partir del 2012-13 las categorías que se utlilzan para la clasificar empleados en  puestos ocupados en las instituciones son los </t>
    </r>
    <r>
      <rPr>
        <i/>
        <sz val="8"/>
        <color theme="1"/>
        <rFont val="Calibri"/>
        <family val="2"/>
        <scheme val="minor"/>
      </rPr>
      <t>Standard Occupational Classification (SOC)</t>
    </r>
    <r>
      <rPr>
        <sz val="8"/>
        <color theme="1"/>
        <rFont val="Calibri"/>
        <family val="2"/>
        <scheme val="minor"/>
      </rPr>
      <t xml:space="preserve"> 2010 (http://www.bls.gov/soc/).  Este es utilizado por agencias federales para clasificar a los trabajadores y los diferentes puestos de empleos y ocupaciones.</t>
    </r>
  </si>
  <si>
    <t>Cantidad $</t>
  </si>
  <si>
    <t>Tabla 13. Distribución de ayudas económicas a estudiantes de nivel subgraduado en las instituciones de educación superior de Puerto Rico</t>
  </si>
  <si>
    <t>Beneficiarios</t>
  </si>
  <si>
    <t>Ayuda Promedio</t>
  </si>
  <si>
    <r>
      <rPr>
        <b/>
        <sz val="9"/>
        <color theme="1"/>
        <rFont val="Calibri"/>
        <family val="2"/>
        <scheme val="minor"/>
      </rPr>
      <t xml:space="preserve">n/a </t>
    </r>
    <r>
      <rPr>
        <sz val="9"/>
        <color theme="1"/>
        <rFont val="Calibri"/>
        <family val="2"/>
        <scheme val="minor"/>
      </rPr>
      <t>- No aplica.  Unidades que no reciben o no tienen estudiantes subgraduados.</t>
    </r>
  </si>
  <si>
    <r>
      <t>Total que recibe ayuda</t>
    </r>
    <r>
      <rPr>
        <b/>
        <vertAlign val="superscript"/>
        <sz val="10"/>
        <color theme="1"/>
        <rFont val="Calibri"/>
        <family val="2"/>
        <scheme val="minor"/>
      </rPr>
      <t>2</t>
    </r>
  </si>
  <si>
    <t>Sub-Total Sector Público</t>
  </si>
  <si>
    <t>Sub-total Sector Privado SFL</t>
  </si>
  <si>
    <t>Sub-Total Sector Privado CFL</t>
  </si>
  <si>
    <t>Sector privado sin fines de lucro (SFL)</t>
  </si>
  <si>
    <t>Sector privado con fines de lucro (CFL)</t>
  </si>
  <si>
    <t>Certificado          (Núm. de horas)</t>
  </si>
  <si>
    <t>Sub-Total sector público</t>
  </si>
  <si>
    <t>Sub-Total sector privado sin fines de lucro</t>
  </si>
  <si>
    <t>Sub-Total sector privado con fines de lucro</t>
  </si>
  <si>
    <r>
      <rPr>
        <vertAlign val="superscript"/>
        <sz val="9"/>
        <rFont val="Calibri"/>
        <family val="2"/>
        <scheme val="minor"/>
      </rPr>
      <t>1</t>
    </r>
    <r>
      <rPr>
        <sz val="9"/>
        <rFont val="Calibri"/>
        <family val="2"/>
        <scheme val="minor"/>
      </rPr>
      <t>La cohorte utilizada para instituciones de cuatro años son los estudiantes reportados al 15 de octubre del 2015.  Para las instituicones de 2 años el período reportado es entre el 1 de julio del 2015 al 30 de junio del 2016. En este último período solo reportaron cinco unidades académicas; Instituto de Banca y Comercio, Ponce Paramedical College, Universal College of Puerto Rico, Liberty Technical College y Monteclaro Escuela de Hotelería y Artes Culinarias.</t>
    </r>
  </si>
  <si>
    <t>Nivel Subgraduado</t>
  </si>
  <si>
    <t>Nivel Graduado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</si>
</sst>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0%"/>
    <numFmt numFmtId="167" formatCode="_(&quot;$&quot;* #,##0_);_(&quot;$&quot;* \(#,##0\);_(&quot;$&quot;* &quot;-&quot;??_);_(@_)"/>
  </numFmts>
  <fonts count="82" x14ac:knownFonts="1">
    <font>
      <sz val="11"/>
      <color theme="1"/>
      <name val="Calibri"/>
      <family val="2"/>
      <scheme val="minor"/>
    </font>
    <font>
      <b/>
      <sz val="11"/>
      <color theme="1"/>
      <name val="Calibri"/>
      <family val="2"/>
      <scheme val="minor"/>
    </font>
    <font>
      <sz val="10"/>
      <color rgb="FF000000"/>
      <name val="Calibri"/>
      <family val="2"/>
    </font>
    <font>
      <b/>
      <sz val="10"/>
      <color rgb="FF000000"/>
      <name val="Calibri"/>
      <family val="2"/>
    </font>
    <font>
      <sz val="9"/>
      <color theme="1"/>
      <name val="Calibri"/>
      <family val="2"/>
      <scheme val="minor"/>
    </font>
    <font>
      <sz val="10"/>
      <color theme="1"/>
      <name val="Calibri"/>
      <family val="2"/>
    </font>
    <font>
      <b/>
      <sz val="10"/>
      <color theme="1"/>
      <name val="Calibri"/>
      <family val="2"/>
    </font>
    <font>
      <sz val="9"/>
      <color rgb="FF000000"/>
      <name val="Calibri"/>
      <family val="2"/>
    </font>
    <font>
      <sz val="9"/>
      <color theme="1"/>
      <name val="Calibri"/>
      <family val="2"/>
    </font>
    <font>
      <sz val="11"/>
      <color rgb="FF000000"/>
      <name val="Calibri"/>
      <family val="2"/>
    </font>
    <font>
      <b/>
      <sz val="12"/>
      <color theme="1"/>
      <name val="Calibri"/>
      <family val="2"/>
      <scheme val="minor"/>
    </font>
    <font>
      <b/>
      <sz val="12"/>
      <color theme="1"/>
      <name val="Calibri"/>
      <family val="2"/>
    </font>
    <font>
      <b/>
      <sz val="11"/>
      <color rgb="FF000000"/>
      <name val="Calibri"/>
      <family val="2"/>
    </font>
    <font>
      <sz val="11"/>
      <color theme="1"/>
      <name val="Calibri"/>
      <family val="2"/>
    </font>
    <font>
      <i/>
      <sz val="9"/>
      <color rgb="FF000000"/>
      <name val="Calibri"/>
      <family val="2"/>
    </font>
    <font>
      <b/>
      <sz val="10"/>
      <color theme="1"/>
      <name val="Calibri"/>
      <family val="2"/>
      <scheme val="minor"/>
    </font>
    <font>
      <b/>
      <sz val="11"/>
      <color indexed="8"/>
      <name val="Arial"/>
      <family val="2"/>
    </font>
    <font>
      <u/>
      <sz val="10"/>
      <color theme="10"/>
      <name val="Arial"/>
      <family val="2"/>
    </font>
    <font>
      <b/>
      <sz val="16"/>
      <color indexed="8"/>
      <name val="Calibri"/>
      <family val="2"/>
    </font>
    <font>
      <sz val="13"/>
      <color theme="1"/>
      <name val="Calibri"/>
      <family val="2"/>
      <scheme val="minor"/>
    </font>
    <font>
      <u/>
      <sz val="13"/>
      <color theme="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2"/>
      <name val="Calibri"/>
      <family val="2"/>
      <scheme val="minor"/>
    </font>
    <font>
      <sz val="10"/>
      <color theme="1"/>
      <name val="Arial"/>
      <family val="2"/>
    </font>
    <font>
      <b/>
      <sz val="11"/>
      <color theme="1"/>
      <name val="Calibri"/>
      <family val="2"/>
    </font>
    <font>
      <b/>
      <sz val="10"/>
      <color rgb="FF000000"/>
      <name val="Calibri"/>
      <family val="2"/>
      <scheme val="minor"/>
    </font>
    <font>
      <b/>
      <sz val="8"/>
      <name val="Calibri"/>
      <family val="2"/>
      <scheme val="minor"/>
    </font>
    <font>
      <sz val="8"/>
      <name val="Calibri"/>
      <family val="2"/>
      <scheme val="minor"/>
    </font>
    <font>
      <b/>
      <sz val="18"/>
      <color indexed="8"/>
      <name val="Calibri"/>
      <family val="2"/>
      <scheme val="minor"/>
    </font>
    <font>
      <b/>
      <sz val="16"/>
      <color indexed="8"/>
      <name val="Calibri"/>
      <family val="2"/>
      <scheme val="minor"/>
    </font>
    <font>
      <b/>
      <sz val="11"/>
      <color indexed="8"/>
      <name val="Calibri"/>
      <family val="2"/>
      <scheme val="minor"/>
    </font>
    <font>
      <b/>
      <sz val="12"/>
      <color indexed="8"/>
      <name val="Calibri"/>
      <family val="2"/>
      <scheme val="minor"/>
    </font>
    <font>
      <b/>
      <sz val="8"/>
      <name val="Arial"/>
      <family val="2"/>
    </font>
    <font>
      <sz val="8"/>
      <name val="Arial"/>
      <family val="2"/>
    </font>
    <font>
      <i/>
      <sz val="8"/>
      <name val="Arial"/>
      <family val="2"/>
    </font>
    <font>
      <b/>
      <sz val="14"/>
      <color indexed="8"/>
      <name val="Calibri"/>
      <family val="2"/>
    </font>
    <font>
      <b/>
      <sz val="14"/>
      <color indexed="8"/>
      <name val="Calibri"/>
      <family val="2"/>
      <scheme val="minor"/>
    </font>
    <font>
      <b/>
      <sz val="24"/>
      <color indexed="8"/>
      <name val="Calibri"/>
      <family val="2"/>
    </font>
    <font>
      <b/>
      <sz val="11"/>
      <name val="Calibri"/>
      <family val="2"/>
      <scheme val="minor"/>
    </font>
    <font>
      <b/>
      <sz val="9"/>
      <color rgb="FF000000"/>
      <name val="Calibri"/>
      <family val="2"/>
    </font>
    <font>
      <sz val="11"/>
      <name val="Calibri"/>
      <family val="2"/>
    </font>
    <font>
      <b/>
      <vertAlign val="superscript"/>
      <sz val="12"/>
      <color theme="1"/>
      <name val="Calibri"/>
      <family val="2"/>
      <scheme val="minor"/>
    </font>
    <font>
      <vertAlign val="superscript"/>
      <sz val="10"/>
      <name val="Calibri"/>
      <family val="2"/>
      <scheme val="minor"/>
    </font>
    <font>
      <vertAlign val="superscript"/>
      <sz val="10"/>
      <color theme="1"/>
      <name val="Calibri"/>
      <family val="2"/>
      <scheme val="minor"/>
    </font>
    <font>
      <i/>
      <sz val="10"/>
      <color theme="1"/>
      <name val="Calibri"/>
      <family val="2"/>
      <scheme val="minor"/>
    </font>
    <font>
      <sz val="12"/>
      <color theme="1"/>
      <name val="Calibri"/>
      <family val="2"/>
      <scheme val="minor"/>
    </font>
    <font>
      <b/>
      <u/>
      <sz val="12"/>
      <color theme="1"/>
      <name val="Calibri"/>
      <family val="2"/>
      <scheme val="minor"/>
    </font>
    <font>
      <sz val="12"/>
      <color rgb="FF000000"/>
      <name val="Calibri"/>
      <family val="2"/>
    </font>
    <font>
      <b/>
      <u/>
      <sz val="12"/>
      <color rgb="FF000000"/>
      <name val="Calibri"/>
      <family val="2"/>
    </font>
    <font>
      <i/>
      <sz val="12"/>
      <color rgb="FF000000"/>
      <name val="Calibri"/>
      <family val="2"/>
    </font>
    <font>
      <sz val="8"/>
      <color theme="1"/>
      <name val="Calibri"/>
      <family val="2"/>
      <scheme val="minor"/>
    </font>
    <font>
      <b/>
      <sz val="8"/>
      <color theme="1"/>
      <name val="Calibri"/>
      <family val="2"/>
      <scheme val="minor"/>
    </font>
    <font>
      <b/>
      <sz val="8"/>
      <color rgb="FF333333"/>
      <name val="Calibri"/>
      <family val="2"/>
      <scheme val="minor"/>
    </font>
    <font>
      <sz val="10"/>
      <color rgb="FF000000"/>
      <name val="Calibri"/>
      <family val="2"/>
      <scheme val="minor"/>
    </font>
    <font>
      <b/>
      <sz val="14"/>
      <color theme="1"/>
      <name val="Calibri"/>
      <family val="2"/>
      <scheme val="minor"/>
    </font>
    <font>
      <u/>
      <sz val="10"/>
      <color rgb="FF3333FF"/>
      <name val="Arial"/>
      <family val="2"/>
    </font>
    <font>
      <sz val="11"/>
      <color rgb="FF3333FF"/>
      <name val="Calibri"/>
      <family val="2"/>
      <scheme val="minor"/>
    </font>
    <font>
      <sz val="13"/>
      <color rgb="FF3333FF"/>
      <name val="Arial"/>
      <family val="2"/>
    </font>
    <font>
      <sz val="13"/>
      <color rgb="FF3333FF"/>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
      <b/>
      <i/>
      <sz val="12"/>
      <name val="Calibri"/>
      <family val="2"/>
      <scheme val="minor"/>
    </font>
    <font>
      <b/>
      <sz val="12"/>
      <color indexed="8"/>
      <name val="Arial"/>
      <family val="2"/>
    </font>
    <font>
      <b/>
      <vertAlign val="superscript"/>
      <sz val="10"/>
      <color theme="1"/>
      <name val="Calibri"/>
      <family val="2"/>
      <scheme val="minor"/>
    </font>
    <font>
      <vertAlign val="superscript"/>
      <sz val="11"/>
      <color theme="1"/>
      <name val="Calibri"/>
      <family val="2"/>
      <scheme val="minor"/>
    </font>
    <font>
      <i/>
      <sz val="8"/>
      <name val="Calibri"/>
      <family val="2"/>
      <scheme val="minor"/>
    </font>
    <font>
      <sz val="9"/>
      <name val="Calibri"/>
      <family val="2"/>
    </font>
    <font>
      <vertAlign val="superscript"/>
      <sz val="11"/>
      <color rgb="FF000000"/>
      <name val="Calibri"/>
      <family val="2"/>
    </font>
    <font>
      <i/>
      <sz val="8"/>
      <color theme="1"/>
      <name val="Calibri"/>
      <family val="2"/>
      <scheme val="minor"/>
    </font>
    <font>
      <b/>
      <sz val="9"/>
      <name val="Calibri"/>
      <family val="2"/>
      <scheme val="minor"/>
    </font>
    <font>
      <sz val="9"/>
      <name val="Calibri"/>
      <family val="2"/>
      <scheme val="minor"/>
    </font>
    <font>
      <i/>
      <sz val="9"/>
      <name val="Calibri"/>
      <family val="2"/>
      <scheme val="minor"/>
    </font>
    <font>
      <b/>
      <sz val="9"/>
      <color theme="1"/>
      <name val="Calibri"/>
      <family val="2"/>
      <scheme val="minor"/>
    </font>
    <font>
      <vertAlign val="superscript"/>
      <sz val="9"/>
      <name val="Calibri"/>
      <family val="2"/>
      <scheme val="minor"/>
    </font>
    <font>
      <b/>
      <vertAlign val="superscript"/>
      <sz val="9"/>
      <color theme="1"/>
      <name val="Calibri"/>
      <family val="2"/>
      <scheme val="minor"/>
    </font>
    <font>
      <b/>
      <i/>
      <sz val="9"/>
      <name val="Calibri"/>
      <family val="2"/>
      <scheme val="minor"/>
    </font>
    <font>
      <sz val="11"/>
      <name val="Calibri"/>
      <family val="2"/>
      <scheme val="minor"/>
    </font>
    <font>
      <vertAlign val="superscript"/>
      <sz val="1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s>
  <cellStyleXfs count="5">
    <xf numFmtId="0" fontId="0" fillId="0" borderId="0"/>
    <xf numFmtId="0" fontId="17" fillId="0" borderId="0" applyNumberFormat="0" applyFill="0" applyBorder="0" applyAlignment="0" applyProtection="0">
      <alignment vertical="top"/>
      <protection locked="0"/>
    </xf>
    <xf numFmtId="43" fontId="21" fillId="0" borderId="0" applyFont="0" applyFill="0" applyBorder="0" applyAlignment="0" applyProtection="0"/>
    <xf numFmtId="9" fontId="21" fillId="0" borderId="0" applyFont="0" applyFill="0" applyBorder="0" applyAlignment="0" applyProtection="0"/>
    <xf numFmtId="44" fontId="21" fillId="0" borderId="0" applyFont="0" applyFill="0" applyBorder="0" applyAlignment="0" applyProtection="0"/>
  </cellStyleXfs>
  <cellXfs count="330">
    <xf numFmtId="0" fontId="0" fillId="0" borderId="0" xfId="0"/>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1" fillId="0" borderId="0" xfId="0" applyFont="1"/>
    <xf numFmtId="0" fontId="0" fillId="0" borderId="0" xfId="0" applyFont="1"/>
    <xf numFmtId="0" fontId="4" fillId="0" borderId="0" xfId="0" applyFont="1"/>
    <xf numFmtId="0" fontId="7" fillId="0" borderId="0" xfId="0" applyFont="1" applyFill="1" applyBorder="1" applyAlignment="1">
      <alignment horizontal="left" vertical="top"/>
    </xf>
    <xf numFmtId="0" fontId="9" fillId="0" borderId="0" xfId="0" applyFont="1" applyFill="1" applyBorder="1" applyAlignment="1">
      <alignment vertical="top"/>
    </xf>
    <xf numFmtId="3" fontId="9" fillId="0" borderId="0" xfId="0" applyNumberFormat="1" applyFont="1" applyFill="1" applyBorder="1" applyAlignment="1">
      <alignment horizontal="right" vertical="top"/>
    </xf>
    <xf numFmtId="0" fontId="9" fillId="0" borderId="0" xfId="0" applyFont="1" applyFill="1" applyBorder="1" applyAlignment="1">
      <alignment horizontal="left" vertical="top" indent="2"/>
    </xf>
    <xf numFmtId="0" fontId="9" fillId="0" borderId="1" xfId="0" applyFont="1" applyFill="1" applyBorder="1" applyAlignment="1">
      <alignment horizontal="left" vertical="top" indent="2"/>
    </xf>
    <xf numFmtId="3" fontId="9" fillId="0" borderId="1" xfId="0" applyNumberFormat="1" applyFont="1" applyFill="1" applyBorder="1" applyAlignment="1">
      <alignment horizontal="right" vertical="top"/>
    </xf>
    <xf numFmtId="0" fontId="10" fillId="0" borderId="0" xfId="0" applyFont="1"/>
    <xf numFmtId="0" fontId="0" fillId="0" borderId="0" xfId="0" applyFill="1" applyBorder="1"/>
    <xf numFmtId="0" fontId="6" fillId="0" borderId="0" xfId="0" applyFont="1" applyFill="1" applyBorder="1" applyAlignment="1">
      <alignment horizontal="left"/>
    </xf>
    <xf numFmtId="0" fontId="6" fillId="0" borderId="0" xfId="0" applyFont="1" applyFill="1" applyBorder="1" applyAlignment="1">
      <alignment horizontal="justify"/>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3" fontId="13" fillId="0" borderId="0" xfId="0" applyNumberFormat="1" applyFont="1" applyFill="1" applyBorder="1" applyAlignment="1">
      <alignment horizontal="right" vertical="top"/>
    </xf>
    <xf numFmtId="0" fontId="9" fillId="0" borderId="0" xfId="0" applyFont="1" applyFill="1" applyBorder="1" applyAlignment="1">
      <alignment horizontal="left" vertical="top" indent="1"/>
    </xf>
    <xf numFmtId="0" fontId="7" fillId="0" borderId="0" xfId="0" applyFont="1" applyFill="1" applyBorder="1" applyAlignment="1">
      <alignment vertical="top" wrapText="1"/>
    </xf>
    <xf numFmtId="0" fontId="3" fillId="0" borderId="0" xfId="0" applyFont="1" applyFill="1" applyBorder="1" applyAlignment="1">
      <alignment horizontal="justify"/>
    </xf>
    <xf numFmtId="0" fontId="5" fillId="0" borderId="0" xfId="0" applyFont="1" applyFill="1" applyBorder="1" applyAlignment="1">
      <alignment horizontal="justify"/>
    </xf>
    <xf numFmtId="3" fontId="13" fillId="0" borderId="1" xfId="0" applyNumberFormat="1" applyFont="1" applyFill="1" applyBorder="1" applyAlignment="1">
      <alignment horizontal="right" vertical="top"/>
    </xf>
    <xf numFmtId="0" fontId="19" fillId="0" borderId="0" xfId="0" applyFont="1"/>
    <xf numFmtId="0" fontId="19" fillId="0" borderId="0" xfId="0" applyFont="1" applyAlignment="1">
      <alignment horizontal="right"/>
    </xf>
    <xf numFmtId="0" fontId="20" fillId="0" borderId="0" xfId="1" applyFont="1" applyAlignment="1" applyProtection="1"/>
    <xf numFmtId="3" fontId="0" fillId="0" borderId="0" xfId="0" applyNumberFormat="1" applyFont="1"/>
    <xf numFmtId="164" fontId="0" fillId="0" borderId="0" xfId="2" applyNumberFormat="1" applyFont="1"/>
    <xf numFmtId="0" fontId="1" fillId="0" borderId="3" xfId="0" applyFont="1" applyBorder="1"/>
    <xf numFmtId="0" fontId="22" fillId="0" borderId="0" xfId="0" applyFont="1"/>
    <xf numFmtId="0" fontId="15" fillId="0" borderId="0" xfId="0" applyFont="1"/>
    <xf numFmtId="164" fontId="0" fillId="0" borderId="0" xfId="2" applyNumberFormat="1" applyFont="1" applyFill="1"/>
    <xf numFmtId="164" fontId="22" fillId="0" borderId="0" xfId="2" applyNumberFormat="1" applyFont="1"/>
    <xf numFmtId="0" fontId="23" fillId="0" borderId="0" xfId="0" applyFont="1"/>
    <xf numFmtId="0" fontId="23" fillId="0" borderId="0" xfId="0" applyFont="1" applyAlignment="1">
      <alignment horizontal="left"/>
    </xf>
    <xf numFmtId="0" fontId="23" fillId="0" borderId="0" xfId="0" applyFont="1" applyAlignment="1">
      <alignment horizontal="center"/>
    </xf>
    <xf numFmtId="3" fontId="24" fillId="0" borderId="0" xfId="0" applyNumberFormat="1" applyFont="1"/>
    <xf numFmtId="0" fontId="25" fillId="0" borderId="0" xfId="0" applyFont="1" applyAlignment="1"/>
    <xf numFmtId="0" fontId="26" fillId="0" borderId="0" xfId="0" applyFont="1"/>
    <xf numFmtId="164" fontId="26" fillId="0" borderId="0" xfId="2" applyNumberFormat="1" applyFont="1" applyFill="1"/>
    <xf numFmtId="164" fontId="26" fillId="0" borderId="0" xfId="2" applyNumberFormat="1" applyFont="1"/>
    <xf numFmtId="0" fontId="24" fillId="0" borderId="0" xfId="0" applyFont="1" applyAlignment="1"/>
    <xf numFmtId="0" fontId="1" fillId="0" borderId="0" xfId="0" applyFont="1" applyAlignment="1"/>
    <xf numFmtId="0" fontId="1" fillId="0" borderId="8" xfId="0" applyFont="1" applyBorder="1"/>
    <xf numFmtId="0" fontId="3" fillId="0" borderId="8" xfId="0" applyFont="1" applyFill="1" applyBorder="1" applyAlignment="1">
      <alignment vertical="top"/>
    </xf>
    <xf numFmtId="3" fontId="0" fillId="0" borderId="1" xfId="0" applyNumberFormat="1" applyFont="1" applyBorder="1"/>
    <xf numFmtId="0" fontId="9" fillId="0" borderId="1" xfId="0" applyFont="1" applyFill="1" applyBorder="1" applyAlignment="1">
      <alignment horizontal="left" vertical="top" indent="1"/>
    </xf>
    <xf numFmtId="0" fontId="0" fillId="0" borderId="1" xfId="0" applyBorder="1"/>
    <xf numFmtId="0" fontId="9" fillId="0" borderId="8" xfId="0" applyFont="1" applyFill="1" applyBorder="1" applyAlignment="1">
      <alignment vertical="top"/>
    </xf>
    <xf numFmtId="0" fontId="12" fillId="0" borderId="8" xfId="0" applyFont="1" applyFill="1" applyBorder="1" applyAlignment="1">
      <alignment horizontal="center" vertical="top"/>
    </xf>
    <xf numFmtId="0" fontId="12" fillId="0" borderId="8" xfId="0" applyFont="1" applyFill="1" applyBorder="1" applyAlignment="1">
      <alignment horizontal="center" vertical="top" wrapText="1"/>
    </xf>
    <xf numFmtId="3" fontId="27" fillId="0" borderId="0" xfId="0" applyNumberFormat="1" applyFont="1" applyFill="1" applyBorder="1" applyAlignment="1">
      <alignment horizontal="right" vertical="top"/>
    </xf>
    <xf numFmtId="0" fontId="31" fillId="0" borderId="0" xfId="0" applyFont="1" applyAlignment="1"/>
    <xf numFmtId="0" fontId="32" fillId="0" borderId="0" xfId="0" applyFont="1" applyAlignment="1"/>
    <xf numFmtId="0" fontId="33" fillId="0" borderId="0" xfId="0" applyFont="1" applyAlignment="1"/>
    <xf numFmtId="0" fontId="23" fillId="0" borderId="0" xfId="0" applyFont="1" applyAlignment="1"/>
    <xf numFmtId="0" fontId="1" fillId="0" borderId="8" xfId="0" applyFont="1" applyBorder="1" applyAlignment="1">
      <alignment horizontal="center" vertical="top"/>
    </xf>
    <xf numFmtId="0" fontId="16" fillId="0" borderId="0" xfId="0" applyFont="1" applyAlignment="1">
      <alignment horizontal="center"/>
    </xf>
    <xf numFmtId="1" fontId="0" fillId="0" borderId="1" xfId="2" applyNumberFormat="1" applyFont="1" applyBorder="1" applyAlignment="1">
      <alignment horizontal="right" vertical="top"/>
    </xf>
    <xf numFmtId="0" fontId="30" fillId="0" borderId="0" xfId="0" applyFont="1"/>
    <xf numFmtId="0" fontId="30" fillId="0" borderId="0" xfId="0" applyFont="1" applyFill="1"/>
    <xf numFmtId="0" fontId="29" fillId="0" borderId="0" xfId="0" applyFont="1" applyFill="1"/>
    <xf numFmtId="0" fontId="29" fillId="0" borderId="0" xfId="0" applyFont="1"/>
    <xf numFmtId="0" fontId="15" fillId="0" borderId="3" xfId="0" applyFont="1" applyBorder="1"/>
    <xf numFmtId="164" fontId="22" fillId="0" borderId="3" xfId="2" applyNumberFormat="1" applyFont="1" applyBorder="1"/>
    <xf numFmtId="164" fontId="22" fillId="0" borderId="3" xfId="2" applyNumberFormat="1" applyFont="1" applyFill="1" applyBorder="1"/>
    <xf numFmtId="0" fontId="22" fillId="0" borderId="3" xfId="0" applyFont="1" applyBorder="1"/>
    <xf numFmtId="0" fontId="0" fillId="0" borderId="0" xfId="0" applyBorder="1"/>
    <xf numFmtId="0" fontId="0" fillId="0" borderId="0" xfId="0" applyFont="1" applyFill="1" applyBorder="1"/>
    <xf numFmtId="3" fontId="43" fillId="0" borderId="0" xfId="0" applyNumberFormat="1" applyFont="1" applyFill="1" applyBorder="1" applyAlignment="1">
      <alignment horizontal="right" vertical="top"/>
    </xf>
    <xf numFmtId="3" fontId="43" fillId="0" borderId="1" xfId="0" applyNumberFormat="1" applyFont="1" applyFill="1" applyBorder="1" applyAlignment="1">
      <alignment horizontal="right" vertical="top"/>
    </xf>
    <xf numFmtId="164" fontId="21" fillId="0" borderId="0" xfId="2" applyNumberFormat="1" applyFont="1" applyBorder="1"/>
    <xf numFmtId="164" fontId="21" fillId="0" borderId="1" xfId="2" applyNumberFormat="1" applyFont="1" applyBorder="1"/>
    <xf numFmtId="0" fontId="22" fillId="0" borderId="0" xfId="0" applyFont="1" applyFill="1" applyBorder="1" applyAlignment="1"/>
    <xf numFmtId="0" fontId="35" fillId="0" borderId="0" xfId="0" applyFont="1" applyBorder="1" applyAlignment="1">
      <alignment horizontal="left"/>
    </xf>
    <xf numFmtId="0" fontId="35" fillId="0" borderId="0" xfId="0" applyFont="1" applyBorder="1" applyAlignment="1">
      <alignment horizontal="center"/>
    </xf>
    <xf numFmtId="3" fontId="35" fillId="0" borderId="0" xfId="0" applyNumberFormat="1" applyFont="1" applyBorder="1" applyAlignment="1">
      <alignment horizontal="right"/>
    </xf>
    <xf numFmtId="0" fontId="0" fillId="0" borderId="3" xfId="0" applyBorder="1"/>
    <xf numFmtId="164" fontId="0" fillId="0" borderId="3" xfId="2" applyNumberFormat="1" applyFont="1" applyBorder="1"/>
    <xf numFmtId="164" fontId="1" fillId="0" borderId="3" xfId="2" applyNumberFormat="1" applyFont="1" applyBorder="1"/>
    <xf numFmtId="164" fontId="1" fillId="0" borderId="3" xfId="2" applyNumberFormat="1" applyFont="1" applyFill="1" applyBorder="1"/>
    <xf numFmtId="0" fontId="15" fillId="0" borderId="3" xfId="0" applyFont="1" applyBorder="1" applyAlignment="1">
      <alignment horizontal="center" wrapText="1"/>
    </xf>
    <xf numFmtId="1" fontId="15" fillId="0" borderId="3" xfId="0" applyNumberFormat="1" applyFont="1" applyBorder="1" applyAlignment="1">
      <alignment horizontal="center" wrapText="1"/>
    </xf>
    <xf numFmtId="164" fontId="15" fillId="0" borderId="0" xfId="2" applyNumberFormat="1" applyFont="1" applyBorder="1"/>
    <xf numFmtId="0" fontId="22" fillId="0" borderId="0" xfId="0" applyFont="1" applyBorder="1"/>
    <xf numFmtId="3" fontId="12" fillId="0" borderId="0" xfId="0" applyNumberFormat="1" applyFont="1" applyFill="1" applyBorder="1" applyAlignment="1">
      <alignment horizontal="right" vertical="top"/>
    </xf>
    <xf numFmtId="3" fontId="1" fillId="0" borderId="0" xfId="0" applyNumberFormat="1" applyFont="1"/>
    <xf numFmtId="164" fontId="0" fillId="0" borderId="1" xfId="2" applyNumberFormat="1" applyFont="1" applyBorder="1" applyAlignment="1">
      <alignment horizontal="right" vertical="top"/>
    </xf>
    <xf numFmtId="164" fontId="0" fillId="0" borderId="0" xfId="2" applyNumberFormat="1" applyFont="1" applyFill="1" applyBorder="1"/>
    <xf numFmtId="164" fontId="12" fillId="0" borderId="8" xfId="2" applyNumberFormat="1" applyFont="1" applyFill="1" applyBorder="1" applyAlignment="1">
      <alignment horizontal="center" vertical="top"/>
    </xf>
    <xf numFmtId="164" fontId="12" fillId="0" borderId="8" xfId="2" applyNumberFormat="1" applyFont="1" applyFill="1" applyBorder="1" applyAlignment="1">
      <alignment horizontal="center" vertical="top" wrapText="1"/>
    </xf>
    <xf numFmtId="164" fontId="12" fillId="0" borderId="0" xfId="2" applyNumberFormat="1" applyFont="1" applyFill="1" applyBorder="1" applyAlignment="1">
      <alignment horizontal="center" vertical="top"/>
    </xf>
    <xf numFmtId="164" fontId="12" fillId="0" borderId="0" xfId="2" applyNumberFormat="1" applyFont="1" applyFill="1" applyBorder="1" applyAlignment="1">
      <alignment horizontal="center" vertical="top" wrapText="1"/>
    </xf>
    <xf numFmtId="164" fontId="27" fillId="0" borderId="0" xfId="2" applyNumberFormat="1" applyFont="1" applyFill="1" applyBorder="1" applyAlignment="1">
      <alignment horizontal="right" vertical="top"/>
    </xf>
    <xf numFmtId="164" fontId="13" fillId="0" borderId="0" xfId="2" applyNumberFormat="1" applyFont="1" applyFill="1" applyBorder="1" applyAlignment="1">
      <alignment horizontal="right" vertical="top"/>
    </xf>
    <xf numFmtId="164" fontId="13" fillId="0" borderId="0" xfId="2" applyNumberFormat="1" applyFont="1" applyFill="1" applyBorder="1" applyAlignment="1">
      <alignment vertical="top"/>
    </xf>
    <xf numFmtId="164" fontId="13" fillId="0" borderId="1" xfId="2" applyNumberFormat="1" applyFont="1" applyFill="1" applyBorder="1" applyAlignment="1">
      <alignment horizontal="right" vertical="top"/>
    </xf>
    <xf numFmtId="164" fontId="0" fillId="0" borderId="0" xfId="2" applyNumberFormat="1" applyFont="1" applyBorder="1"/>
    <xf numFmtId="164" fontId="27" fillId="0" borderId="1" xfId="2" applyNumberFormat="1" applyFont="1" applyFill="1" applyBorder="1" applyAlignment="1">
      <alignment horizontal="right" vertical="top"/>
    </xf>
    <xf numFmtId="0" fontId="22" fillId="0" borderId="9" xfId="0" applyFont="1" applyBorder="1"/>
    <xf numFmtId="0" fontId="22" fillId="0" borderId="11" xfId="0" applyFont="1" applyBorder="1"/>
    <xf numFmtId="0" fontId="22" fillId="0" borderId="12" xfId="0" applyFont="1" applyBorder="1"/>
    <xf numFmtId="164" fontId="22" fillId="0" borderId="10" xfId="2" applyNumberFormat="1" applyFont="1" applyFill="1" applyBorder="1"/>
    <xf numFmtId="164" fontId="22" fillId="0" borderId="0" xfId="2" applyNumberFormat="1" applyFont="1" applyFill="1" applyBorder="1"/>
    <xf numFmtId="164" fontId="22" fillId="0" borderId="13" xfId="2" applyNumberFormat="1" applyFont="1" applyFill="1" applyBorder="1"/>
    <xf numFmtId="164" fontId="1" fillId="0" borderId="0" xfId="2" applyNumberFormat="1" applyFont="1"/>
    <xf numFmtId="164" fontId="1" fillId="0" borderId="8" xfId="2" applyNumberFormat="1" applyFont="1" applyBorder="1"/>
    <xf numFmtId="164" fontId="0" fillId="0" borderId="1" xfId="2" applyNumberFormat="1" applyFont="1" applyBorder="1"/>
    <xf numFmtId="0" fontId="22" fillId="0" borderId="0" xfId="0" applyFont="1" applyFill="1" applyBorder="1"/>
    <xf numFmtId="164" fontId="15" fillId="0" borderId="0" xfId="2" applyNumberFormat="1" applyFont="1" applyFill="1" applyBorder="1"/>
    <xf numFmtId="0" fontId="23" fillId="0" borderId="3" xfId="0" applyFont="1" applyFill="1" applyBorder="1" applyAlignment="1">
      <alignment horizontal="left" wrapText="1"/>
    </xf>
    <xf numFmtId="0" fontId="1" fillId="0" borderId="3" xfId="0" applyFont="1" applyFill="1" applyBorder="1"/>
    <xf numFmtId="0" fontId="0" fillId="0" borderId="0" xfId="0" applyFill="1"/>
    <xf numFmtId="0" fontId="24" fillId="0" borderId="3" xfId="0" applyFont="1" applyFill="1" applyBorder="1" applyAlignment="1">
      <alignment horizontal="center" wrapText="1"/>
    </xf>
    <xf numFmtId="0" fontId="22" fillId="0" borderId="3" xfId="0" applyFont="1" applyBorder="1" applyAlignment="1">
      <alignment horizontal="right"/>
    </xf>
    <xf numFmtId="0" fontId="53" fillId="0" borderId="0" xfId="0" applyFont="1" applyFill="1"/>
    <xf numFmtId="164" fontId="53" fillId="0" borderId="0" xfId="2" applyNumberFormat="1" applyFont="1" applyFill="1"/>
    <xf numFmtId="0" fontId="29" fillId="0" borderId="0" xfId="0" applyFont="1" applyFill="1" applyAlignment="1"/>
    <xf numFmtId="0" fontId="55" fillId="0" borderId="0" xfId="0" applyFont="1" applyFill="1" applyAlignment="1">
      <alignment horizontal="center"/>
    </xf>
    <xf numFmtId="0" fontId="54" fillId="0" borderId="0" xfId="0" applyFont="1" applyFill="1"/>
    <xf numFmtId="164" fontId="15" fillId="0" borderId="3" xfId="0" applyNumberFormat="1" applyFont="1" applyFill="1" applyBorder="1" applyAlignment="1">
      <alignment horizontal="center"/>
    </xf>
    <xf numFmtId="0" fontId="15" fillId="0" borderId="3" xfId="0" applyFont="1" applyFill="1" applyBorder="1"/>
    <xf numFmtId="0" fontId="56" fillId="0" borderId="3" xfId="0" applyFont="1" applyBorder="1" applyAlignment="1">
      <alignment vertical="center"/>
    </xf>
    <xf numFmtId="164" fontId="22" fillId="0" borderId="3" xfId="0" applyNumberFormat="1" applyFont="1" applyFill="1" applyBorder="1"/>
    <xf numFmtId="0" fontId="7" fillId="0" borderId="2" xfId="0" applyFont="1" applyFill="1" applyBorder="1" applyAlignment="1">
      <alignment vertical="top"/>
    </xf>
    <xf numFmtId="0" fontId="7" fillId="0" borderId="0" xfId="0" applyFont="1" applyFill="1" applyBorder="1" applyAlignment="1">
      <alignment vertical="top"/>
    </xf>
    <xf numFmtId="164" fontId="0" fillId="0" borderId="0" xfId="2" applyNumberFormat="1" applyFont="1" applyAlignment="1">
      <alignment horizontal="right"/>
    </xf>
    <xf numFmtId="164" fontId="15" fillId="0" borderId="3" xfId="2" applyNumberFormat="1" applyFont="1" applyBorder="1" applyAlignment="1">
      <alignment horizontal="center" wrapText="1"/>
    </xf>
    <xf numFmtId="164" fontId="15" fillId="0" borderId="3" xfId="2" applyNumberFormat="1" applyFont="1" applyBorder="1" applyAlignment="1">
      <alignment horizontal="right"/>
    </xf>
    <xf numFmtId="164" fontId="22" fillId="0" borderId="3" xfId="2" applyNumberFormat="1" applyFont="1" applyBorder="1" applyAlignment="1">
      <alignment horizontal="right"/>
    </xf>
    <xf numFmtId="0" fontId="47" fillId="0" borderId="0" xfId="0" applyFont="1" applyFill="1" applyBorder="1" applyAlignment="1"/>
    <xf numFmtId="0" fontId="58" fillId="0" borderId="0" xfId="1" applyFont="1" applyAlignment="1" applyProtection="1"/>
    <xf numFmtId="0" fontId="59" fillId="0" borderId="0" xfId="0" applyFont="1"/>
    <xf numFmtId="0" fontId="60" fillId="0" borderId="0" xfId="1" applyFont="1" applyAlignment="1" applyProtection="1"/>
    <xf numFmtId="0" fontId="61" fillId="0" borderId="0" xfId="0" applyFont="1"/>
    <xf numFmtId="0" fontId="58" fillId="0" borderId="0" xfId="1" applyFont="1" applyAlignment="1" applyProtection="1">
      <alignment horizontal="left"/>
    </xf>
    <xf numFmtId="0" fontId="48" fillId="0" borderId="0" xfId="0" applyFont="1"/>
    <xf numFmtId="164" fontId="22" fillId="0" borderId="0" xfId="2" applyNumberFormat="1" applyFont="1" applyBorder="1"/>
    <xf numFmtId="164" fontId="22" fillId="0" borderId="10" xfId="2" applyNumberFormat="1" applyFont="1" applyBorder="1"/>
    <xf numFmtId="164" fontId="22" fillId="0" borderId="13" xfId="2" applyNumberFormat="1" applyFont="1" applyBorder="1"/>
    <xf numFmtId="0" fontId="43" fillId="0" borderId="0" xfId="0" applyFont="1" applyFill="1" applyBorder="1" applyAlignment="1">
      <alignment horizontal="left" vertical="top" indent="2"/>
    </xf>
    <xf numFmtId="3" fontId="27" fillId="0" borderId="1" xfId="0" applyNumberFormat="1" applyFont="1" applyFill="1" applyBorder="1" applyAlignment="1">
      <alignment horizontal="right" vertical="top"/>
    </xf>
    <xf numFmtId="0" fontId="15" fillId="0" borderId="0" xfId="0" applyFont="1" applyBorder="1"/>
    <xf numFmtId="0" fontId="0" fillId="0" borderId="0" xfId="0" applyFont="1" applyBorder="1"/>
    <xf numFmtId="164" fontId="28" fillId="0" borderId="0" xfId="2" applyNumberFormat="1" applyFont="1" applyFill="1" applyBorder="1" applyAlignment="1">
      <alignment horizontal="center" vertical="top" wrapText="1"/>
    </xf>
    <xf numFmtId="164" fontId="28" fillId="0" borderId="0" xfId="2" applyNumberFormat="1" applyFont="1" applyFill="1" applyBorder="1" applyAlignment="1">
      <alignment horizontal="center" vertical="top"/>
    </xf>
    <xf numFmtId="164" fontId="15" fillId="0" borderId="0" xfId="2" applyNumberFormat="1" applyFont="1" applyBorder="1" applyAlignment="1">
      <alignment horizontal="center"/>
    </xf>
    <xf numFmtId="164" fontId="22" fillId="0" borderId="10" xfId="0" applyNumberFormat="1" applyFont="1" applyBorder="1"/>
    <xf numFmtId="164" fontId="23" fillId="0" borderId="0" xfId="2" applyNumberFormat="1" applyFont="1"/>
    <xf numFmtId="164" fontId="23" fillId="0" borderId="0" xfId="2" applyNumberFormat="1" applyFont="1" applyAlignment="1">
      <alignment horizontal="right"/>
    </xf>
    <xf numFmtId="164" fontId="24" fillId="0" borderId="0" xfId="2" applyNumberFormat="1" applyFont="1" applyAlignment="1"/>
    <xf numFmtId="164" fontId="35" fillId="0" borderId="0" xfId="2" applyNumberFormat="1" applyFont="1" applyBorder="1" applyAlignment="1">
      <alignment horizontal="right" wrapText="1"/>
    </xf>
    <xf numFmtId="164" fontId="35" fillId="0" borderId="0" xfId="2" applyNumberFormat="1" applyFont="1"/>
    <xf numFmtId="0" fontId="0" fillId="0" borderId="3" xfId="0" applyFont="1" applyBorder="1"/>
    <xf numFmtId="0" fontId="0" fillId="0" borderId="0" xfId="0" applyAlignment="1">
      <alignment horizontal="right"/>
    </xf>
    <xf numFmtId="165" fontId="0" fillId="0" borderId="3" xfId="3" applyNumberFormat="1" applyFont="1" applyBorder="1"/>
    <xf numFmtId="164" fontId="0" fillId="0" borderId="3" xfId="2" applyNumberFormat="1" applyFont="1" applyBorder="1" applyAlignment="1">
      <alignment horizontal="right"/>
    </xf>
    <xf numFmtId="165" fontId="0" fillId="0" borderId="0" xfId="3" applyNumberFormat="1" applyFont="1" applyBorder="1"/>
    <xf numFmtId="164" fontId="23" fillId="0" borderId="0" xfId="2" applyNumberFormat="1" applyFont="1" applyAlignment="1"/>
    <xf numFmtId="0" fontId="23" fillId="0" borderId="3" xfId="0" applyFont="1" applyBorder="1" applyAlignment="1">
      <alignment vertical="center"/>
    </xf>
    <xf numFmtId="0" fontId="17" fillId="0" borderId="0" xfId="1" applyAlignment="1" applyProtection="1"/>
    <xf numFmtId="164" fontId="1" fillId="0" borderId="3" xfId="2" applyNumberFormat="1" applyFont="1" applyBorder="1" applyAlignment="1">
      <alignment horizontal="center"/>
    </xf>
    <xf numFmtId="164" fontId="1" fillId="0" borderId="3" xfId="2" applyNumberFormat="1" applyFont="1" applyBorder="1" applyAlignment="1">
      <alignment horizontal="center" wrapText="1"/>
    </xf>
    <xf numFmtId="164" fontId="28" fillId="0" borderId="3" xfId="2" applyNumberFormat="1" applyFont="1" applyFill="1" applyBorder="1" applyAlignment="1">
      <alignment horizontal="center" vertical="top" wrapText="1"/>
    </xf>
    <xf numFmtId="0" fontId="24" fillId="0" borderId="3" xfId="0" applyFont="1" applyFill="1" applyBorder="1" applyAlignment="1">
      <alignment horizontal="left"/>
    </xf>
    <xf numFmtId="0" fontId="0" fillId="0" borderId="0" xfId="0" applyFont="1"/>
    <xf numFmtId="164" fontId="1" fillId="0" borderId="1" xfId="2" applyNumberFormat="1" applyFont="1" applyBorder="1" applyAlignment="1">
      <alignment horizontal="right" vertical="top"/>
    </xf>
    <xf numFmtId="0" fontId="22" fillId="0" borderId="3" xfId="0" applyFont="1" applyFill="1" applyBorder="1"/>
    <xf numFmtId="164" fontId="15" fillId="0" borderId="3" xfId="2" applyNumberFormat="1" applyFont="1" applyFill="1" applyBorder="1"/>
    <xf numFmtId="0" fontId="1" fillId="0" borderId="0" xfId="0" applyFont="1" applyAlignment="1">
      <alignment horizontal="center"/>
    </xf>
    <xf numFmtId="164" fontId="15" fillId="0" borderId="3" xfId="2" applyNumberFormat="1" applyFont="1" applyFill="1" applyBorder="1" applyAlignment="1">
      <alignment horizontal="center" wrapText="1"/>
    </xf>
    <xf numFmtId="0" fontId="39" fillId="0" borderId="0" xfId="0" applyFont="1" applyAlignment="1">
      <alignment horizontal="center"/>
    </xf>
    <xf numFmtId="0" fontId="7" fillId="0" borderId="0" xfId="0" applyFont="1" applyFill="1" applyBorder="1" applyAlignment="1">
      <alignment vertical="center"/>
    </xf>
    <xf numFmtId="0" fontId="15" fillId="0" borderId="3" xfId="0" applyFont="1" applyBorder="1" applyAlignment="1">
      <alignment horizontal="left"/>
    </xf>
    <xf numFmtId="0" fontId="33" fillId="0" borderId="0" xfId="0" applyFont="1" applyAlignment="1">
      <alignment horizontal="center"/>
    </xf>
    <xf numFmtId="0" fontId="41" fillId="0" borderId="1" xfId="0" applyFont="1" applyBorder="1" applyAlignment="1"/>
    <xf numFmtId="0" fontId="41" fillId="0" borderId="0" xfId="0" applyFont="1" applyBorder="1" applyAlignment="1"/>
    <xf numFmtId="164" fontId="15" fillId="0" borderId="3" xfId="2" applyNumberFormat="1" applyFont="1" applyFill="1" applyBorder="1" applyAlignment="1">
      <alignment horizontal="center"/>
    </xf>
    <xf numFmtId="0" fontId="15" fillId="0" borderId="4" xfId="0" applyFont="1" applyFill="1" applyBorder="1" applyAlignment="1">
      <alignment horizontal="center" wrapText="1"/>
    </xf>
    <xf numFmtId="0" fontId="15" fillId="0" borderId="5" xfId="0" applyFont="1" applyFill="1" applyBorder="1" applyAlignment="1">
      <alignment horizontal="center" wrapText="1"/>
    </xf>
    <xf numFmtId="164" fontId="15" fillId="0" borderId="3" xfId="2" applyNumberFormat="1" applyFont="1" applyFill="1" applyBorder="1" applyAlignment="1">
      <alignment wrapText="1"/>
    </xf>
    <xf numFmtId="164" fontId="15" fillId="0" borderId="3" xfId="2" applyNumberFormat="1" applyFont="1" applyBorder="1"/>
    <xf numFmtId="0" fontId="15" fillId="0" borderId="3" xfId="0" applyFont="1" applyFill="1" applyBorder="1" applyAlignment="1">
      <alignment horizontal="left" wrapText="1"/>
    </xf>
    <xf numFmtId="0" fontId="33" fillId="0" borderId="0" xfId="0" applyFont="1" applyAlignment="1">
      <alignment horizontal="center"/>
    </xf>
    <xf numFmtId="164" fontId="22" fillId="0" borderId="3" xfId="2" applyNumberFormat="1" applyFont="1" applyFill="1" applyBorder="1" applyAlignment="1">
      <alignment wrapText="1"/>
    </xf>
    <xf numFmtId="164" fontId="22" fillId="0" borderId="3" xfId="2" applyNumberFormat="1" applyFont="1" applyFill="1" applyBorder="1" applyAlignment="1">
      <alignment horizontal="center" wrapText="1"/>
    </xf>
    <xf numFmtId="164" fontId="22" fillId="0" borderId="3" xfId="2" applyNumberFormat="1" applyFont="1" applyFill="1" applyBorder="1" applyAlignment="1">
      <alignment horizontal="center"/>
    </xf>
    <xf numFmtId="0" fontId="22" fillId="0" borderId="3" xfId="0" applyFont="1" applyBorder="1" applyAlignment="1">
      <alignment wrapText="1"/>
    </xf>
    <xf numFmtId="0" fontId="15" fillId="0" borderId="3" xfId="0" applyFont="1" applyBorder="1" applyAlignment="1">
      <alignment wrapText="1"/>
    </xf>
    <xf numFmtId="164" fontId="53" fillId="0" borderId="3" xfId="2" applyNumberFormat="1" applyFont="1" applyBorder="1"/>
    <xf numFmtId="164" fontId="53" fillId="0" borderId="3" xfId="2" applyNumberFormat="1" applyFont="1" applyFill="1" applyBorder="1"/>
    <xf numFmtId="164" fontId="30" fillId="0" borderId="3" xfId="2" applyNumberFormat="1" applyFont="1" applyBorder="1"/>
    <xf numFmtId="0" fontId="56" fillId="0" borderId="3" xfId="0" applyFont="1" applyFill="1" applyBorder="1" applyAlignment="1">
      <alignment vertical="center"/>
    </xf>
    <xf numFmtId="0" fontId="22" fillId="0" borderId="0" xfId="0" applyFont="1"/>
    <xf numFmtId="0" fontId="0" fillId="0" borderId="0" xfId="0" applyFont="1"/>
    <xf numFmtId="164" fontId="4" fillId="0" borderId="0" xfId="2" applyNumberFormat="1" applyFont="1"/>
    <xf numFmtId="0" fontId="0" fillId="0" borderId="3" xfId="0" applyBorder="1" applyAlignment="1">
      <alignment wrapText="1"/>
    </xf>
    <xf numFmtId="0" fontId="1" fillId="0" borderId="3" xfId="0" applyFont="1" applyBorder="1" applyAlignment="1">
      <alignment wrapText="1"/>
    </xf>
    <xf numFmtId="164" fontId="0" fillId="0" borderId="3" xfId="2" applyNumberFormat="1" applyFont="1" applyBorder="1" applyAlignment="1">
      <alignment wrapText="1"/>
    </xf>
    <xf numFmtId="43" fontId="1" fillId="0" borderId="3" xfId="2" applyNumberFormat="1" applyFont="1" applyBorder="1"/>
    <xf numFmtId="164" fontId="10" fillId="0" borderId="0" xfId="2" applyNumberFormat="1" applyFont="1"/>
    <xf numFmtId="2" fontId="10" fillId="0" borderId="0" xfId="0" applyNumberFormat="1" applyFont="1"/>
    <xf numFmtId="0" fontId="19" fillId="0" borderId="0" xfId="0" applyFont="1" applyAlignment="1">
      <alignment horizontal="right" wrapText="1"/>
    </xf>
    <xf numFmtId="9" fontId="0" fillId="0" borderId="0" xfId="3" applyFont="1"/>
    <xf numFmtId="0" fontId="23" fillId="0" borderId="3" xfId="0" applyFont="1" applyBorder="1"/>
    <xf numFmtId="0" fontId="80" fillId="0" borderId="3" xfId="0" applyFont="1" applyBorder="1"/>
    <xf numFmtId="164" fontId="15" fillId="0" borderId="3" xfId="2" applyNumberFormat="1" applyFont="1" applyBorder="1" applyAlignment="1">
      <alignment horizontal="center" wrapText="1"/>
    </xf>
    <xf numFmtId="0" fontId="23" fillId="0" borderId="3" xfId="0" applyFont="1" applyFill="1" applyBorder="1"/>
    <xf numFmtId="0" fontId="40" fillId="0" borderId="0" xfId="0" applyFont="1" applyAlignment="1">
      <alignment horizontal="center"/>
    </xf>
    <xf numFmtId="0" fontId="18" fillId="0" borderId="0" xfId="0" applyFont="1" applyAlignment="1">
      <alignment horizontal="center"/>
    </xf>
    <xf numFmtId="0" fontId="16" fillId="0" borderId="0" xfId="0" applyFont="1" applyAlignment="1">
      <alignment horizontal="center"/>
    </xf>
    <xf numFmtId="0" fontId="1" fillId="0" borderId="0" xfId="0" applyFont="1" applyAlignment="1">
      <alignment horizontal="center"/>
    </xf>
    <xf numFmtId="0" fontId="48" fillId="0" borderId="0" xfId="0" applyFont="1" applyAlignment="1">
      <alignment horizontal="left" vertical="top"/>
    </xf>
    <xf numFmtId="0" fontId="50" fillId="0" borderId="0" xfId="0" applyFont="1" applyFill="1" applyAlignment="1">
      <alignment horizontal="left" vertical="top" wrapText="1"/>
    </xf>
    <xf numFmtId="0" fontId="48" fillId="0" borderId="0" xfId="0" applyFont="1" applyAlignment="1">
      <alignment horizontal="left" vertical="top" wrapText="1"/>
    </xf>
    <xf numFmtId="0" fontId="7" fillId="0" borderId="2" xfId="0" applyFont="1" applyFill="1" applyBorder="1" applyAlignment="1">
      <alignment vertical="top"/>
    </xf>
    <xf numFmtId="0" fontId="7" fillId="0" borderId="0" xfId="0" applyFont="1" applyFill="1" applyBorder="1" applyAlignment="1">
      <alignment horizontal="left" vertical="top" wrapText="1"/>
    </xf>
    <xf numFmtId="0" fontId="38" fillId="0" borderId="0" xfId="0" applyFont="1" applyAlignment="1">
      <alignment horizontal="center"/>
    </xf>
    <xf numFmtId="0" fontId="41" fillId="0" borderId="0" xfId="0" applyFont="1" applyAlignment="1">
      <alignment horizontal="center"/>
    </xf>
    <xf numFmtId="0" fontId="7" fillId="0" borderId="2" xfId="0" applyFont="1" applyFill="1" applyBorder="1" applyAlignment="1">
      <alignment horizontal="left" vertical="top"/>
    </xf>
    <xf numFmtId="0" fontId="11" fillId="0" borderId="0" xfId="0" applyFont="1" applyFill="1" applyBorder="1"/>
    <xf numFmtId="0" fontId="22" fillId="0" borderId="0" xfId="0" applyFont="1" applyFill="1" applyBorder="1" applyAlignment="1">
      <alignment wrapText="1"/>
    </xf>
    <xf numFmtId="164" fontId="38" fillId="0" borderId="0" xfId="2" applyNumberFormat="1" applyFont="1" applyAlignment="1">
      <alignment horizontal="center"/>
    </xf>
    <xf numFmtId="164" fontId="41" fillId="0" borderId="0" xfId="2" applyNumberFormat="1" applyFont="1" applyAlignment="1">
      <alignment horizontal="center"/>
    </xf>
    <xf numFmtId="164" fontId="33" fillId="0" borderId="0" xfId="2" applyNumberFormat="1" applyFont="1" applyAlignment="1">
      <alignment horizontal="center"/>
    </xf>
    <xf numFmtId="0" fontId="27" fillId="0" borderId="0" xfId="0" applyFont="1" applyFill="1" applyBorder="1" applyAlignment="1">
      <alignment horizontal="left"/>
    </xf>
    <xf numFmtId="0" fontId="38" fillId="0" borderId="0" xfId="0" applyFont="1" applyAlignment="1">
      <alignment horizontal="center" wrapText="1"/>
    </xf>
    <xf numFmtId="0" fontId="7" fillId="0" borderId="0" xfId="0" applyFont="1" applyFill="1" applyBorder="1" applyAlignment="1">
      <alignment vertical="top" wrapText="1"/>
    </xf>
    <xf numFmtId="0" fontId="7" fillId="0" borderId="0" xfId="0" applyFont="1" applyFill="1" applyBorder="1" applyAlignment="1">
      <alignment vertical="top"/>
    </xf>
    <xf numFmtId="0" fontId="1" fillId="0" borderId="4" xfId="0" applyFont="1" applyBorder="1" applyAlignment="1">
      <alignment horizontal="center"/>
    </xf>
    <xf numFmtId="0" fontId="1" fillId="0" borderId="15" xfId="0" applyFont="1" applyBorder="1" applyAlignment="1">
      <alignment horizontal="center"/>
    </xf>
    <xf numFmtId="0" fontId="1" fillId="0" borderId="5" xfId="0" applyFont="1" applyBorder="1" applyAlignment="1">
      <alignment horizontal="center"/>
    </xf>
    <xf numFmtId="164" fontId="1" fillId="0" borderId="4" xfId="2" applyNumberFormat="1" applyFont="1" applyBorder="1" applyAlignment="1">
      <alignment horizontal="center"/>
    </xf>
    <xf numFmtId="164" fontId="1" fillId="0" borderId="15" xfId="2" applyNumberFormat="1" applyFont="1" applyBorder="1" applyAlignment="1">
      <alignment horizontal="center"/>
    </xf>
    <xf numFmtId="164" fontId="1" fillId="0" borderId="5" xfId="2" applyNumberFormat="1" applyFont="1" applyBorder="1" applyAlignment="1">
      <alignment horizontal="center"/>
    </xf>
    <xf numFmtId="164" fontId="1" fillId="0" borderId="6" xfId="2" applyNumberFormat="1" applyFont="1" applyBorder="1" applyAlignment="1">
      <alignment horizontal="center"/>
    </xf>
    <xf numFmtId="164" fontId="1" fillId="0" borderId="14" xfId="2" applyNumberFormat="1" applyFont="1" applyBorder="1" applyAlignment="1">
      <alignment horizontal="center"/>
    </xf>
    <xf numFmtId="164" fontId="1" fillId="0" borderId="7" xfId="2" applyNumberFormat="1" applyFont="1" applyBorder="1" applyAlignment="1">
      <alignment horizontal="center"/>
    </xf>
    <xf numFmtId="164" fontId="1" fillId="0" borderId="4" xfId="2" applyNumberFormat="1" applyFont="1" applyBorder="1" applyAlignment="1">
      <alignment horizontal="center" wrapText="1"/>
    </xf>
    <xf numFmtId="164" fontId="1" fillId="0" borderId="5" xfId="2" applyNumberFormat="1" applyFont="1" applyBorder="1" applyAlignment="1">
      <alignment horizontal="center" wrapText="1"/>
    </xf>
    <xf numFmtId="3" fontId="45" fillId="0" borderId="0" xfId="0" applyNumberFormat="1" applyFont="1" applyFill="1" applyAlignment="1">
      <alignment wrapText="1"/>
    </xf>
    <xf numFmtId="0" fontId="39" fillId="0" borderId="0" xfId="0" applyFont="1" applyAlignment="1">
      <alignment horizontal="center"/>
    </xf>
    <xf numFmtId="0" fontId="10" fillId="0" borderId="0" xfId="0" applyFont="1" applyAlignment="1">
      <alignment horizontal="center"/>
    </xf>
    <xf numFmtId="0" fontId="10" fillId="0" borderId="0" xfId="0" applyFont="1" applyFill="1" applyBorder="1" applyAlignment="1">
      <alignment horizontal="center"/>
    </xf>
    <xf numFmtId="164" fontId="28" fillId="0" borderId="3" xfId="2" applyNumberFormat="1" applyFont="1" applyFill="1" applyBorder="1" applyAlignment="1">
      <alignment horizontal="center" wrapText="1"/>
    </xf>
    <xf numFmtId="164" fontId="15" fillId="0" borderId="3" xfId="2" applyNumberFormat="1" applyFont="1" applyFill="1" applyBorder="1" applyAlignment="1">
      <alignment horizontal="center" wrapText="1"/>
    </xf>
    <xf numFmtId="0" fontId="28" fillId="0" borderId="3" xfId="0" applyFont="1" applyFill="1" applyBorder="1" applyAlignment="1">
      <alignment horizontal="center" vertical="top"/>
    </xf>
    <xf numFmtId="164" fontId="28" fillId="0" borderId="6" xfId="2" applyNumberFormat="1" applyFont="1" applyFill="1" applyBorder="1" applyAlignment="1">
      <alignment horizontal="center" vertical="top" wrapText="1"/>
    </xf>
    <xf numFmtId="164" fontId="28" fillId="0" borderId="7" xfId="2" applyNumberFormat="1" applyFont="1" applyFill="1" applyBorder="1" applyAlignment="1">
      <alignment horizontal="center" vertical="top" wrapText="1"/>
    </xf>
    <xf numFmtId="0" fontId="34" fillId="0" borderId="0" xfId="0" applyFont="1" applyAlignment="1">
      <alignment horizontal="center"/>
    </xf>
    <xf numFmtId="0" fontId="35" fillId="0" borderId="0" xfId="0" applyFont="1" applyAlignment="1">
      <alignment wrapText="1"/>
    </xf>
    <xf numFmtId="0" fontId="25" fillId="0" borderId="0" xfId="0" applyFont="1" applyAlignment="1">
      <alignment wrapText="1"/>
    </xf>
    <xf numFmtId="164" fontId="15" fillId="0" borderId="6" xfId="2" applyNumberFormat="1" applyFont="1" applyFill="1" applyBorder="1" applyAlignment="1">
      <alignment horizontal="center" wrapText="1"/>
    </xf>
    <xf numFmtId="164" fontId="15" fillId="0" borderId="14" xfId="2" applyNumberFormat="1" applyFont="1" applyFill="1" applyBorder="1" applyAlignment="1">
      <alignment horizontal="center" wrapText="1"/>
    </xf>
    <xf numFmtId="164" fontId="15" fillId="0" borderId="7" xfId="2" applyNumberFormat="1" applyFont="1" applyFill="1" applyBorder="1" applyAlignment="1">
      <alignment horizontal="center" wrapText="1"/>
    </xf>
    <xf numFmtId="0" fontId="66" fillId="0" borderId="0" xfId="0" applyFont="1" applyAlignment="1">
      <alignment horizontal="center"/>
    </xf>
    <xf numFmtId="3" fontId="41" fillId="0" borderId="1" xfId="0" applyNumberFormat="1" applyFont="1" applyBorder="1" applyAlignment="1"/>
    <xf numFmtId="0" fontId="22" fillId="0" borderId="0" xfId="0" applyFont="1" applyFill="1" applyBorder="1" applyAlignment="1"/>
    <xf numFmtId="0" fontId="22" fillId="0" borderId="0" xfId="0" applyFont="1" applyFill="1" applyBorder="1"/>
    <xf numFmtId="0" fontId="7" fillId="0" borderId="0" xfId="0" applyFont="1" applyFill="1" applyBorder="1" applyAlignment="1">
      <alignment vertical="center"/>
    </xf>
    <xf numFmtId="0" fontId="57" fillId="0" borderId="0" xfId="0" applyFont="1" applyAlignment="1">
      <alignment horizontal="center"/>
    </xf>
    <xf numFmtId="0" fontId="15" fillId="0" borderId="3" xfId="0" applyFont="1" applyFill="1" applyBorder="1" applyAlignment="1">
      <alignment horizontal="center" wrapText="1"/>
    </xf>
    <xf numFmtId="0" fontId="10" fillId="0" borderId="1" xfId="0" applyFont="1" applyBorder="1" applyAlignment="1">
      <alignment horizontal="left"/>
    </xf>
    <xf numFmtId="0" fontId="15" fillId="0" borderId="6" xfId="0" applyFont="1" applyBorder="1"/>
    <xf numFmtId="0" fontId="15" fillId="0" borderId="7" xfId="0" applyFont="1" applyBorder="1"/>
    <xf numFmtId="0" fontId="15" fillId="0" borderId="3" xfId="0" applyFont="1" applyBorder="1" applyAlignment="1">
      <alignment horizontal="left"/>
    </xf>
    <xf numFmtId="0" fontId="22" fillId="0" borderId="0" xfId="0" applyFont="1" applyAlignment="1">
      <alignment wrapText="1"/>
    </xf>
    <xf numFmtId="0" fontId="22" fillId="0" borderId="0" xfId="0" applyFont="1"/>
    <xf numFmtId="0" fontId="62" fillId="0" borderId="0" xfId="0" applyFont="1" applyFill="1" applyBorder="1" applyAlignment="1">
      <alignment vertical="center"/>
    </xf>
    <xf numFmtId="0" fontId="25" fillId="0" borderId="0" xfId="0" applyFont="1" applyAlignment="1">
      <alignment horizontal="left"/>
    </xf>
    <xf numFmtId="0" fontId="33" fillId="0" borderId="0" xfId="0" applyFont="1" applyAlignment="1">
      <alignment horizontal="center"/>
    </xf>
    <xf numFmtId="0" fontId="65" fillId="0" borderId="0" xfId="0" applyFont="1" applyAlignment="1"/>
    <xf numFmtId="0" fontId="41" fillId="0" borderId="0" xfId="0" applyFont="1" applyBorder="1" applyAlignment="1"/>
    <xf numFmtId="0" fontId="41" fillId="0" borderId="0" xfId="0" applyFont="1" applyAlignment="1"/>
    <xf numFmtId="0" fontId="24" fillId="0" borderId="0" xfId="0" applyFont="1" applyFill="1" applyAlignment="1">
      <alignment horizontal="left" wrapText="1"/>
    </xf>
    <xf numFmtId="0" fontId="24" fillId="0" borderId="0" xfId="0" applyFont="1" applyFill="1" applyAlignment="1"/>
    <xf numFmtId="0" fontId="24" fillId="0" borderId="3" xfId="0" applyFont="1" applyFill="1" applyBorder="1" applyAlignment="1">
      <alignment horizontal="left"/>
    </xf>
    <xf numFmtId="0" fontId="24" fillId="0" borderId="3" xfId="0" applyFont="1" applyFill="1" applyBorder="1" applyAlignment="1">
      <alignment horizontal="center"/>
    </xf>
    <xf numFmtId="0" fontId="15" fillId="0" borderId="3" xfId="2" applyNumberFormat="1" applyFont="1" applyFill="1" applyBorder="1" applyAlignment="1">
      <alignment horizontal="center"/>
    </xf>
    <xf numFmtId="164" fontId="15" fillId="0" borderId="3" xfId="2" applyNumberFormat="1" applyFont="1" applyFill="1" applyBorder="1" applyAlignment="1">
      <alignment horizontal="center"/>
    </xf>
    <xf numFmtId="0" fontId="0" fillId="0" borderId="0" xfId="0" applyFont="1"/>
    <xf numFmtId="0" fontId="1" fillId="0" borderId="1" xfId="0" applyFont="1" applyFill="1" applyBorder="1" applyAlignment="1"/>
    <xf numFmtId="0" fontId="62" fillId="0" borderId="10" xfId="0" applyFont="1" applyFill="1" applyBorder="1" applyAlignment="1">
      <alignment vertical="center"/>
    </xf>
    <xf numFmtId="164" fontId="0" fillId="0" borderId="0" xfId="2" applyNumberFormat="1" applyFont="1" applyFill="1" applyAlignment="1"/>
    <xf numFmtId="0" fontId="15" fillId="0" borderId="3" xfId="0" applyFont="1" applyFill="1" applyBorder="1" applyAlignment="1">
      <alignment horizontal="center"/>
    </xf>
    <xf numFmtId="0" fontId="53" fillId="0" borderId="0" xfId="0" applyFont="1" applyFill="1" applyBorder="1"/>
    <xf numFmtId="0" fontId="53" fillId="0" borderId="0" xfId="0" applyFont="1" applyFill="1" applyBorder="1" applyAlignment="1">
      <alignment wrapText="1"/>
    </xf>
    <xf numFmtId="0" fontId="29" fillId="0" borderId="0" xfId="0" applyFont="1" applyFill="1" applyAlignment="1"/>
    <xf numFmtId="0" fontId="74" fillId="0" borderId="0" xfId="0" applyFont="1" applyAlignment="1">
      <alignment horizontal="left" wrapText="1"/>
    </xf>
    <xf numFmtId="0" fontId="4" fillId="0" borderId="0" xfId="0" applyFont="1"/>
    <xf numFmtId="0" fontId="73" fillId="0" borderId="0" xfId="0" applyFont="1" applyAlignment="1">
      <alignment horizontal="left" wrapText="1"/>
    </xf>
    <xf numFmtId="164" fontId="15" fillId="0" borderId="3" xfId="2" applyNumberFormat="1" applyFont="1" applyBorder="1" applyAlignment="1">
      <alignment horizontal="center"/>
    </xf>
    <xf numFmtId="0" fontId="15" fillId="0" borderId="3" xfId="2" applyNumberFormat="1" applyFont="1" applyBorder="1" applyAlignment="1">
      <alignment horizontal="center" wrapText="1"/>
    </xf>
    <xf numFmtId="164" fontId="15" fillId="0" borderId="3" xfId="2" applyNumberFormat="1" applyFont="1" applyBorder="1" applyAlignment="1">
      <alignment horizontal="center" wrapText="1"/>
    </xf>
    <xf numFmtId="0" fontId="1" fillId="0" borderId="1" xfId="0" applyFont="1" applyBorder="1"/>
    <xf numFmtId="0" fontId="15" fillId="0" borderId="3" xfId="2" applyNumberFormat="1" applyFont="1" applyBorder="1" applyAlignment="1">
      <alignment horizontal="center" vertical="top" wrapText="1"/>
    </xf>
    <xf numFmtId="9" fontId="1" fillId="0" borderId="3" xfId="3" applyFont="1" applyBorder="1"/>
    <xf numFmtId="0" fontId="1" fillId="0" borderId="16" xfId="0" applyFont="1" applyBorder="1"/>
    <xf numFmtId="164" fontId="1" fillId="0" borderId="16" xfId="2" applyNumberFormat="1" applyFont="1" applyBorder="1"/>
    <xf numFmtId="9" fontId="1" fillId="0" borderId="16" xfId="3" applyFont="1" applyBorder="1"/>
    <xf numFmtId="0" fontId="10" fillId="0" borderId="17" xfId="0" applyFont="1" applyBorder="1"/>
    <xf numFmtId="164" fontId="10" fillId="0" borderId="17" xfId="2" applyNumberFormat="1" applyFont="1" applyBorder="1"/>
    <xf numFmtId="9" fontId="10" fillId="0" borderId="17" xfId="3" applyFont="1" applyBorder="1"/>
    <xf numFmtId="167" fontId="10" fillId="0" borderId="17" xfId="4" applyNumberFormat="1" applyFont="1" applyBorder="1"/>
    <xf numFmtId="49" fontId="67" fillId="0" borderId="3" xfId="2" applyNumberFormat="1" applyFont="1" applyFill="1" applyBorder="1" applyAlignment="1">
      <alignment horizontal="center" wrapText="1"/>
    </xf>
    <xf numFmtId="49" fontId="15" fillId="0" borderId="3" xfId="2" applyNumberFormat="1" applyFont="1" applyFill="1" applyBorder="1" applyAlignment="1">
      <alignment horizontal="center" wrapText="1"/>
    </xf>
    <xf numFmtId="0" fontId="24" fillId="2" borderId="4" xfId="0" applyFont="1" applyFill="1" applyBorder="1" applyAlignment="1">
      <alignment horizontal="center"/>
    </xf>
    <xf numFmtId="0" fontId="24" fillId="2" borderId="4" xfId="0" applyFont="1" applyFill="1" applyBorder="1" applyAlignment="1">
      <alignment horizontal="center" wrapText="1"/>
    </xf>
    <xf numFmtId="164" fontId="24" fillId="2" borderId="4" xfId="2" applyNumberFormat="1" applyFont="1" applyFill="1" applyBorder="1" applyAlignment="1">
      <alignment horizontal="center" wrapText="1"/>
    </xf>
    <xf numFmtId="164" fontId="24" fillId="2" borderId="6" xfId="2" applyNumberFormat="1" applyFont="1" applyFill="1" applyBorder="1" applyAlignment="1">
      <alignment horizontal="center"/>
    </xf>
    <xf numFmtId="164" fontId="24" fillId="2" borderId="7" xfId="2" applyNumberFormat="1" applyFont="1" applyFill="1" applyBorder="1" applyAlignment="1">
      <alignment horizontal="center"/>
    </xf>
    <xf numFmtId="164" fontId="24" fillId="2" borderId="6" xfId="2" applyNumberFormat="1" applyFont="1" applyFill="1" applyBorder="1" applyAlignment="1">
      <alignment horizontal="center" wrapText="1"/>
    </xf>
    <xf numFmtId="164" fontId="24" fillId="2" borderId="7" xfId="2" applyNumberFormat="1" applyFont="1" applyFill="1" applyBorder="1" applyAlignment="1">
      <alignment horizontal="center" wrapText="1"/>
    </xf>
    <xf numFmtId="0" fontId="24" fillId="2" borderId="5" xfId="0" applyFont="1" applyFill="1" applyBorder="1" applyAlignment="1">
      <alignment horizontal="center"/>
    </xf>
    <xf numFmtId="0" fontId="24" fillId="2" borderId="5" xfId="0" applyFont="1" applyFill="1" applyBorder="1" applyAlignment="1">
      <alignment horizontal="center" wrapText="1"/>
    </xf>
    <xf numFmtId="164" fontId="24" fillId="2" borderId="5" xfId="2" applyNumberFormat="1" applyFont="1" applyFill="1" applyBorder="1" applyAlignment="1">
      <alignment horizontal="center" wrapText="1"/>
    </xf>
    <xf numFmtId="164" fontId="24" fillId="2" borderId="3" xfId="2" applyNumberFormat="1" applyFont="1" applyFill="1" applyBorder="1" applyAlignment="1">
      <alignment horizontal="center" wrapText="1"/>
    </xf>
    <xf numFmtId="164" fontId="24" fillId="0" borderId="6" xfId="2" applyNumberFormat="1" applyFont="1" applyFill="1" applyBorder="1" applyAlignment="1">
      <alignment horizontal="center" wrapText="1"/>
    </xf>
    <xf numFmtId="164" fontId="24" fillId="0" borderId="14" xfId="2" applyNumberFormat="1" applyFont="1" applyFill="1" applyBorder="1" applyAlignment="1">
      <alignment horizontal="center" wrapText="1"/>
    </xf>
    <xf numFmtId="164" fontId="24" fillId="0" borderId="7" xfId="2" applyNumberFormat="1" applyFont="1" applyFill="1" applyBorder="1" applyAlignment="1">
      <alignment horizontal="center" wrapText="1"/>
    </xf>
    <xf numFmtId="0" fontId="10" fillId="0" borderId="5" xfId="0" applyFont="1" applyFill="1" applyBorder="1"/>
    <xf numFmtId="164" fontId="10" fillId="0" borderId="5" xfId="2" applyNumberFormat="1" applyFont="1" applyFill="1" applyBorder="1"/>
    <xf numFmtId="0" fontId="15" fillId="0" borderId="16" xfId="0" applyFont="1" applyFill="1" applyBorder="1"/>
    <xf numFmtId="164" fontId="15" fillId="0" borderId="16" xfId="2" applyNumberFormat="1" applyFont="1" applyFill="1" applyBorder="1"/>
    <xf numFmtId="0" fontId="15" fillId="0" borderId="16" xfId="0" applyFont="1" applyBorder="1"/>
    <xf numFmtId="164" fontId="15" fillId="0" borderId="16" xfId="2" applyNumberFormat="1" applyFont="1" applyBorder="1"/>
    <xf numFmtId="0" fontId="15" fillId="0" borderId="5" xfId="0" applyFont="1" applyBorder="1"/>
    <xf numFmtId="164" fontId="15" fillId="0" borderId="5" xfId="2" applyNumberFormat="1" applyFont="1" applyBorder="1"/>
  </cellXfs>
  <cellStyles count="5">
    <cellStyle name="Comma" xfId="2" builtinId="3"/>
    <cellStyle name="Currency" xfId="4" builtinId="4"/>
    <cellStyle name="Hyperlink" xfId="1" builtinId="8"/>
    <cellStyle name="Normal" xfId="0" builtinId="0"/>
    <cellStyle name="Percent" xfId="3" builtinId="5"/>
  </cellStyles>
  <dxfs count="0"/>
  <tableStyles count="0" defaultTableStyle="TableStyleMedium9" defaultPivotStyle="PivotStyleLight16"/>
  <colors>
    <mruColors>
      <color rgb="FF3333FF"/>
      <color rgb="FFFFFF1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1076325</xdr:colOff>
      <xdr:row>3</xdr:row>
      <xdr:rowOff>154925</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000125" cy="1012175"/>
        </a:xfrm>
        <a:prstGeom prst="rect">
          <a:avLst/>
        </a:prstGeom>
      </xdr:spPr>
    </xdr:pic>
    <xdr:clientData/>
  </xdr:twoCellAnchor>
  <xdr:twoCellAnchor editAs="oneCell">
    <xdr:from>
      <xdr:col>0</xdr:col>
      <xdr:colOff>8496300</xdr:colOff>
      <xdr:row>18</xdr:row>
      <xdr:rowOff>133164</xdr:rowOff>
    </xdr:from>
    <xdr:to>
      <xdr:col>0</xdr:col>
      <xdr:colOff>9020175</xdr:colOff>
      <xdr:row>20</xdr:row>
      <xdr:rowOff>153388</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96300" y="4171764"/>
          <a:ext cx="523875" cy="4393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105104</xdr:colOff>
      <xdr:row>0</xdr:row>
      <xdr:rowOff>78829</xdr:rowOff>
    </xdr:from>
    <xdr:to>
      <xdr:col>0</xdr:col>
      <xdr:colOff>1116724</xdr:colOff>
      <xdr:row>4</xdr:row>
      <xdr:rowOff>158766</xdr:rowOff>
    </xdr:to>
    <xdr:pic>
      <xdr:nvPicPr>
        <xdr:cNvPr id="3" name="Picture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04" y="78829"/>
          <a:ext cx="1011620" cy="10116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272144</xdr:colOff>
      <xdr:row>0</xdr:row>
      <xdr:rowOff>72571</xdr:rowOff>
    </xdr:from>
    <xdr:to>
      <xdr:col>1</xdr:col>
      <xdr:colOff>635002</xdr:colOff>
      <xdr:row>4</xdr:row>
      <xdr:rowOff>145143</xdr:rowOff>
    </xdr:to>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72571"/>
          <a:ext cx="997858" cy="9978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205740</xdr:colOff>
      <xdr:row>0</xdr:row>
      <xdr:rowOff>53340</xdr:rowOff>
    </xdr:from>
    <xdr:to>
      <xdr:col>0</xdr:col>
      <xdr:colOff>1097280</xdr:colOff>
      <xdr:row>4</xdr:row>
      <xdr:rowOff>15240</xdr:rowOff>
    </xdr:to>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3340"/>
          <a:ext cx="891540" cy="891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0</xdr:col>
      <xdr:colOff>1087755</xdr:colOff>
      <xdr:row>4</xdr:row>
      <xdr:rowOff>32385</xdr:rowOff>
    </xdr:to>
    <xdr:pic>
      <xdr:nvPicPr>
        <xdr:cNvPr id="2" name="Picture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90" y="0"/>
          <a:ext cx="882015" cy="8896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882015</xdr:colOff>
      <xdr:row>4</xdr:row>
      <xdr:rowOff>32385</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2015" cy="8896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971550</xdr:colOff>
      <xdr:row>4</xdr:row>
      <xdr:rowOff>127635</xdr:rowOff>
    </xdr:to>
    <xdr:pic>
      <xdr:nvPicPr>
        <xdr:cNvPr id="2" name="Picture 1">
          <a:extLst>
            <a:ext uri="{FF2B5EF4-FFF2-40B4-BE49-F238E27FC236}">
              <a16:creationId xmlns:a16="http://schemas.microsoft.com/office/drawing/2014/main" xmlns="" id="{FADD219F-A2B8-485C-9DC7-D8D8829592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71550" cy="984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432955</xdr:colOff>
      <xdr:row>78</xdr:row>
      <xdr:rowOff>33209</xdr:rowOff>
    </xdr:to>
    <xdr:pic>
      <xdr:nvPicPr>
        <xdr:cNvPr id="5" name="Picture 4" descr="https://d3pl14o4ufnhvd.cloudfront.net/v2/infographics/44203ca1-5b51-4a60-9404-59f997c24494/1735735c5f72e4998c24c267517629ad17eca778_original.jpeg?150884849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18864" cy="14506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163287</xdr:colOff>
      <xdr:row>0</xdr:row>
      <xdr:rowOff>53206</xdr:rowOff>
    </xdr:from>
    <xdr:to>
      <xdr:col>0</xdr:col>
      <xdr:colOff>1140035</xdr:colOff>
      <xdr:row>5</xdr:row>
      <xdr:rowOff>25119</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7" y="53206"/>
          <a:ext cx="976748" cy="9767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153833</xdr:colOff>
      <xdr:row>0</xdr:row>
      <xdr:rowOff>78149</xdr:rowOff>
    </xdr:from>
    <xdr:to>
      <xdr:col>0</xdr:col>
      <xdr:colOff>1081549</xdr:colOff>
      <xdr:row>5</xdr:row>
      <xdr:rowOff>6252</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833" y="78149"/>
          <a:ext cx="927716" cy="9686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112291</xdr:colOff>
      <xdr:row>0</xdr:row>
      <xdr:rowOff>77575</xdr:rowOff>
    </xdr:from>
    <xdr:to>
      <xdr:col>0</xdr:col>
      <xdr:colOff>1082040</xdr:colOff>
      <xdr:row>4</xdr:row>
      <xdr:rowOff>117684</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91" y="77575"/>
          <a:ext cx="969749" cy="969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472440</xdr:colOff>
      <xdr:row>0</xdr:row>
      <xdr:rowOff>49666</xdr:rowOff>
    </xdr:from>
    <xdr:to>
      <xdr:col>0</xdr:col>
      <xdr:colOff>1420994</xdr:colOff>
      <xdr:row>4</xdr:row>
      <xdr:rowOff>175260</xdr:rowOff>
    </xdr:to>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49666"/>
          <a:ext cx="948554" cy="9485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192257</xdr:colOff>
      <xdr:row>0</xdr:row>
      <xdr:rowOff>26162</xdr:rowOff>
    </xdr:from>
    <xdr:to>
      <xdr:col>0</xdr:col>
      <xdr:colOff>1208689</xdr:colOff>
      <xdr:row>4</xdr:row>
      <xdr:rowOff>48490</xdr:rowOff>
    </xdr:to>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57" y="26162"/>
          <a:ext cx="1016432" cy="1016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46056</xdr:colOff>
      <xdr:row>0</xdr:row>
      <xdr:rowOff>30878</xdr:rowOff>
    </xdr:from>
    <xdr:to>
      <xdr:col>0</xdr:col>
      <xdr:colOff>1080024</xdr:colOff>
      <xdr:row>4</xdr:row>
      <xdr:rowOff>117231</xdr:rowOff>
    </xdr:to>
    <xdr:pic>
      <xdr:nvPicPr>
        <xdr:cNvPr id="3" name="Picture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56" y="30878"/>
          <a:ext cx="1033968" cy="10339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81643</xdr:colOff>
      <xdr:row>0</xdr:row>
      <xdr:rowOff>77110</xdr:rowOff>
    </xdr:from>
    <xdr:to>
      <xdr:col>0</xdr:col>
      <xdr:colOff>966105</xdr:colOff>
      <xdr:row>4</xdr:row>
      <xdr:rowOff>104322</xdr:rowOff>
    </xdr:to>
    <xdr:pic>
      <xdr:nvPicPr>
        <xdr:cNvPr id="3" name="Picture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77110"/>
          <a:ext cx="884462" cy="884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zoomScaleNormal="100" workbookViewId="0">
      <selection activeCell="A6" sqref="A6"/>
    </sheetView>
  </sheetViews>
  <sheetFormatPr defaultRowHeight="14.4" x14ac:dyDescent="0.3"/>
  <cols>
    <col min="1" max="1" width="138" customWidth="1"/>
    <col min="2" max="2" width="6.44140625" customWidth="1"/>
  </cols>
  <sheetData>
    <row r="1" spans="1:2" ht="31.2" x14ac:dyDescent="0.6">
      <c r="A1" s="210" t="s">
        <v>151</v>
      </c>
      <c r="B1" s="210"/>
    </row>
    <row r="2" spans="1:2" ht="21" x14ac:dyDescent="0.4">
      <c r="A2" s="211" t="s">
        <v>152</v>
      </c>
      <c r="B2" s="211"/>
    </row>
    <row r="3" spans="1:2" x14ac:dyDescent="0.3">
      <c r="A3" s="213" t="s">
        <v>285</v>
      </c>
      <c r="B3" s="213"/>
    </row>
    <row r="4" spans="1:2" x14ac:dyDescent="0.3">
      <c r="A4" s="212" t="s">
        <v>332</v>
      </c>
      <c r="B4" s="212"/>
    </row>
    <row r="6" spans="1:2" ht="17.399999999999999" x14ac:dyDescent="0.35">
      <c r="A6" s="25" t="s">
        <v>109</v>
      </c>
      <c r="B6" s="26"/>
    </row>
    <row r="7" spans="1:2" ht="17.399999999999999" x14ac:dyDescent="0.35">
      <c r="A7" s="162" t="s">
        <v>424</v>
      </c>
      <c r="B7" s="204"/>
    </row>
    <row r="8" spans="1:2" s="134" customFormat="1" ht="16.8" x14ac:dyDescent="0.3">
      <c r="A8" s="133" t="s">
        <v>335</v>
      </c>
      <c r="B8" s="135"/>
    </row>
    <row r="9" spans="1:2" s="134" customFormat="1" ht="16.8" x14ac:dyDescent="0.3">
      <c r="A9" s="133" t="s">
        <v>337</v>
      </c>
      <c r="B9" s="135"/>
    </row>
    <row r="10" spans="1:2" s="134" customFormat="1" ht="16.8" x14ac:dyDescent="0.3">
      <c r="A10" s="133" t="s">
        <v>341</v>
      </c>
      <c r="B10" s="135"/>
    </row>
    <row r="11" spans="1:2" s="134" customFormat="1" ht="16.8" x14ac:dyDescent="0.3">
      <c r="A11" s="133" t="s">
        <v>348</v>
      </c>
      <c r="B11" s="135"/>
    </row>
    <row r="12" spans="1:2" s="134" customFormat="1" ht="16.8" x14ac:dyDescent="0.3">
      <c r="A12" s="133" t="s">
        <v>352</v>
      </c>
      <c r="B12" s="135"/>
    </row>
    <row r="13" spans="1:2" s="134" customFormat="1" ht="17.399999999999999" x14ac:dyDescent="0.35">
      <c r="A13" s="133" t="s">
        <v>354</v>
      </c>
      <c r="B13" s="136"/>
    </row>
    <row r="14" spans="1:2" s="134" customFormat="1" ht="17.399999999999999" x14ac:dyDescent="0.35">
      <c r="A14" s="133" t="s">
        <v>360</v>
      </c>
      <c r="B14" s="136"/>
    </row>
    <row r="15" spans="1:2" s="134" customFormat="1" ht="17.399999999999999" x14ac:dyDescent="0.35">
      <c r="A15" s="137" t="s">
        <v>365</v>
      </c>
      <c r="B15" s="136"/>
    </row>
    <row r="16" spans="1:2" s="134" customFormat="1" ht="17.399999999999999" x14ac:dyDescent="0.35">
      <c r="A16" s="137" t="s">
        <v>369</v>
      </c>
      <c r="B16" s="136"/>
    </row>
    <row r="17" spans="1:2" s="134" customFormat="1" ht="17.399999999999999" x14ac:dyDescent="0.35">
      <c r="A17" s="137" t="s">
        <v>378</v>
      </c>
      <c r="B17" s="136"/>
    </row>
    <row r="18" spans="1:2" s="134" customFormat="1" ht="17.399999999999999" x14ac:dyDescent="0.35">
      <c r="A18" s="137" t="s">
        <v>379</v>
      </c>
      <c r="B18" s="136"/>
    </row>
    <row r="19" spans="1:2" s="134" customFormat="1" ht="16.8" x14ac:dyDescent="0.3">
      <c r="A19" s="133" t="s">
        <v>382</v>
      </c>
      <c r="B19" s="135"/>
    </row>
    <row r="20" spans="1:2" s="134" customFormat="1" ht="16.8" x14ac:dyDescent="0.3">
      <c r="A20" s="162" t="s">
        <v>394</v>
      </c>
      <c r="B20" s="135"/>
    </row>
    <row r="21" spans="1:2" ht="17.399999999999999" x14ac:dyDescent="0.35">
      <c r="A21" s="25"/>
      <c r="B21" s="27"/>
    </row>
    <row r="22" spans="1:2" ht="30" customHeight="1" x14ac:dyDescent="0.3">
      <c r="A22" s="216" t="s">
        <v>383</v>
      </c>
      <c r="B22" s="216"/>
    </row>
    <row r="23" spans="1:2" ht="15.6" x14ac:dyDescent="0.3">
      <c r="A23" s="214" t="s">
        <v>232</v>
      </c>
      <c r="B23" s="214"/>
    </row>
    <row r="24" spans="1:2" ht="15.6" x14ac:dyDescent="0.3">
      <c r="A24" s="214" t="s">
        <v>233</v>
      </c>
      <c r="B24" s="214"/>
    </row>
    <row r="25" spans="1:2" ht="15.6" x14ac:dyDescent="0.3">
      <c r="A25" s="214" t="s">
        <v>234</v>
      </c>
      <c r="B25" s="214"/>
    </row>
    <row r="26" spans="1:2" ht="15.6" x14ac:dyDescent="0.3">
      <c r="A26" s="214" t="s">
        <v>235</v>
      </c>
      <c r="B26" s="214"/>
    </row>
    <row r="27" spans="1:2" ht="15.6" x14ac:dyDescent="0.3">
      <c r="A27" s="214" t="s">
        <v>236</v>
      </c>
      <c r="B27" s="214"/>
    </row>
    <row r="28" spans="1:2" ht="15.6" x14ac:dyDescent="0.3">
      <c r="A28" s="214" t="s">
        <v>384</v>
      </c>
      <c r="B28" s="214"/>
    </row>
    <row r="29" spans="1:2" ht="15.6" x14ac:dyDescent="0.3">
      <c r="A29" s="214" t="s">
        <v>385</v>
      </c>
      <c r="B29" s="214"/>
    </row>
    <row r="30" spans="1:2" ht="97.5" customHeight="1" x14ac:dyDescent="0.3">
      <c r="A30" s="215" t="s">
        <v>237</v>
      </c>
      <c r="B30" s="215"/>
    </row>
    <row r="31" spans="1:2" ht="82.5" customHeight="1" x14ac:dyDescent="0.3">
      <c r="A31" s="215" t="s">
        <v>330</v>
      </c>
      <c r="B31" s="215"/>
    </row>
    <row r="32" spans="1:2" ht="141.75" customHeight="1" x14ac:dyDescent="0.3">
      <c r="A32" s="215" t="s">
        <v>238</v>
      </c>
      <c r="B32" s="215"/>
    </row>
  </sheetData>
  <mergeCells count="15">
    <mergeCell ref="A32:B32"/>
    <mergeCell ref="A30:B30"/>
    <mergeCell ref="A31:B31"/>
    <mergeCell ref="A22:B22"/>
    <mergeCell ref="A23:B23"/>
    <mergeCell ref="A24:B24"/>
    <mergeCell ref="A25:B25"/>
    <mergeCell ref="A26:B26"/>
    <mergeCell ref="A27:B27"/>
    <mergeCell ref="A28:B28"/>
    <mergeCell ref="A1:B1"/>
    <mergeCell ref="A2:B2"/>
    <mergeCell ref="A4:B4"/>
    <mergeCell ref="A3:B3"/>
    <mergeCell ref="A29:B29"/>
  </mergeCells>
  <hyperlinks>
    <hyperlink ref="A8" location="'Tabla 1'!A1" display="Tabla 1. Resumen de matrícula en las instituciones de educación superior por año académico"/>
    <hyperlink ref="A9" location="'Tabla 2'!A1" display="Tabla 2. Resumen de egresados de las instituciones de educación superior (Finalizaron en junio 2010)"/>
    <hyperlink ref="A10" location="'Tabla 3'!A1" display="Tabla 3. Resumen de docencia de las instituciones de educación superior (2010-11"/>
    <hyperlink ref="A11" location="'Tabla 4'!A1" display="Tabla 4. Matrícula por nivel, género y tarea en las instituciones de educación superior (primera sesión académica del 2010-11)"/>
    <hyperlink ref="A12" location="'Tabla 5'!A1" display="Tabla 5. Egresados por nivel que finalizaron en junio 2010 de las instituciones de educación superior"/>
    <hyperlink ref="A13" location="'tabla 6'!A1" display="Tabla 6. Resumen de egresados por area academica, nivel y sector en las instituciones de educación superior (año académico 2009-10)"/>
    <hyperlink ref="A14" location="'tabla 7'!A1" display="Tabla 7. Docencia por tarea y género en las instituciones de educación superior (año académico 2010-11)"/>
    <hyperlink ref="A15" location="'tabla 8'!A1" display="Tabla 8. Facultad por tiempo y rango en las instituciones de educación superior (año académico 2010-11)"/>
    <hyperlink ref="A16" location="'tabla 9'!A1" display="Tabla 9. Tasas de graduación (año académico 2010-11)"/>
    <hyperlink ref="A17" location="'tabla 10'!A1" display="Tabla 10. Tasas de retención de primer a segundo año por tiempo en las instituciones de educación superior (año académicos 2010-11)"/>
    <hyperlink ref="A18" location="'Tabla 11'!A1" display="Tabla 11. Costos de matrícula  por unidad en la instituciones de educación superior de Puerto Rico (Año académico 2013-14"/>
    <hyperlink ref="A19" location="'Tabla 12'!A1" display="Tabla 12. Recursos humanos por ocupación, tarea y sector en las instituciones de educación superior de Puerto Rico  (año académico 2014-15)"/>
    <hyperlink ref="A7" location="Infografía!A1" display="Infografía sobre educación postsecundaria técnico-vocacional de Puerto Rico. Año académico 2015-16"/>
    <hyperlink ref="A20" location="'Tabla 13'!A1" display="Tabla 13. Distribución de Ayudas a estudiantes de nivel subgraduado en las instituciones de educación superior de Puerto Rico (año académico 2016-17)"/>
  </hyperlinks>
  <pageMargins left="0.7" right="0.7" top="0.75" bottom="0.75" header="0.3" footer="0.3"/>
  <pageSetup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1"/>
  <sheetViews>
    <sheetView showGridLines="0" zoomScale="79" zoomScaleNormal="79" workbookViewId="0">
      <pane xSplit="1" ySplit="10" topLeftCell="B11" activePane="bottomRight" state="frozen"/>
      <selection pane="topRight" activeCell="B1" sqref="B1"/>
      <selection pane="bottomLeft" activeCell="A11" sqref="A11"/>
      <selection pane="bottomRight" activeCell="A127" sqref="A127:N127"/>
    </sheetView>
  </sheetViews>
  <sheetFormatPr defaultColWidth="9.109375" defaultRowHeight="14.4" x14ac:dyDescent="0.3"/>
  <cols>
    <col min="1" max="1" width="60.33203125" style="5" bestFit="1" customWidth="1"/>
    <col min="2" max="2" width="12.6640625" style="33" customWidth="1"/>
    <col min="3" max="4" width="11.5546875" style="33" bestFit="1" customWidth="1"/>
    <col min="5" max="5" width="12.44140625" style="33" bestFit="1" customWidth="1"/>
    <col min="6" max="6" width="17.5546875" style="33" customWidth="1"/>
    <col min="7" max="7" width="13.109375" style="33" customWidth="1"/>
    <col min="8" max="8" width="11.5546875" style="33" bestFit="1" customWidth="1"/>
    <col min="9" max="9" width="14.109375" style="29" customWidth="1"/>
    <col min="10" max="10" width="10.88671875" style="29" customWidth="1"/>
    <col min="11" max="11" width="9" style="29" bestFit="1" customWidth="1"/>
    <col min="12" max="12" width="13.109375" style="5" customWidth="1"/>
    <col min="13" max="13" width="9" style="5" customWidth="1"/>
    <col min="14" max="14" width="9" style="5" bestFit="1" customWidth="1"/>
    <col min="15" max="15" width="9.109375" style="5" bestFit="1" customWidth="1"/>
    <col min="16" max="16" width="8" style="5" bestFit="1" customWidth="1"/>
    <col min="17" max="17" width="9" style="5" bestFit="1" customWidth="1"/>
    <col min="18" max="18" width="9.109375" style="5" bestFit="1" customWidth="1"/>
    <col min="19" max="19" width="8" style="5" bestFit="1" customWidth="1"/>
    <col min="20" max="20" width="9" style="5" bestFit="1" customWidth="1"/>
    <col min="21" max="21" width="9.109375" style="5" bestFit="1" customWidth="1"/>
    <col min="22" max="22" width="8" style="5" bestFit="1" customWidth="1"/>
    <col min="23" max="25" width="9.88671875" style="5" bestFit="1" customWidth="1"/>
    <col min="26" max="26" width="9" style="5" bestFit="1" customWidth="1"/>
    <col min="27" max="27" width="9.109375" style="5" bestFit="1" customWidth="1"/>
    <col min="28" max="28" width="8" style="5" bestFit="1" customWidth="1"/>
    <col min="29" max="29" width="9.88671875" style="5" bestFit="1" customWidth="1"/>
    <col min="30" max="30" width="9.44140625" style="5" bestFit="1" customWidth="1"/>
    <col min="31" max="32" width="9.88671875" style="5" bestFit="1" customWidth="1"/>
    <col min="33" max="34" width="9.44140625" style="5" bestFit="1" customWidth="1"/>
    <col min="35" max="35" width="10.88671875" style="5" bestFit="1" customWidth="1"/>
    <col min="36" max="37" width="9.88671875" style="5" bestFit="1" customWidth="1"/>
    <col min="38" max="16384" width="9.109375" style="5"/>
  </cols>
  <sheetData>
    <row r="1" spans="1:24" ht="18" x14ac:dyDescent="0.35">
      <c r="A1" s="243" t="s">
        <v>162</v>
      </c>
      <c r="B1" s="243"/>
      <c r="C1" s="243"/>
      <c r="D1" s="243"/>
      <c r="E1" s="243"/>
      <c r="F1" s="243"/>
      <c r="G1" s="243"/>
      <c r="H1" s="243"/>
      <c r="I1" s="243"/>
      <c r="J1" s="243"/>
      <c r="K1" s="243"/>
      <c r="L1" s="243"/>
      <c r="M1" s="243"/>
      <c r="N1" s="243"/>
      <c r="O1" s="243"/>
      <c r="P1" s="243"/>
      <c r="Q1" s="243"/>
      <c r="R1" s="243"/>
      <c r="S1" s="243"/>
      <c r="T1" s="243"/>
      <c r="U1" s="243"/>
      <c r="V1" s="243"/>
      <c r="W1" s="243"/>
      <c r="X1" s="243"/>
    </row>
    <row r="2" spans="1:24" ht="18" x14ac:dyDescent="0.35">
      <c r="A2" s="243" t="s">
        <v>163</v>
      </c>
      <c r="B2" s="243"/>
      <c r="C2" s="243"/>
      <c r="D2" s="243"/>
      <c r="E2" s="243"/>
      <c r="F2" s="243"/>
      <c r="G2" s="243"/>
      <c r="H2" s="243"/>
      <c r="I2" s="243"/>
      <c r="J2" s="243"/>
      <c r="K2" s="243"/>
      <c r="L2" s="243"/>
      <c r="M2" s="243"/>
      <c r="N2" s="243"/>
      <c r="O2" s="243"/>
      <c r="P2" s="243"/>
      <c r="Q2" s="243"/>
      <c r="R2" s="243"/>
      <c r="S2" s="243"/>
      <c r="T2" s="243"/>
      <c r="U2" s="243"/>
      <c r="V2" s="243"/>
      <c r="W2" s="243"/>
      <c r="X2" s="243"/>
    </row>
    <row r="3" spans="1:24" ht="18" x14ac:dyDescent="0.35">
      <c r="A3" s="262" t="s">
        <v>285</v>
      </c>
      <c r="B3" s="262"/>
      <c r="C3" s="262"/>
      <c r="D3" s="262"/>
      <c r="E3" s="262"/>
      <c r="F3" s="262"/>
      <c r="G3" s="262"/>
      <c r="H3" s="262"/>
      <c r="I3" s="262"/>
      <c r="J3" s="262"/>
      <c r="K3" s="262"/>
      <c r="L3" s="262"/>
      <c r="M3" s="262"/>
      <c r="N3" s="262"/>
      <c r="O3" s="262"/>
      <c r="P3" s="262"/>
      <c r="Q3" s="262"/>
      <c r="R3" s="262"/>
      <c r="S3" s="262"/>
      <c r="T3" s="262"/>
      <c r="U3" s="262"/>
      <c r="V3" s="262"/>
      <c r="W3" s="262"/>
      <c r="X3" s="262"/>
    </row>
    <row r="4" spans="1:24" ht="18" x14ac:dyDescent="0.35">
      <c r="A4" s="243" t="s">
        <v>332</v>
      </c>
      <c r="B4" s="243"/>
      <c r="C4" s="243"/>
      <c r="D4" s="243"/>
      <c r="E4" s="243"/>
      <c r="F4" s="243"/>
      <c r="G4" s="243"/>
      <c r="H4" s="243"/>
      <c r="I4" s="243"/>
      <c r="J4" s="243"/>
      <c r="K4" s="243"/>
      <c r="L4" s="243"/>
      <c r="M4" s="243"/>
      <c r="N4" s="243"/>
      <c r="O4" s="243"/>
      <c r="P4" s="243"/>
      <c r="Q4" s="243"/>
      <c r="R4" s="243"/>
      <c r="S4" s="243"/>
      <c r="T4" s="243"/>
      <c r="U4" s="243"/>
      <c r="V4" s="243"/>
      <c r="W4" s="243"/>
      <c r="X4" s="243"/>
    </row>
    <row r="5" spans="1:24" s="31" customFormat="1" ht="13.8" x14ac:dyDescent="0.3">
      <c r="B5" s="34"/>
      <c r="C5" s="34"/>
      <c r="D5" s="34"/>
      <c r="E5" s="34"/>
      <c r="F5" s="34"/>
      <c r="G5" s="34"/>
      <c r="H5" s="34"/>
      <c r="I5" s="34"/>
      <c r="J5" s="34"/>
      <c r="K5" s="34"/>
    </row>
    <row r="6" spans="1:24" ht="21" customHeight="1" x14ac:dyDescent="0.3">
      <c r="A6" s="258" t="s">
        <v>439</v>
      </c>
      <c r="B6" s="258"/>
      <c r="C6" s="258"/>
      <c r="D6" s="258"/>
      <c r="E6" s="258"/>
      <c r="F6" s="258"/>
      <c r="G6" s="258"/>
      <c r="H6" s="258"/>
      <c r="I6" s="258"/>
      <c r="J6" s="258"/>
      <c r="K6" s="258"/>
      <c r="L6" s="258"/>
      <c r="M6" s="258"/>
      <c r="N6" s="258"/>
      <c r="O6" s="258"/>
      <c r="P6" s="258"/>
      <c r="Q6" s="258"/>
      <c r="R6" s="258"/>
      <c r="S6" s="258"/>
      <c r="T6" s="258"/>
      <c r="U6" s="258"/>
      <c r="V6" s="258"/>
      <c r="W6" s="258"/>
      <c r="X6" s="258"/>
    </row>
    <row r="7" spans="1:24" customFormat="1" ht="15" customHeight="1" x14ac:dyDescent="0.3">
      <c r="A7" s="263" t="s">
        <v>173</v>
      </c>
      <c r="B7" s="254" t="s">
        <v>149</v>
      </c>
      <c r="C7" s="255"/>
      <c r="D7" s="255"/>
      <c r="E7" s="255"/>
      <c r="F7" s="255"/>
      <c r="G7" s="255"/>
      <c r="H7" s="255"/>
      <c r="I7" s="255"/>
      <c r="J7" s="255"/>
      <c r="K7" s="255"/>
      <c r="L7" s="256"/>
      <c r="M7" s="247" t="s">
        <v>361</v>
      </c>
      <c r="N7" s="247" t="s">
        <v>156</v>
      </c>
    </row>
    <row r="8" spans="1:24" customFormat="1" ht="15" customHeight="1" x14ac:dyDescent="0.3">
      <c r="A8" s="263"/>
      <c r="B8" s="247" t="s">
        <v>440</v>
      </c>
      <c r="C8" s="247"/>
      <c r="D8" s="247"/>
      <c r="E8" s="247"/>
      <c r="F8" s="247"/>
      <c r="G8" s="247"/>
      <c r="H8" s="247"/>
      <c r="I8" s="247" t="s">
        <v>441</v>
      </c>
      <c r="J8" s="247" t="s">
        <v>362</v>
      </c>
      <c r="K8" s="247" t="s">
        <v>211</v>
      </c>
      <c r="L8" s="247" t="s">
        <v>363</v>
      </c>
      <c r="M8" s="247"/>
      <c r="N8" s="247"/>
    </row>
    <row r="9" spans="1:24" s="4" customFormat="1" ht="39" customHeight="1" x14ac:dyDescent="0.3">
      <c r="A9" s="263"/>
      <c r="B9" s="182" t="s">
        <v>158</v>
      </c>
      <c r="C9" s="182" t="s">
        <v>306</v>
      </c>
      <c r="D9" s="182" t="s">
        <v>307</v>
      </c>
      <c r="E9" s="182" t="s">
        <v>159</v>
      </c>
      <c r="F9" s="182" t="s">
        <v>169</v>
      </c>
      <c r="G9" s="182" t="s">
        <v>308</v>
      </c>
      <c r="H9" s="182" t="s">
        <v>309</v>
      </c>
      <c r="I9" s="247"/>
      <c r="J9" s="247"/>
      <c r="K9" s="247"/>
      <c r="L9" s="247"/>
      <c r="M9" s="247"/>
      <c r="N9" s="247"/>
    </row>
    <row r="10" spans="1:24" s="114" customFormat="1" x14ac:dyDescent="0.3">
      <c r="A10" s="123" t="s">
        <v>32</v>
      </c>
      <c r="B10" s="186"/>
      <c r="C10" s="186"/>
      <c r="D10" s="186"/>
      <c r="E10" s="186"/>
      <c r="F10" s="186"/>
      <c r="G10" s="186"/>
      <c r="H10" s="186"/>
      <c r="I10" s="187"/>
      <c r="J10" s="187"/>
      <c r="K10" s="187"/>
      <c r="L10" s="187"/>
      <c r="M10" s="187"/>
      <c r="N10" s="188"/>
    </row>
    <row r="11" spans="1:24" customFormat="1" x14ac:dyDescent="0.3">
      <c r="A11" s="169" t="s">
        <v>33</v>
      </c>
      <c r="B11" s="67">
        <v>1</v>
      </c>
      <c r="C11" s="67">
        <v>3</v>
      </c>
      <c r="D11" s="67">
        <v>7</v>
      </c>
      <c r="E11" s="67">
        <v>16</v>
      </c>
      <c r="F11" s="67"/>
      <c r="G11" s="67"/>
      <c r="H11" s="67">
        <v>27</v>
      </c>
      <c r="I11" s="67"/>
      <c r="J11" s="67">
        <v>27</v>
      </c>
      <c r="K11" s="67">
        <v>0</v>
      </c>
      <c r="L11" s="67">
        <v>27</v>
      </c>
      <c r="M11" s="67">
        <v>148</v>
      </c>
      <c r="N11" s="67">
        <v>175</v>
      </c>
    </row>
    <row r="12" spans="1:24" customFormat="1" x14ac:dyDescent="0.3">
      <c r="A12" s="169" t="s">
        <v>35</v>
      </c>
      <c r="B12" s="67">
        <v>8</v>
      </c>
      <c r="C12" s="67">
        <v>14</v>
      </c>
      <c r="D12" s="67">
        <v>13</v>
      </c>
      <c r="E12" s="67">
        <v>4</v>
      </c>
      <c r="F12" s="67"/>
      <c r="G12" s="67">
        <v>6</v>
      </c>
      <c r="H12" s="67">
        <v>45</v>
      </c>
      <c r="I12" s="67"/>
      <c r="J12" s="67">
        <v>45</v>
      </c>
      <c r="K12" s="67">
        <v>0</v>
      </c>
      <c r="L12" s="67">
        <v>45</v>
      </c>
      <c r="M12" s="67">
        <v>43</v>
      </c>
      <c r="N12" s="67">
        <v>88</v>
      </c>
    </row>
    <row r="13" spans="1:24" customFormat="1" x14ac:dyDescent="0.3">
      <c r="A13" s="169" t="s">
        <v>36</v>
      </c>
      <c r="B13" s="67">
        <v>3</v>
      </c>
      <c r="C13" s="67">
        <v>1</v>
      </c>
      <c r="D13" s="67">
        <v>1</v>
      </c>
      <c r="E13" s="67">
        <v>11</v>
      </c>
      <c r="F13" s="67"/>
      <c r="G13" s="67"/>
      <c r="H13" s="67">
        <v>16</v>
      </c>
      <c r="I13" s="67"/>
      <c r="J13" s="67">
        <v>16</v>
      </c>
      <c r="K13" s="67">
        <v>1</v>
      </c>
      <c r="L13" s="67">
        <v>17</v>
      </c>
      <c r="M13" s="67">
        <v>56</v>
      </c>
      <c r="N13" s="67">
        <v>73</v>
      </c>
    </row>
    <row r="14" spans="1:24" customFormat="1" x14ac:dyDescent="0.3">
      <c r="A14" s="169" t="s">
        <v>37</v>
      </c>
      <c r="B14" s="67">
        <v>50</v>
      </c>
      <c r="C14" s="67"/>
      <c r="D14" s="67"/>
      <c r="E14" s="67"/>
      <c r="F14" s="67"/>
      <c r="G14" s="67"/>
      <c r="H14" s="67">
        <v>50</v>
      </c>
      <c r="I14" s="67"/>
      <c r="J14" s="67">
        <v>50</v>
      </c>
      <c r="K14" s="67">
        <v>0</v>
      </c>
      <c r="L14" s="67">
        <v>50</v>
      </c>
      <c r="M14" s="67">
        <v>10</v>
      </c>
      <c r="N14" s="67">
        <v>60</v>
      </c>
    </row>
    <row r="15" spans="1:24" customFormat="1" x14ac:dyDescent="0.3">
      <c r="A15" s="169" t="s">
        <v>395</v>
      </c>
      <c r="B15" s="67">
        <v>50</v>
      </c>
      <c r="C15" s="67"/>
      <c r="D15" s="67"/>
      <c r="E15" s="67"/>
      <c r="F15" s="67"/>
      <c r="G15" s="67"/>
      <c r="H15" s="67">
        <v>50</v>
      </c>
      <c r="I15" s="67"/>
      <c r="J15" s="67">
        <v>50</v>
      </c>
      <c r="K15" s="67">
        <v>0</v>
      </c>
      <c r="L15" s="67">
        <v>50</v>
      </c>
      <c r="M15" s="67"/>
      <c r="N15" s="67">
        <v>50</v>
      </c>
    </row>
    <row r="16" spans="1:24" customFormat="1" x14ac:dyDescent="0.3">
      <c r="A16" s="169" t="s">
        <v>39</v>
      </c>
      <c r="B16" s="67">
        <v>23</v>
      </c>
      <c r="C16" s="67"/>
      <c r="D16" s="67"/>
      <c r="E16" s="67"/>
      <c r="F16" s="67"/>
      <c r="G16" s="67"/>
      <c r="H16" s="67">
        <v>23</v>
      </c>
      <c r="I16" s="67"/>
      <c r="J16" s="67">
        <v>23</v>
      </c>
      <c r="K16" s="67">
        <v>0</v>
      </c>
      <c r="L16" s="67">
        <v>23</v>
      </c>
      <c r="M16" s="67">
        <v>11</v>
      </c>
      <c r="N16" s="67">
        <v>34</v>
      </c>
    </row>
    <row r="17" spans="1:14" customFormat="1" x14ac:dyDescent="0.3">
      <c r="A17" s="169" t="s">
        <v>40</v>
      </c>
      <c r="B17" s="67">
        <v>54</v>
      </c>
      <c r="C17" s="67"/>
      <c r="D17" s="67"/>
      <c r="E17" s="67"/>
      <c r="F17" s="67"/>
      <c r="G17" s="67"/>
      <c r="H17" s="67">
        <v>54</v>
      </c>
      <c r="I17" s="67"/>
      <c r="J17" s="67">
        <v>54</v>
      </c>
      <c r="K17" s="67">
        <v>0</v>
      </c>
      <c r="L17" s="67">
        <v>54</v>
      </c>
      <c r="M17" s="67"/>
      <c r="N17" s="67">
        <v>54</v>
      </c>
    </row>
    <row r="18" spans="1:14" customFormat="1" x14ac:dyDescent="0.3">
      <c r="A18" s="169" t="s">
        <v>282</v>
      </c>
      <c r="B18" s="67"/>
      <c r="C18" s="67"/>
      <c r="D18" s="67"/>
      <c r="E18" s="67"/>
      <c r="F18" s="67"/>
      <c r="G18" s="67"/>
      <c r="H18" s="67"/>
      <c r="I18" s="67"/>
      <c r="J18" s="67"/>
      <c r="K18" s="67">
        <v>15</v>
      </c>
      <c r="L18" s="67">
        <v>15</v>
      </c>
      <c r="M18" s="67">
        <v>1</v>
      </c>
      <c r="N18" s="67">
        <v>16</v>
      </c>
    </row>
    <row r="19" spans="1:14" customFormat="1" x14ac:dyDescent="0.3">
      <c r="A19" s="169" t="s">
        <v>41</v>
      </c>
      <c r="B19" s="67">
        <v>38</v>
      </c>
      <c r="C19" s="67">
        <v>33</v>
      </c>
      <c r="D19" s="67">
        <v>31</v>
      </c>
      <c r="E19" s="67">
        <v>22</v>
      </c>
      <c r="F19" s="67"/>
      <c r="G19" s="67"/>
      <c r="H19" s="67">
        <v>124</v>
      </c>
      <c r="I19" s="67"/>
      <c r="J19" s="67">
        <v>124</v>
      </c>
      <c r="K19" s="67">
        <v>0</v>
      </c>
      <c r="L19" s="67">
        <v>124</v>
      </c>
      <c r="M19" s="67">
        <v>50</v>
      </c>
      <c r="N19" s="67">
        <v>174</v>
      </c>
    </row>
    <row r="20" spans="1:14" customFormat="1" x14ac:dyDescent="0.3">
      <c r="A20" s="169" t="s">
        <v>42</v>
      </c>
      <c r="B20" s="67">
        <v>65</v>
      </c>
      <c r="C20" s="67">
        <v>31</v>
      </c>
      <c r="D20" s="67">
        <v>35</v>
      </c>
      <c r="E20" s="67">
        <v>24</v>
      </c>
      <c r="F20" s="67"/>
      <c r="G20" s="67"/>
      <c r="H20" s="67">
        <v>155</v>
      </c>
      <c r="I20" s="67"/>
      <c r="J20" s="67">
        <v>155</v>
      </c>
      <c r="K20" s="67">
        <v>3</v>
      </c>
      <c r="L20" s="67">
        <v>158</v>
      </c>
      <c r="M20" s="67">
        <v>85</v>
      </c>
      <c r="N20" s="67">
        <v>243</v>
      </c>
    </row>
    <row r="21" spans="1:14" customFormat="1" x14ac:dyDescent="0.3">
      <c r="A21" s="169" t="s">
        <v>43</v>
      </c>
      <c r="B21" s="67">
        <v>63</v>
      </c>
      <c r="C21" s="67">
        <v>43</v>
      </c>
      <c r="D21" s="67">
        <v>61</v>
      </c>
      <c r="E21" s="67">
        <v>29</v>
      </c>
      <c r="F21" s="67"/>
      <c r="G21" s="67"/>
      <c r="H21" s="67">
        <v>196</v>
      </c>
      <c r="I21" s="67"/>
      <c r="J21" s="67">
        <v>196</v>
      </c>
      <c r="K21" s="67">
        <v>0</v>
      </c>
      <c r="L21" s="67">
        <v>196</v>
      </c>
      <c r="M21" s="67">
        <v>56</v>
      </c>
      <c r="N21" s="67">
        <v>252</v>
      </c>
    </row>
    <row r="22" spans="1:14" customFormat="1" x14ac:dyDescent="0.3">
      <c r="A22" s="169" t="s">
        <v>44</v>
      </c>
      <c r="B22" s="67">
        <v>20</v>
      </c>
      <c r="C22" s="67">
        <v>30</v>
      </c>
      <c r="D22" s="67">
        <v>22</v>
      </c>
      <c r="E22" s="67">
        <v>24</v>
      </c>
      <c r="F22" s="67"/>
      <c r="G22" s="67"/>
      <c r="H22" s="67">
        <v>96</v>
      </c>
      <c r="I22" s="67"/>
      <c r="J22" s="67">
        <v>96</v>
      </c>
      <c r="K22" s="67">
        <v>2</v>
      </c>
      <c r="L22" s="67">
        <v>98</v>
      </c>
      <c r="M22" s="67">
        <v>141</v>
      </c>
      <c r="N22" s="67">
        <v>239</v>
      </c>
    </row>
    <row r="23" spans="1:14" customFormat="1" x14ac:dyDescent="0.3">
      <c r="A23" s="169" t="s">
        <v>45</v>
      </c>
      <c r="B23" s="67">
        <v>50</v>
      </c>
      <c r="C23" s="67">
        <v>60</v>
      </c>
      <c r="D23" s="67">
        <v>22</v>
      </c>
      <c r="E23" s="67">
        <v>11</v>
      </c>
      <c r="F23" s="67"/>
      <c r="G23" s="67"/>
      <c r="H23" s="67">
        <v>143</v>
      </c>
      <c r="I23" s="67">
        <v>1</v>
      </c>
      <c r="J23" s="67">
        <v>144</v>
      </c>
      <c r="K23" s="67">
        <v>6</v>
      </c>
      <c r="L23" s="67">
        <v>149</v>
      </c>
      <c r="M23" s="67">
        <v>70</v>
      </c>
      <c r="N23" s="67">
        <v>219</v>
      </c>
    </row>
    <row r="24" spans="1:14" customFormat="1" x14ac:dyDescent="0.3">
      <c r="A24" s="169" t="s">
        <v>46</v>
      </c>
      <c r="B24" s="67">
        <v>286</v>
      </c>
      <c r="C24" s="67">
        <v>137</v>
      </c>
      <c r="D24" s="67">
        <v>152</v>
      </c>
      <c r="E24" s="67">
        <v>25</v>
      </c>
      <c r="F24" s="67"/>
      <c r="G24" s="67">
        <v>32</v>
      </c>
      <c r="H24" s="67">
        <v>632</v>
      </c>
      <c r="I24" s="67"/>
      <c r="J24" s="67">
        <v>632</v>
      </c>
      <c r="K24" s="67">
        <v>75</v>
      </c>
      <c r="L24" s="67">
        <v>707</v>
      </c>
      <c r="M24" s="67">
        <v>369</v>
      </c>
      <c r="N24" s="67">
        <v>1076</v>
      </c>
    </row>
    <row r="25" spans="1:14" customFormat="1" x14ac:dyDescent="0.3">
      <c r="A25" s="169" t="s">
        <v>47</v>
      </c>
      <c r="B25" s="67">
        <v>85</v>
      </c>
      <c r="C25" s="67">
        <v>39</v>
      </c>
      <c r="D25" s="67">
        <v>22</v>
      </c>
      <c r="E25" s="67">
        <v>3</v>
      </c>
      <c r="F25" s="67"/>
      <c r="G25" s="67"/>
      <c r="H25" s="67">
        <v>149</v>
      </c>
      <c r="I25" s="67"/>
      <c r="J25" s="67">
        <v>149</v>
      </c>
      <c r="K25" s="67">
        <v>6</v>
      </c>
      <c r="L25" s="67">
        <v>155</v>
      </c>
      <c r="M25" s="67">
        <v>132</v>
      </c>
      <c r="N25" s="67">
        <v>287</v>
      </c>
    </row>
    <row r="26" spans="1:14" customFormat="1" x14ac:dyDescent="0.3">
      <c r="A26" s="169" t="s">
        <v>48</v>
      </c>
      <c r="B26" s="67">
        <v>340</v>
      </c>
      <c r="C26" s="67">
        <v>100</v>
      </c>
      <c r="D26" s="67">
        <v>96</v>
      </c>
      <c r="E26" s="67">
        <v>33</v>
      </c>
      <c r="F26" s="67"/>
      <c r="G26" s="67"/>
      <c r="H26" s="67">
        <v>569</v>
      </c>
      <c r="I26" s="67"/>
      <c r="J26" s="67">
        <v>569</v>
      </c>
      <c r="K26" s="67">
        <v>268</v>
      </c>
      <c r="L26" s="67">
        <v>837</v>
      </c>
      <c r="M26" s="67">
        <v>52</v>
      </c>
      <c r="N26" s="67">
        <v>889</v>
      </c>
    </row>
    <row r="27" spans="1:14" customFormat="1" x14ac:dyDescent="0.3">
      <c r="A27" s="169" t="s">
        <v>49</v>
      </c>
      <c r="B27" s="67">
        <v>30</v>
      </c>
      <c r="C27" s="67">
        <v>13</v>
      </c>
      <c r="D27" s="67">
        <v>36</v>
      </c>
      <c r="E27" s="67">
        <v>15</v>
      </c>
      <c r="F27" s="67"/>
      <c r="G27" s="67"/>
      <c r="H27" s="67">
        <v>94</v>
      </c>
      <c r="I27" s="67"/>
      <c r="J27" s="67">
        <v>94</v>
      </c>
      <c r="K27" s="67">
        <v>0</v>
      </c>
      <c r="L27" s="67">
        <v>94</v>
      </c>
      <c r="M27" s="67">
        <v>120</v>
      </c>
      <c r="N27" s="67">
        <v>214</v>
      </c>
    </row>
    <row r="28" spans="1:14" customFormat="1" x14ac:dyDescent="0.3">
      <c r="A28" s="169" t="s">
        <v>50</v>
      </c>
      <c r="B28" s="67">
        <v>462</v>
      </c>
      <c r="C28" s="67">
        <v>168</v>
      </c>
      <c r="D28" s="67">
        <v>224</v>
      </c>
      <c r="E28" s="67">
        <v>119</v>
      </c>
      <c r="F28" s="67"/>
      <c r="G28" s="67">
        <v>16</v>
      </c>
      <c r="H28" s="67">
        <v>989</v>
      </c>
      <c r="I28" s="67"/>
      <c r="J28" s="67">
        <v>989</v>
      </c>
      <c r="K28" s="67">
        <v>100</v>
      </c>
      <c r="L28" s="67">
        <v>1089</v>
      </c>
      <c r="M28" s="67">
        <v>378</v>
      </c>
      <c r="N28" s="67">
        <v>1467</v>
      </c>
    </row>
    <row r="29" spans="1:14" s="4" customFormat="1" x14ac:dyDescent="0.3">
      <c r="A29" s="169" t="s">
        <v>51</v>
      </c>
      <c r="B29" s="67">
        <v>21</v>
      </c>
      <c r="C29" s="67">
        <v>14</v>
      </c>
      <c r="D29" s="67">
        <v>22</v>
      </c>
      <c r="E29" s="67">
        <v>16</v>
      </c>
      <c r="F29" s="67"/>
      <c r="G29" s="67"/>
      <c r="H29" s="67">
        <v>73</v>
      </c>
      <c r="I29" s="67"/>
      <c r="J29" s="67">
        <v>73</v>
      </c>
      <c r="K29" s="67">
        <v>0</v>
      </c>
      <c r="L29" s="67">
        <v>73</v>
      </c>
      <c r="M29" s="67">
        <v>14</v>
      </c>
      <c r="N29" s="67">
        <v>87</v>
      </c>
    </row>
    <row r="30" spans="1:14" s="4" customFormat="1" x14ac:dyDescent="0.3">
      <c r="A30" s="123" t="s">
        <v>463</v>
      </c>
      <c r="B30" s="170">
        <v>1649</v>
      </c>
      <c r="C30" s="170">
        <v>686</v>
      </c>
      <c r="D30" s="170">
        <v>744</v>
      </c>
      <c r="E30" s="170">
        <v>352</v>
      </c>
      <c r="F30" s="170"/>
      <c r="G30" s="170">
        <v>54</v>
      </c>
      <c r="H30" s="170">
        <v>3485</v>
      </c>
      <c r="I30" s="170">
        <v>1</v>
      </c>
      <c r="J30" s="170">
        <v>3486</v>
      </c>
      <c r="K30" s="170">
        <v>476</v>
      </c>
      <c r="L30" s="170">
        <v>3961</v>
      </c>
      <c r="M30" s="170">
        <v>1736</v>
      </c>
      <c r="N30" s="170">
        <v>5697</v>
      </c>
    </row>
    <row r="31" spans="1:14" customFormat="1" x14ac:dyDescent="0.3">
      <c r="A31" s="123" t="s">
        <v>52</v>
      </c>
      <c r="B31" s="170"/>
      <c r="C31" s="170"/>
      <c r="D31" s="170"/>
      <c r="E31" s="170"/>
      <c r="F31" s="170"/>
      <c r="G31" s="170"/>
      <c r="H31" s="170"/>
      <c r="I31" s="170"/>
      <c r="J31" s="170"/>
      <c r="K31" s="67">
        <v>0</v>
      </c>
      <c r="L31" s="170"/>
      <c r="M31" s="170"/>
      <c r="N31" s="170"/>
    </row>
    <row r="32" spans="1:14" customFormat="1" x14ac:dyDescent="0.3">
      <c r="A32" s="169" t="s">
        <v>53</v>
      </c>
      <c r="B32" s="67"/>
      <c r="C32" s="67">
        <v>3</v>
      </c>
      <c r="D32" s="67">
        <v>7</v>
      </c>
      <c r="E32" s="67">
        <v>3</v>
      </c>
      <c r="F32" s="67"/>
      <c r="G32" s="67"/>
      <c r="H32" s="67">
        <v>13</v>
      </c>
      <c r="I32" s="67"/>
      <c r="J32" s="67">
        <v>13</v>
      </c>
      <c r="K32" s="67">
        <v>0</v>
      </c>
      <c r="L32" s="67">
        <v>13</v>
      </c>
      <c r="M32" s="67">
        <v>40</v>
      </c>
      <c r="N32" s="67">
        <v>53</v>
      </c>
    </row>
    <row r="33" spans="1:14" customFormat="1" x14ac:dyDescent="0.3">
      <c r="A33" s="169" t="s">
        <v>54</v>
      </c>
      <c r="B33" s="67"/>
      <c r="C33" s="67">
        <v>2</v>
      </c>
      <c r="D33" s="67">
        <v>3</v>
      </c>
      <c r="E33" s="67">
        <v>8</v>
      </c>
      <c r="F33" s="67"/>
      <c r="G33" s="67"/>
      <c r="H33" s="67">
        <v>13</v>
      </c>
      <c r="I33" s="67"/>
      <c r="J33" s="67">
        <v>13</v>
      </c>
      <c r="K33" s="67">
        <v>0</v>
      </c>
      <c r="L33" s="67">
        <v>13</v>
      </c>
      <c r="M33" s="67">
        <v>49</v>
      </c>
      <c r="N33" s="67">
        <v>62</v>
      </c>
    </row>
    <row r="34" spans="1:14" customFormat="1" x14ac:dyDescent="0.3">
      <c r="A34" s="169" t="s">
        <v>55</v>
      </c>
      <c r="B34" s="67">
        <v>24</v>
      </c>
      <c r="C34" s="67"/>
      <c r="D34" s="67"/>
      <c r="E34" s="67"/>
      <c r="F34" s="67"/>
      <c r="G34" s="67"/>
      <c r="H34" s="67">
        <v>24</v>
      </c>
      <c r="I34" s="67"/>
      <c r="J34" s="67">
        <v>24</v>
      </c>
      <c r="K34" s="67">
        <v>0</v>
      </c>
      <c r="L34" s="67">
        <v>24</v>
      </c>
      <c r="M34" s="67">
        <v>50</v>
      </c>
      <c r="N34" s="67">
        <v>74</v>
      </c>
    </row>
    <row r="35" spans="1:14" customFormat="1" x14ac:dyDescent="0.3">
      <c r="A35" s="169" t="s">
        <v>175</v>
      </c>
      <c r="B35" s="67">
        <v>50</v>
      </c>
      <c r="C35" s="67"/>
      <c r="D35" s="67"/>
      <c r="E35" s="67"/>
      <c r="F35" s="67"/>
      <c r="G35" s="67"/>
      <c r="H35" s="67">
        <v>50</v>
      </c>
      <c r="I35" s="67"/>
      <c r="J35" s="67">
        <v>50</v>
      </c>
      <c r="K35" s="67">
        <v>0</v>
      </c>
      <c r="L35" s="67">
        <v>50</v>
      </c>
      <c r="M35" s="67">
        <v>20</v>
      </c>
      <c r="N35" s="67">
        <v>70</v>
      </c>
    </row>
    <row r="36" spans="1:14" customFormat="1" x14ac:dyDescent="0.3">
      <c r="A36" s="68" t="s">
        <v>397</v>
      </c>
      <c r="B36" s="131" t="s">
        <v>185</v>
      </c>
      <c r="C36" s="131" t="s">
        <v>185</v>
      </c>
      <c r="D36" s="131" t="s">
        <v>185</v>
      </c>
      <c r="E36" s="131" t="s">
        <v>185</v>
      </c>
      <c r="F36" s="131" t="s">
        <v>185</v>
      </c>
      <c r="G36" s="131" t="s">
        <v>185</v>
      </c>
      <c r="H36" s="131" t="s">
        <v>185</v>
      </c>
      <c r="I36" s="131" t="s">
        <v>185</v>
      </c>
      <c r="J36" s="131" t="s">
        <v>185</v>
      </c>
      <c r="K36" s="131" t="s">
        <v>185</v>
      </c>
      <c r="L36" s="131" t="s">
        <v>185</v>
      </c>
      <c r="M36" s="131" t="s">
        <v>185</v>
      </c>
      <c r="N36" s="131" t="s">
        <v>185</v>
      </c>
    </row>
    <row r="37" spans="1:14" customFormat="1" x14ac:dyDescent="0.3">
      <c r="A37" s="169" t="s">
        <v>56</v>
      </c>
      <c r="B37" s="67">
        <v>1</v>
      </c>
      <c r="C37" s="67">
        <v>2</v>
      </c>
      <c r="D37" s="67">
        <v>8</v>
      </c>
      <c r="E37" s="67">
        <v>27</v>
      </c>
      <c r="F37" s="67"/>
      <c r="G37" s="67"/>
      <c r="H37" s="67">
        <v>38</v>
      </c>
      <c r="I37" s="67"/>
      <c r="J37" s="67">
        <v>38</v>
      </c>
      <c r="K37" s="67">
        <v>2</v>
      </c>
      <c r="L37" s="67">
        <v>40</v>
      </c>
      <c r="M37" s="67">
        <v>128</v>
      </c>
      <c r="N37" s="67">
        <v>168</v>
      </c>
    </row>
    <row r="38" spans="1:14" customFormat="1" x14ac:dyDescent="0.3">
      <c r="A38" s="169" t="s">
        <v>57</v>
      </c>
      <c r="B38" s="67"/>
      <c r="C38" s="67"/>
      <c r="D38" s="67">
        <v>3</v>
      </c>
      <c r="E38" s="67">
        <v>5</v>
      </c>
      <c r="F38" s="67"/>
      <c r="G38" s="67"/>
      <c r="H38" s="67">
        <v>8</v>
      </c>
      <c r="I38" s="67"/>
      <c r="J38" s="67">
        <v>8</v>
      </c>
      <c r="K38" s="67">
        <v>0</v>
      </c>
      <c r="L38" s="67">
        <v>8</v>
      </c>
      <c r="M38" s="67">
        <v>70</v>
      </c>
      <c r="N38" s="67">
        <v>78</v>
      </c>
    </row>
    <row r="39" spans="1:14" customFormat="1" x14ac:dyDescent="0.3">
      <c r="A39" s="169" t="s">
        <v>58</v>
      </c>
      <c r="B39" s="67">
        <v>1</v>
      </c>
      <c r="C39" s="67"/>
      <c r="D39" s="67">
        <v>7</v>
      </c>
      <c r="E39" s="67">
        <v>20</v>
      </c>
      <c r="F39" s="67"/>
      <c r="G39" s="67"/>
      <c r="H39" s="67">
        <v>28</v>
      </c>
      <c r="I39" s="67"/>
      <c r="J39" s="67">
        <v>28</v>
      </c>
      <c r="K39" s="67">
        <v>0</v>
      </c>
      <c r="L39" s="67">
        <v>28</v>
      </c>
      <c r="M39" s="67">
        <v>123</v>
      </c>
      <c r="N39" s="67">
        <v>151</v>
      </c>
    </row>
    <row r="40" spans="1:14" customFormat="1" x14ac:dyDescent="0.3">
      <c r="A40" s="169" t="s">
        <v>59</v>
      </c>
      <c r="B40" s="67"/>
      <c r="C40" s="67"/>
      <c r="D40" s="67">
        <v>2</v>
      </c>
      <c r="E40" s="67">
        <v>9</v>
      </c>
      <c r="F40" s="67"/>
      <c r="G40" s="67"/>
      <c r="H40" s="67">
        <v>11</v>
      </c>
      <c r="I40" s="67"/>
      <c r="J40" s="67">
        <v>11</v>
      </c>
      <c r="K40" s="67">
        <v>0</v>
      </c>
      <c r="L40" s="67">
        <v>11</v>
      </c>
      <c r="M40" s="67">
        <v>43</v>
      </c>
      <c r="N40" s="67">
        <v>54</v>
      </c>
    </row>
    <row r="41" spans="1:14" customFormat="1" x14ac:dyDescent="0.3">
      <c r="A41" s="169" t="s">
        <v>60</v>
      </c>
      <c r="B41" s="67"/>
      <c r="C41" s="67"/>
      <c r="D41" s="67"/>
      <c r="E41" s="67"/>
      <c r="F41" s="67"/>
      <c r="G41" s="67"/>
      <c r="H41" s="67"/>
      <c r="I41" s="67"/>
      <c r="J41" s="67"/>
      <c r="K41" s="67">
        <v>0</v>
      </c>
      <c r="L41" s="67"/>
      <c r="M41" s="67">
        <v>32</v>
      </c>
      <c r="N41" s="67">
        <v>32</v>
      </c>
    </row>
    <row r="42" spans="1:14" customFormat="1" x14ac:dyDescent="0.3">
      <c r="A42" s="169" t="s">
        <v>176</v>
      </c>
      <c r="B42" s="67"/>
      <c r="C42" s="67"/>
      <c r="D42" s="67"/>
      <c r="E42" s="67"/>
      <c r="F42" s="67"/>
      <c r="G42" s="67"/>
      <c r="H42" s="67"/>
      <c r="I42" s="67"/>
      <c r="J42" s="67"/>
      <c r="K42" s="67">
        <v>2</v>
      </c>
      <c r="L42" s="67">
        <v>2</v>
      </c>
      <c r="M42" s="67">
        <v>2</v>
      </c>
      <c r="N42" s="67">
        <v>4</v>
      </c>
    </row>
    <row r="43" spans="1:14" customFormat="1" x14ac:dyDescent="0.3">
      <c r="A43" s="169" t="s">
        <v>177</v>
      </c>
      <c r="B43" s="67">
        <v>50</v>
      </c>
      <c r="C43" s="67"/>
      <c r="D43" s="67"/>
      <c r="E43" s="67"/>
      <c r="F43" s="67"/>
      <c r="G43" s="67"/>
      <c r="H43" s="67">
        <v>50</v>
      </c>
      <c r="I43" s="67">
        <v>6</v>
      </c>
      <c r="J43" s="67">
        <v>56</v>
      </c>
      <c r="K43" s="67">
        <v>14</v>
      </c>
      <c r="L43" s="67">
        <v>64</v>
      </c>
      <c r="M43" s="67"/>
      <c r="N43" s="67">
        <v>64</v>
      </c>
    </row>
    <row r="44" spans="1:14" customFormat="1" x14ac:dyDescent="0.3">
      <c r="A44" s="169" t="s">
        <v>178</v>
      </c>
      <c r="B44" s="67"/>
      <c r="C44" s="67"/>
      <c r="D44" s="67"/>
      <c r="E44" s="67"/>
      <c r="F44" s="67"/>
      <c r="G44" s="67"/>
      <c r="H44" s="67"/>
      <c r="I44" s="67"/>
      <c r="J44" s="67"/>
      <c r="K44" s="67">
        <v>4</v>
      </c>
      <c r="L44" s="67">
        <v>4</v>
      </c>
      <c r="M44" s="67">
        <v>2</v>
      </c>
      <c r="N44" s="67">
        <v>6</v>
      </c>
    </row>
    <row r="45" spans="1:14" customFormat="1" x14ac:dyDescent="0.3">
      <c r="A45" s="169" t="s">
        <v>179</v>
      </c>
      <c r="B45" s="67">
        <v>269</v>
      </c>
      <c r="C45" s="67"/>
      <c r="D45" s="67"/>
      <c r="E45" s="67"/>
      <c r="F45" s="67"/>
      <c r="G45" s="67"/>
      <c r="H45" s="67">
        <v>269</v>
      </c>
      <c r="I45" s="67"/>
      <c r="J45" s="67">
        <v>269</v>
      </c>
      <c r="K45" s="67">
        <v>0</v>
      </c>
      <c r="L45" s="67">
        <v>269</v>
      </c>
      <c r="M45" s="67">
        <v>5</v>
      </c>
      <c r="N45" s="67">
        <v>274</v>
      </c>
    </row>
    <row r="46" spans="1:14" customFormat="1" x14ac:dyDescent="0.3">
      <c r="A46" s="169" t="s">
        <v>180</v>
      </c>
      <c r="B46" s="67"/>
      <c r="C46" s="67"/>
      <c r="D46" s="67"/>
      <c r="E46" s="67"/>
      <c r="F46" s="67"/>
      <c r="G46" s="67"/>
      <c r="H46" s="67"/>
      <c r="I46" s="67"/>
      <c r="J46" s="67"/>
      <c r="K46" s="67">
        <v>2</v>
      </c>
      <c r="L46" s="67">
        <v>2</v>
      </c>
      <c r="M46" s="67"/>
      <c r="N46" s="67">
        <v>2</v>
      </c>
    </row>
    <row r="47" spans="1:14" customFormat="1" x14ac:dyDescent="0.3">
      <c r="A47" s="169" t="s">
        <v>300</v>
      </c>
      <c r="B47" s="67"/>
      <c r="C47" s="67"/>
      <c r="D47" s="67"/>
      <c r="E47" s="67"/>
      <c r="F47" s="67"/>
      <c r="G47" s="67"/>
      <c r="H47" s="67"/>
      <c r="I47" s="67"/>
      <c r="J47" s="67"/>
      <c r="K47" s="67">
        <v>2</v>
      </c>
      <c r="L47" s="67">
        <v>2</v>
      </c>
      <c r="M47" s="67">
        <v>2</v>
      </c>
      <c r="N47" s="67">
        <v>4</v>
      </c>
    </row>
    <row r="48" spans="1:14" customFormat="1" x14ac:dyDescent="0.3">
      <c r="A48" s="169" t="s">
        <v>301</v>
      </c>
      <c r="B48" s="67"/>
      <c r="C48" s="67"/>
      <c r="D48" s="67"/>
      <c r="E48" s="67"/>
      <c r="F48" s="67"/>
      <c r="G48" s="67"/>
      <c r="H48" s="67"/>
      <c r="I48" s="67"/>
      <c r="J48" s="67"/>
      <c r="K48" s="67">
        <v>2</v>
      </c>
      <c r="L48" s="67">
        <v>2</v>
      </c>
      <c r="M48" s="67">
        <v>2</v>
      </c>
      <c r="N48" s="67">
        <v>4</v>
      </c>
    </row>
    <row r="49" spans="1:14" customFormat="1" x14ac:dyDescent="0.3">
      <c r="A49" s="68" t="s">
        <v>398</v>
      </c>
      <c r="B49" s="131" t="s">
        <v>185</v>
      </c>
      <c r="C49" s="131" t="s">
        <v>185</v>
      </c>
      <c r="D49" s="131" t="s">
        <v>185</v>
      </c>
      <c r="E49" s="131" t="s">
        <v>185</v>
      </c>
      <c r="F49" s="131" t="s">
        <v>185</v>
      </c>
      <c r="G49" s="131" t="s">
        <v>185</v>
      </c>
      <c r="H49" s="131" t="s">
        <v>185</v>
      </c>
      <c r="I49" s="131" t="s">
        <v>185</v>
      </c>
      <c r="J49" s="131" t="s">
        <v>185</v>
      </c>
      <c r="K49" s="131" t="s">
        <v>185</v>
      </c>
      <c r="L49" s="131" t="s">
        <v>185</v>
      </c>
      <c r="M49" s="131" t="s">
        <v>185</v>
      </c>
      <c r="N49" s="131" t="s">
        <v>185</v>
      </c>
    </row>
    <row r="50" spans="1:14" customFormat="1" x14ac:dyDescent="0.3">
      <c r="A50" s="169" t="s">
        <v>344</v>
      </c>
      <c r="B50" s="67"/>
      <c r="C50" s="67"/>
      <c r="D50" s="67"/>
      <c r="E50" s="67">
        <v>41</v>
      </c>
      <c r="F50" s="67"/>
      <c r="G50" s="67"/>
      <c r="H50" s="67">
        <v>41</v>
      </c>
      <c r="I50" s="67"/>
      <c r="J50" s="67">
        <v>41</v>
      </c>
      <c r="K50" s="67">
        <v>0</v>
      </c>
      <c r="L50" s="67">
        <v>41</v>
      </c>
      <c r="M50" s="67">
        <v>1</v>
      </c>
      <c r="N50" s="67">
        <v>42</v>
      </c>
    </row>
    <row r="51" spans="1:14" customFormat="1" x14ac:dyDescent="0.3">
      <c r="A51" s="169" t="s">
        <v>428</v>
      </c>
      <c r="B51" s="67"/>
      <c r="C51" s="67"/>
      <c r="D51" s="67"/>
      <c r="E51" s="67">
        <v>27</v>
      </c>
      <c r="F51" s="67"/>
      <c r="G51" s="67"/>
      <c r="H51" s="67">
        <v>27</v>
      </c>
      <c r="I51" s="67"/>
      <c r="J51" s="67">
        <v>27</v>
      </c>
      <c r="K51" s="67">
        <v>0</v>
      </c>
      <c r="L51" s="67">
        <v>27</v>
      </c>
      <c r="M51" s="67"/>
      <c r="N51" s="67">
        <v>27</v>
      </c>
    </row>
    <row r="52" spans="1:14" customFormat="1" x14ac:dyDescent="0.3">
      <c r="A52" s="169" t="s">
        <v>181</v>
      </c>
      <c r="B52" s="67">
        <v>1</v>
      </c>
      <c r="C52" s="67">
        <v>8</v>
      </c>
      <c r="D52" s="67">
        <v>23</v>
      </c>
      <c r="E52" s="67">
        <v>9</v>
      </c>
      <c r="F52" s="67"/>
      <c r="G52" s="67"/>
      <c r="H52" s="67">
        <v>41</v>
      </c>
      <c r="I52" s="67"/>
      <c r="J52" s="67">
        <v>41</v>
      </c>
      <c r="K52" s="67">
        <v>0</v>
      </c>
      <c r="L52" s="67">
        <v>41</v>
      </c>
      <c r="M52" s="67">
        <v>60</v>
      </c>
      <c r="N52" s="67">
        <v>101</v>
      </c>
    </row>
    <row r="53" spans="1:14" customFormat="1" x14ac:dyDescent="0.3">
      <c r="A53" s="68" t="s">
        <v>399</v>
      </c>
      <c r="B53" s="131" t="s">
        <v>185</v>
      </c>
      <c r="C53" s="131" t="s">
        <v>185</v>
      </c>
      <c r="D53" s="131" t="s">
        <v>185</v>
      </c>
      <c r="E53" s="131" t="s">
        <v>185</v>
      </c>
      <c r="F53" s="131" t="s">
        <v>185</v>
      </c>
      <c r="G53" s="131" t="s">
        <v>185</v>
      </c>
      <c r="H53" s="131" t="s">
        <v>185</v>
      </c>
      <c r="I53" s="131" t="s">
        <v>185</v>
      </c>
      <c r="J53" s="131" t="s">
        <v>185</v>
      </c>
      <c r="K53" s="131" t="s">
        <v>185</v>
      </c>
      <c r="L53" s="131" t="s">
        <v>185</v>
      </c>
      <c r="M53" s="131" t="s">
        <v>185</v>
      </c>
      <c r="N53" s="131" t="s">
        <v>185</v>
      </c>
    </row>
    <row r="54" spans="1:14" customFormat="1" x14ac:dyDescent="0.3">
      <c r="A54" s="169" t="s">
        <v>63</v>
      </c>
      <c r="B54" s="67">
        <v>9</v>
      </c>
      <c r="C54" s="67"/>
      <c r="D54" s="67"/>
      <c r="E54" s="67"/>
      <c r="F54" s="67"/>
      <c r="G54" s="67"/>
      <c r="H54" s="67">
        <v>9</v>
      </c>
      <c r="I54" s="67"/>
      <c r="J54" s="67">
        <v>9</v>
      </c>
      <c r="K54" s="67">
        <v>0</v>
      </c>
      <c r="L54" s="67">
        <v>9</v>
      </c>
      <c r="M54" s="67">
        <v>18</v>
      </c>
      <c r="N54" s="67">
        <v>27</v>
      </c>
    </row>
    <row r="55" spans="1:14" customFormat="1" x14ac:dyDescent="0.3">
      <c r="A55" s="206" t="s">
        <v>429</v>
      </c>
      <c r="B55" s="131" t="s">
        <v>185</v>
      </c>
      <c r="C55" s="131" t="s">
        <v>185</v>
      </c>
      <c r="D55" s="131" t="s">
        <v>185</v>
      </c>
      <c r="E55" s="131" t="s">
        <v>185</v>
      </c>
      <c r="F55" s="131" t="s">
        <v>185</v>
      </c>
      <c r="G55" s="131" t="s">
        <v>185</v>
      </c>
      <c r="H55" s="131" t="s">
        <v>185</v>
      </c>
      <c r="I55" s="131" t="s">
        <v>185</v>
      </c>
      <c r="J55" s="131" t="s">
        <v>185</v>
      </c>
      <c r="K55" s="131" t="s">
        <v>185</v>
      </c>
      <c r="L55" s="131" t="s">
        <v>185</v>
      </c>
      <c r="M55" s="131" t="s">
        <v>185</v>
      </c>
      <c r="N55" s="131" t="s">
        <v>185</v>
      </c>
    </row>
    <row r="56" spans="1:14" customFormat="1" x14ac:dyDescent="0.3">
      <c r="A56" s="68" t="s">
        <v>401</v>
      </c>
      <c r="B56" s="131" t="s">
        <v>185</v>
      </c>
      <c r="C56" s="131" t="s">
        <v>185</v>
      </c>
      <c r="D56" s="131" t="s">
        <v>185</v>
      </c>
      <c r="E56" s="131" t="s">
        <v>185</v>
      </c>
      <c r="F56" s="131" t="s">
        <v>185</v>
      </c>
      <c r="G56" s="131" t="s">
        <v>185</v>
      </c>
      <c r="H56" s="131" t="s">
        <v>185</v>
      </c>
      <c r="I56" s="131" t="s">
        <v>185</v>
      </c>
      <c r="J56" s="131" t="s">
        <v>185</v>
      </c>
      <c r="K56" s="131" t="s">
        <v>185</v>
      </c>
      <c r="L56" s="131" t="s">
        <v>185</v>
      </c>
      <c r="M56" s="131" t="s">
        <v>185</v>
      </c>
      <c r="N56" s="131" t="s">
        <v>185</v>
      </c>
    </row>
    <row r="57" spans="1:14" customFormat="1" x14ac:dyDescent="0.3">
      <c r="A57" s="68" t="s">
        <v>402</v>
      </c>
      <c r="B57" s="131" t="s">
        <v>185</v>
      </c>
      <c r="C57" s="131" t="s">
        <v>185</v>
      </c>
      <c r="D57" s="131" t="s">
        <v>185</v>
      </c>
      <c r="E57" s="131" t="s">
        <v>185</v>
      </c>
      <c r="F57" s="131" t="s">
        <v>185</v>
      </c>
      <c r="G57" s="131" t="s">
        <v>185</v>
      </c>
      <c r="H57" s="131" t="s">
        <v>185</v>
      </c>
      <c r="I57" s="131" t="s">
        <v>185</v>
      </c>
      <c r="J57" s="131" t="s">
        <v>185</v>
      </c>
      <c r="K57" s="131" t="s">
        <v>185</v>
      </c>
      <c r="L57" s="131" t="s">
        <v>185</v>
      </c>
      <c r="M57" s="131" t="s">
        <v>185</v>
      </c>
      <c r="N57" s="131" t="s">
        <v>185</v>
      </c>
    </row>
    <row r="58" spans="1:14" customFormat="1" x14ac:dyDescent="0.3">
      <c r="A58" s="169" t="s">
        <v>377</v>
      </c>
      <c r="B58" s="67"/>
      <c r="C58" s="67"/>
      <c r="D58" s="67"/>
      <c r="E58" s="67"/>
      <c r="F58" s="67"/>
      <c r="G58" s="67"/>
      <c r="H58" s="67"/>
      <c r="I58" s="67"/>
      <c r="J58" s="67"/>
      <c r="K58" s="67">
        <v>0</v>
      </c>
      <c r="L58" s="67"/>
      <c r="M58" s="67">
        <v>11</v>
      </c>
      <c r="N58" s="67">
        <v>11</v>
      </c>
    </row>
    <row r="59" spans="1:14" customFormat="1" x14ac:dyDescent="0.3">
      <c r="A59" s="68" t="s">
        <v>403</v>
      </c>
      <c r="B59" s="131" t="s">
        <v>185</v>
      </c>
      <c r="C59" s="131" t="s">
        <v>185</v>
      </c>
      <c r="D59" s="131" t="s">
        <v>185</v>
      </c>
      <c r="E59" s="131" t="s">
        <v>185</v>
      </c>
      <c r="F59" s="131" t="s">
        <v>185</v>
      </c>
      <c r="G59" s="131" t="s">
        <v>185</v>
      </c>
      <c r="H59" s="131" t="s">
        <v>185</v>
      </c>
      <c r="I59" s="131" t="s">
        <v>185</v>
      </c>
      <c r="J59" s="131" t="s">
        <v>185</v>
      </c>
      <c r="K59" s="131" t="s">
        <v>185</v>
      </c>
      <c r="L59" s="131" t="s">
        <v>185</v>
      </c>
      <c r="M59" s="131" t="s">
        <v>185</v>
      </c>
      <c r="N59" s="131" t="s">
        <v>185</v>
      </c>
    </row>
    <row r="60" spans="1:14" customFormat="1" x14ac:dyDescent="0.3">
      <c r="A60" s="169" t="s">
        <v>64</v>
      </c>
      <c r="B60" s="67">
        <v>2</v>
      </c>
      <c r="C60" s="67">
        <v>3</v>
      </c>
      <c r="D60" s="67">
        <v>6</v>
      </c>
      <c r="E60" s="67">
        <v>2</v>
      </c>
      <c r="F60" s="67"/>
      <c r="G60" s="67">
        <v>11</v>
      </c>
      <c r="H60" s="67">
        <v>24</v>
      </c>
      <c r="I60" s="67"/>
      <c r="J60" s="67">
        <v>24</v>
      </c>
      <c r="K60" s="67">
        <v>0</v>
      </c>
      <c r="L60" s="67">
        <v>24</v>
      </c>
      <c r="M60" s="67">
        <v>41</v>
      </c>
      <c r="N60" s="67">
        <v>65</v>
      </c>
    </row>
    <row r="61" spans="1:14" customFormat="1" x14ac:dyDescent="0.3">
      <c r="A61" s="169" t="s">
        <v>65</v>
      </c>
      <c r="B61" s="67">
        <v>2</v>
      </c>
      <c r="C61" s="67">
        <v>7</v>
      </c>
      <c r="D61" s="67">
        <v>20</v>
      </c>
      <c r="E61" s="67">
        <v>3</v>
      </c>
      <c r="F61" s="67"/>
      <c r="G61" s="67">
        <v>5</v>
      </c>
      <c r="H61" s="67">
        <v>37</v>
      </c>
      <c r="I61" s="67"/>
      <c r="J61" s="67">
        <v>37</v>
      </c>
      <c r="K61" s="67">
        <v>0</v>
      </c>
      <c r="L61" s="67">
        <v>37</v>
      </c>
      <c r="M61" s="67">
        <v>38</v>
      </c>
      <c r="N61" s="67">
        <v>75</v>
      </c>
    </row>
    <row r="62" spans="1:14" customFormat="1" x14ac:dyDescent="0.3">
      <c r="A62" s="169" t="s">
        <v>66</v>
      </c>
      <c r="B62" s="67">
        <v>36</v>
      </c>
      <c r="C62" s="67">
        <v>56</v>
      </c>
      <c r="D62" s="67">
        <v>72</v>
      </c>
      <c r="E62" s="67">
        <v>22</v>
      </c>
      <c r="F62" s="67"/>
      <c r="G62" s="67">
        <v>48</v>
      </c>
      <c r="H62" s="67">
        <v>234</v>
      </c>
      <c r="I62" s="67"/>
      <c r="J62" s="67">
        <v>234</v>
      </c>
      <c r="K62" s="67">
        <v>8</v>
      </c>
      <c r="L62" s="67">
        <v>242</v>
      </c>
      <c r="M62" s="67">
        <v>161</v>
      </c>
      <c r="N62" s="67">
        <v>403</v>
      </c>
    </row>
    <row r="63" spans="1:14" customFormat="1" x14ac:dyDescent="0.3">
      <c r="A63" s="68" t="s">
        <v>404</v>
      </c>
      <c r="B63" s="131" t="s">
        <v>185</v>
      </c>
      <c r="C63" s="131" t="s">
        <v>185</v>
      </c>
      <c r="D63" s="131" t="s">
        <v>185</v>
      </c>
      <c r="E63" s="131" t="s">
        <v>185</v>
      </c>
      <c r="F63" s="131" t="s">
        <v>185</v>
      </c>
      <c r="G63" s="131" t="s">
        <v>185</v>
      </c>
      <c r="H63" s="131" t="s">
        <v>185</v>
      </c>
      <c r="I63" s="131" t="s">
        <v>185</v>
      </c>
      <c r="J63" s="131" t="s">
        <v>185</v>
      </c>
      <c r="K63" s="131" t="s">
        <v>185</v>
      </c>
      <c r="L63" s="131" t="s">
        <v>185</v>
      </c>
      <c r="M63" s="131" t="s">
        <v>185</v>
      </c>
      <c r="N63" s="131" t="s">
        <v>185</v>
      </c>
    </row>
    <row r="64" spans="1:14" customFormat="1" x14ac:dyDescent="0.3">
      <c r="A64" s="68" t="s">
        <v>405</v>
      </c>
      <c r="B64" s="131" t="s">
        <v>185</v>
      </c>
      <c r="C64" s="131" t="s">
        <v>185</v>
      </c>
      <c r="D64" s="131" t="s">
        <v>185</v>
      </c>
      <c r="E64" s="131" t="s">
        <v>185</v>
      </c>
      <c r="F64" s="131" t="s">
        <v>185</v>
      </c>
      <c r="G64" s="131" t="s">
        <v>185</v>
      </c>
      <c r="H64" s="131" t="s">
        <v>185</v>
      </c>
      <c r="I64" s="131" t="s">
        <v>185</v>
      </c>
      <c r="J64" s="131" t="s">
        <v>185</v>
      </c>
      <c r="K64" s="131" t="s">
        <v>185</v>
      </c>
      <c r="L64" s="131" t="s">
        <v>185</v>
      </c>
      <c r="M64" s="131" t="s">
        <v>185</v>
      </c>
      <c r="N64" s="131" t="s">
        <v>185</v>
      </c>
    </row>
    <row r="65" spans="1:14" customFormat="1" x14ac:dyDescent="0.3">
      <c r="A65" s="169" t="s">
        <v>67</v>
      </c>
      <c r="B65" s="67">
        <v>1</v>
      </c>
      <c r="C65" s="67">
        <v>2</v>
      </c>
      <c r="D65" s="67">
        <v>2</v>
      </c>
      <c r="E65" s="67"/>
      <c r="F65" s="67"/>
      <c r="G65" s="67">
        <v>2</v>
      </c>
      <c r="H65" s="67">
        <v>7</v>
      </c>
      <c r="I65" s="67"/>
      <c r="J65" s="67">
        <v>7</v>
      </c>
      <c r="K65" s="67">
        <v>0</v>
      </c>
      <c r="L65" s="67">
        <v>7</v>
      </c>
      <c r="M65" s="67">
        <v>15</v>
      </c>
      <c r="N65" s="67">
        <v>22</v>
      </c>
    </row>
    <row r="66" spans="1:14" customFormat="1" x14ac:dyDescent="0.3">
      <c r="A66" s="68" t="s">
        <v>406</v>
      </c>
      <c r="B66" s="131" t="s">
        <v>185</v>
      </c>
      <c r="C66" s="131" t="s">
        <v>185</v>
      </c>
      <c r="D66" s="131" t="s">
        <v>185</v>
      </c>
      <c r="E66" s="131" t="s">
        <v>185</v>
      </c>
      <c r="F66" s="131" t="s">
        <v>185</v>
      </c>
      <c r="G66" s="131" t="s">
        <v>185</v>
      </c>
      <c r="H66" s="131" t="s">
        <v>185</v>
      </c>
      <c r="I66" s="131" t="s">
        <v>185</v>
      </c>
      <c r="J66" s="131" t="s">
        <v>185</v>
      </c>
      <c r="K66" s="131" t="s">
        <v>185</v>
      </c>
      <c r="L66" s="131" t="s">
        <v>185</v>
      </c>
      <c r="M66" s="131" t="s">
        <v>185</v>
      </c>
      <c r="N66" s="131" t="s">
        <v>185</v>
      </c>
    </row>
    <row r="67" spans="1:14" customFormat="1" x14ac:dyDescent="0.3">
      <c r="A67" s="169" t="s">
        <v>304</v>
      </c>
      <c r="B67" s="67"/>
      <c r="C67" s="67"/>
      <c r="D67" s="67"/>
      <c r="E67" s="67"/>
      <c r="F67" s="67"/>
      <c r="G67" s="67"/>
      <c r="H67" s="67"/>
      <c r="I67" s="67"/>
      <c r="J67" s="67"/>
      <c r="K67" s="67">
        <v>2</v>
      </c>
      <c r="L67" s="67">
        <v>2</v>
      </c>
      <c r="M67" s="67">
        <v>2</v>
      </c>
      <c r="N67" s="67">
        <v>4</v>
      </c>
    </row>
    <row r="68" spans="1:14" customFormat="1" x14ac:dyDescent="0.3">
      <c r="A68" s="169" t="s">
        <v>182</v>
      </c>
      <c r="B68" s="67">
        <v>15</v>
      </c>
      <c r="C68" s="67"/>
      <c r="D68" s="67"/>
      <c r="E68" s="67"/>
      <c r="F68" s="67"/>
      <c r="G68" s="67"/>
      <c r="H68" s="67">
        <v>15</v>
      </c>
      <c r="I68" s="67"/>
      <c r="J68" s="67">
        <v>15</v>
      </c>
      <c r="K68" s="67">
        <v>0</v>
      </c>
      <c r="L68" s="67">
        <v>15</v>
      </c>
      <c r="M68" s="67">
        <v>6</v>
      </c>
      <c r="N68" s="67">
        <v>21</v>
      </c>
    </row>
    <row r="69" spans="1:14" customFormat="1" x14ac:dyDescent="0.3">
      <c r="A69" s="169" t="s">
        <v>68</v>
      </c>
      <c r="B69" s="67">
        <v>25</v>
      </c>
      <c r="C69" s="67"/>
      <c r="D69" s="67"/>
      <c r="E69" s="67"/>
      <c r="F69" s="67"/>
      <c r="G69" s="67"/>
      <c r="H69" s="67">
        <v>25</v>
      </c>
      <c r="I69" s="67"/>
      <c r="J69" s="67">
        <v>25</v>
      </c>
      <c r="K69" s="67">
        <v>0</v>
      </c>
      <c r="L69" s="67">
        <v>25</v>
      </c>
      <c r="M69" s="67">
        <v>36</v>
      </c>
      <c r="N69" s="67">
        <v>61</v>
      </c>
    </row>
    <row r="70" spans="1:14" customFormat="1" x14ac:dyDescent="0.3">
      <c r="A70" s="169" t="s">
        <v>69</v>
      </c>
      <c r="B70" s="67">
        <v>2</v>
      </c>
      <c r="C70" s="67">
        <v>9</v>
      </c>
      <c r="D70" s="67">
        <v>19</v>
      </c>
      <c r="E70" s="67">
        <v>7</v>
      </c>
      <c r="F70" s="67"/>
      <c r="G70" s="67">
        <v>6</v>
      </c>
      <c r="H70" s="67">
        <v>43</v>
      </c>
      <c r="I70" s="67"/>
      <c r="J70" s="67">
        <v>43</v>
      </c>
      <c r="K70" s="67">
        <v>0</v>
      </c>
      <c r="L70" s="67">
        <v>43</v>
      </c>
      <c r="M70" s="67">
        <v>64</v>
      </c>
      <c r="N70" s="67">
        <v>107</v>
      </c>
    </row>
    <row r="71" spans="1:14" customFormat="1" x14ac:dyDescent="0.3">
      <c r="A71" s="209" t="s">
        <v>430</v>
      </c>
      <c r="B71" s="67"/>
      <c r="C71" s="67"/>
      <c r="D71" s="67"/>
      <c r="E71" s="67"/>
      <c r="F71" s="67"/>
      <c r="G71" s="67"/>
      <c r="H71" s="67"/>
      <c r="I71" s="67"/>
      <c r="J71" s="67"/>
      <c r="K71" s="67">
        <v>0</v>
      </c>
      <c r="L71" s="67"/>
      <c r="M71" s="67">
        <v>18</v>
      </c>
      <c r="N71" s="67">
        <v>18</v>
      </c>
    </row>
    <row r="72" spans="1:14" customFormat="1" x14ac:dyDescent="0.3">
      <c r="A72" s="169" t="s">
        <v>70</v>
      </c>
      <c r="B72" s="67">
        <v>5</v>
      </c>
      <c r="C72" s="67">
        <v>12</v>
      </c>
      <c r="D72" s="67">
        <v>8</v>
      </c>
      <c r="E72" s="67">
        <v>1</v>
      </c>
      <c r="F72" s="67"/>
      <c r="G72" s="67"/>
      <c r="H72" s="67">
        <v>26</v>
      </c>
      <c r="I72" s="67"/>
      <c r="J72" s="67">
        <v>26</v>
      </c>
      <c r="K72" s="67">
        <v>0</v>
      </c>
      <c r="L72" s="67">
        <v>26</v>
      </c>
      <c r="M72" s="67">
        <v>194</v>
      </c>
      <c r="N72" s="67">
        <v>220</v>
      </c>
    </row>
    <row r="73" spans="1:14" customFormat="1" x14ac:dyDescent="0.3">
      <c r="A73" s="169" t="s">
        <v>71</v>
      </c>
      <c r="B73" s="67">
        <v>2</v>
      </c>
      <c r="C73" s="67">
        <v>14</v>
      </c>
      <c r="D73" s="67">
        <v>7</v>
      </c>
      <c r="E73" s="67">
        <v>12</v>
      </c>
      <c r="F73" s="67"/>
      <c r="G73" s="67">
        <v>1</v>
      </c>
      <c r="H73" s="67">
        <v>36</v>
      </c>
      <c r="I73" s="67"/>
      <c r="J73" s="67">
        <v>36</v>
      </c>
      <c r="K73" s="67">
        <v>0</v>
      </c>
      <c r="L73" s="67">
        <v>36</v>
      </c>
      <c r="M73" s="67">
        <v>108</v>
      </c>
      <c r="N73" s="67">
        <v>144</v>
      </c>
    </row>
    <row r="74" spans="1:14" customFormat="1" x14ac:dyDescent="0.3">
      <c r="A74" s="169" t="s">
        <v>72</v>
      </c>
      <c r="B74" s="67">
        <v>17</v>
      </c>
      <c r="C74" s="67">
        <v>16</v>
      </c>
      <c r="D74" s="67">
        <v>12</v>
      </c>
      <c r="E74" s="67">
        <v>1</v>
      </c>
      <c r="F74" s="67"/>
      <c r="G74" s="67"/>
      <c r="H74" s="67">
        <v>46</v>
      </c>
      <c r="I74" s="67"/>
      <c r="J74" s="67">
        <v>46</v>
      </c>
      <c r="K74" s="67">
        <v>46</v>
      </c>
      <c r="L74" s="67">
        <v>92</v>
      </c>
      <c r="M74" s="67">
        <v>4</v>
      </c>
      <c r="N74" s="67">
        <v>96</v>
      </c>
    </row>
    <row r="75" spans="1:14" customFormat="1" x14ac:dyDescent="0.3">
      <c r="A75" s="68" t="s">
        <v>407</v>
      </c>
      <c r="B75" s="131" t="s">
        <v>185</v>
      </c>
      <c r="C75" s="131" t="s">
        <v>185</v>
      </c>
      <c r="D75" s="131" t="s">
        <v>185</v>
      </c>
      <c r="E75" s="131" t="s">
        <v>185</v>
      </c>
      <c r="F75" s="131" t="s">
        <v>185</v>
      </c>
      <c r="G75" s="131" t="s">
        <v>185</v>
      </c>
      <c r="H75" s="131" t="s">
        <v>185</v>
      </c>
      <c r="I75" s="131" t="s">
        <v>185</v>
      </c>
      <c r="J75" s="131" t="s">
        <v>185</v>
      </c>
      <c r="K75" s="131" t="s">
        <v>185</v>
      </c>
      <c r="L75" s="131" t="s">
        <v>185</v>
      </c>
      <c r="M75" s="131" t="s">
        <v>185</v>
      </c>
      <c r="N75" s="131" t="s">
        <v>185</v>
      </c>
    </row>
    <row r="76" spans="1:14" customFormat="1" x14ac:dyDescent="0.3">
      <c r="A76" s="68" t="s">
        <v>408</v>
      </c>
      <c r="B76" s="131" t="s">
        <v>185</v>
      </c>
      <c r="C76" s="131" t="s">
        <v>185</v>
      </c>
      <c r="D76" s="131" t="s">
        <v>185</v>
      </c>
      <c r="E76" s="131" t="s">
        <v>185</v>
      </c>
      <c r="F76" s="131" t="s">
        <v>185</v>
      </c>
      <c r="G76" s="131" t="s">
        <v>185</v>
      </c>
      <c r="H76" s="131" t="s">
        <v>185</v>
      </c>
      <c r="I76" s="131" t="s">
        <v>185</v>
      </c>
      <c r="J76" s="131" t="s">
        <v>185</v>
      </c>
      <c r="K76" s="131" t="s">
        <v>185</v>
      </c>
      <c r="L76" s="131" t="s">
        <v>185</v>
      </c>
      <c r="M76" s="131" t="s">
        <v>185</v>
      </c>
      <c r="N76" s="131" t="s">
        <v>185</v>
      </c>
    </row>
    <row r="77" spans="1:14" customFormat="1" x14ac:dyDescent="0.3">
      <c r="A77" s="169" t="s">
        <v>73</v>
      </c>
      <c r="B77" s="67">
        <v>18</v>
      </c>
      <c r="C77" s="67">
        <v>32</v>
      </c>
      <c r="D77" s="67">
        <v>43</v>
      </c>
      <c r="E77" s="67">
        <v>71</v>
      </c>
      <c r="F77" s="67"/>
      <c r="G77" s="67"/>
      <c r="H77" s="67">
        <v>164</v>
      </c>
      <c r="I77" s="67"/>
      <c r="J77" s="67">
        <v>164</v>
      </c>
      <c r="K77" s="67">
        <v>0</v>
      </c>
      <c r="L77" s="67">
        <v>164</v>
      </c>
      <c r="M77" s="67">
        <v>856</v>
      </c>
      <c r="N77" s="67">
        <v>1020</v>
      </c>
    </row>
    <row r="78" spans="1:14" customFormat="1" x14ac:dyDescent="0.3">
      <c r="A78" s="169" t="s">
        <v>74</v>
      </c>
      <c r="B78" s="67">
        <v>49</v>
      </c>
      <c r="C78" s="67">
        <v>10</v>
      </c>
      <c r="D78" s="67">
        <v>13</v>
      </c>
      <c r="E78" s="67">
        <v>15</v>
      </c>
      <c r="F78" s="67"/>
      <c r="G78" s="67"/>
      <c r="H78" s="67">
        <v>87</v>
      </c>
      <c r="I78" s="67"/>
      <c r="J78" s="67">
        <v>87</v>
      </c>
      <c r="K78" s="67">
        <v>3</v>
      </c>
      <c r="L78" s="67">
        <v>90</v>
      </c>
      <c r="M78" s="67">
        <v>219</v>
      </c>
      <c r="N78" s="67">
        <v>309</v>
      </c>
    </row>
    <row r="79" spans="1:14" customFormat="1" x14ac:dyDescent="0.3">
      <c r="A79" s="169" t="s">
        <v>75</v>
      </c>
      <c r="B79" s="67">
        <v>39</v>
      </c>
      <c r="C79" s="67">
        <v>48</v>
      </c>
      <c r="D79" s="67">
        <v>64</v>
      </c>
      <c r="E79" s="67">
        <v>43</v>
      </c>
      <c r="F79" s="67"/>
      <c r="G79" s="67"/>
      <c r="H79" s="67">
        <v>194</v>
      </c>
      <c r="I79" s="67"/>
      <c r="J79" s="67">
        <v>194</v>
      </c>
      <c r="K79" s="67">
        <v>0</v>
      </c>
      <c r="L79" s="67">
        <v>194</v>
      </c>
      <c r="M79" s="67">
        <v>903</v>
      </c>
      <c r="N79" s="67">
        <v>1097</v>
      </c>
    </row>
    <row r="80" spans="1:14" customFormat="1" x14ac:dyDescent="0.3">
      <c r="A80" s="169" t="s">
        <v>76</v>
      </c>
      <c r="B80" s="67">
        <v>10</v>
      </c>
      <c r="C80" s="67">
        <v>25</v>
      </c>
      <c r="D80" s="67">
        <v>33</v>
      </c>
      <c r="E80" s="67">
        <v>10</v>
      </c>
      <c r="F80" s="67"/>
      <c r="G80" s="67"/>
      <c r="H80" s="67">
        <v>78</v>
      </c>
      <c r="I80" s="67"/>
      <c r="J80" s="67">
        <v>78</v>
      </c>
      <c r="K80" s="67">
        <v>3</v>
      </c>
      <c r="L80" s="67">
        <v>81</v>
      </c>
      <c r="M80" s="67">
        <v>146</v>
      </c>
      <c r="N80" s="67">
        <v>227</v>
      </c>
    </row>
    <row r="81" spans="1:14" customFormat="1" x14ac:dyDescent="0.3">
      <c r="A81" s="169" t="s">
        <v>77</v>
      </c>
      <c r="B81" s="67">
        <v>21</v>
      </c>
      <c r="C81" s="67">
        <v>15</v>
      </c>
      <c r="D81" s="67">
        <v>33</v>
      </c>
      <c r="E81" s="67">
        <v>14</v>
      </c>
      <c r="F81" s="67"/>
      <c r="G81" s="67"/>
      <c r="H81" s="67">
        <v>83</v>
      </c>
      <c r="I81" s="67"/>
      <c r="J81" s="67">
        <v>83</v>
      </c>
      <c r="K81" s="67">
        <v>4</v>
      </c>
      <c r="L81" s="67">
        <v>87</v>
      </c>
      <c r="M81" s="67">
        <v>232</v>
      </c>
      <c r="N81" s="67">
        <v>319</v>
      </c>
    </row>
    <row r="82" spans="1:14" customFormat="1" x14ac:dyDescent="0.3">
      <c r="A82" s="169" t="s">
        <v>78</v>
      </c>
      <c r="B82" s="67">
        <v>2</v>
      </c>
      <c r="C82" s="67">
        <v>6</v>
      </c>
      <c r="D82" s="67">
        <v>16</v>
      </c>
      <c r="E82" s="67">
        <v>6</v>
      </c>
      <c r="F82" s="67"/>
      <c r="G82" s="67"/>
      <c r="H82" s="67">
        <v>30</v>
      </c>
      <c r="I82" s="67"/>
      <c r="J82" s="67">
        <v>30</v>
      </c>
      <c r="K82" s="67">
        <v>4</v>
      </c>
      <c r="L82" s="67">
        <v>34</v>
      </c>
      <c r="M82" s="67">
        <v>117</v>
      </c>
      <c r="N82" s="67">
        <v>151</v>
      </c>
    </row>
    <row r="83" spans="1:14" customFormat="1" x14ac:dyDescent="0.3">
      <c r="A83" s="169" t="s">
        <v>79</v>
      </c>
      <c r="B83" s="67">
        <v>13</v>
      </c>
      <c r="C83" s="67">
        <v>28</v>
      </c>
      <c r="D83" s="67">
        <v>41</v>
      </c>
      <c r="E83" s="67">
        <v>15</v>
      </c>
      <c r="F83" s="67"/>
      <c r="G83" s="67"/>
      <c r="H83" s="67">
        <v>97</v>
      </c>
      <c r="I83" s="67"/>
      <c r="J83" s="67">
        <v>97</v>
      </c>
      <c r="K83" s="67">
        <v>0</v>
      </c>
      <c r="L83" s="67">
        <v>97</v>
      </c>
      <c r="M83" s="67">
        <v>203</v>
      </c>
      <c r="N83" s="67">
        <v>300</v>
      </c>
    </row>
    <row r="84" spans="1:14" customFormat="1" x14ac:dyDescent="0.3">
      <c r="A84" s="169" t="s">
        <v>80</v>
      </c>
      <c r="B84" s="67">
        <v>17</v>
      </c>
      <c r="C84" s="67">
        <v>5</v>
      </c>
      <c r="D84" s="67">
        <v>4</v>
      </c>
      <c r="E84" s="67"/>
      <c r="F84" s="67"/>
      <c r="G84" s="67"/>
      <c r="H84" s="67">
        <v>26</v>
      </c>
      <c r="I84" s="67"/>
      <c r="J84" s="67">
        <v>26</v>
      </c>
      <c r="K84" s="67">
        <v>8</v>
      </c>
      <c r="L84" s="67">
        <v>34</v>
      </c>
      <c r="M84" s="67">
        <v>78</v>
      </c>
      <c r="N84" s="67">
        <v>112</v>
      </c>
    </row>
    <row r="85" spans="1:14" customFormat="1" x14ac:dyDescent="0.3">
      <c r="A85" s="169" t="s">
        <v>81</v>
      </c>
      <c r="B85" s="67">
        <v>4</v>
      </c>
      <c r="C85" s="67">
        <v>11</v>
      </c>
      <c r="D85" s="67">
        <v>25</v>
      </c>
      <c r="E85" s="67">
        <v>2</v>
      </c>
      <c r="F85" s="67"/>
      <c r="G85" s="67"/>
      <c r="H85" s="67">
        <v>42</v>
      </c>
      <c r="I85" s="67"/>
      <c r="J85" s="67">
        <v>42</v>
      </c>
      <c r="K85" s="67">
        <v>4</v>
      </c>
      <c r="L85" s="67">
        <v>46</v>
      </c>
      <c r="M85" s="67">
        <v>85</v>
      </c>
      <c r="N85" s="67">
        <v>131</v>
      </c>
    </row>
    <row r="86" spans="1:14" customFormat="1" x14ac:dyDescent="0.3">
      <c r="A86" s="169" t="s">
        <v>82</v>
      </c>
      <c r="B86" s="67">
        <v>7</v>
      </c>
      <c r="C86" s="67">
        <v>12</v>
      </c>
      <c r="D86" s="67">
        <v>19</v>
      </c>
      <c r="E86" s="67">
        <v>7</v>
      </c>
      <c r="F86" s="67"/>
      <c r="G86" s="67"/>
      <c r="H86" s="67">
        <v>45</v>
      </c>
      <c r="I86" s="67"/>
      <c r="J86" s="67">
        <v>45</v>
      </c>
      <c r="K86" s="67">
        <v>3</v>
      </c>
      <c r="L86" s="67">
        <v>48</v>
      </c>
      <c r="M86" s="67">
        <v>108</v>
      </c>
      <c r="N86" s="67">
        <v>156</v>
      </c>
    </row>
    <row r="87" spans="1:14" customFormat="1" x14ac:dyDescent="0.3">
      <c r="A87" s="169" t="s">
        <v>83</v>
      </c>
      <c r="B87" s="67">
        <v>65</v>
      </c>
      <c r="C87" s="67">
        <v>73</v>
      </c>
      <c r="D87" s="67">
        <v>38</v>
      </c>
      <c r="E87" s="67">
        <v>10</v>
      </c>
      <c r="F87" s="67"/>
      <c r="G87" s="67"/>
      <c r="H87" s="67">
        <v>186</v>
      </c>
      <c r="I87" s="67"/>
      <c r="J87" s="67">
        <v>186</v>
      </c>
      <c r="K87" s="67">
        <v>10</v>
      </c>
      <c r="L87" s="67">
        <v>196</v>
      </c>
      <c r="M87" s="67">
        <v>447</v>
      </c>
      <c r="N87" s="67">
        <v>643</v>
      </c>
    </row>
    <row r="88" spans="1:14" customFormat="1" x14ac:dyDescent="0.3">
      <c r="A88" s="169" t="s">
        <v>305</v>
      </c>
      <c r="B88" s="67"/>
      <c r="C88" s="67"/>
      <c r="D88" s="67"/>
      <c r="E88" s="67"/>
      <c r="F88" s="67"/>
      <c r="G88" s="67"/>
      <c r="H88" s="67"/>
      <c r="I88" s="67"/>
      <c r="J88" s="67"/>
      <c r="K88" s="67">
        <v>7</v>
      </c>
      <c r="L88" s="67">
        <v>7</v>
      </c>
      <c r="M88" s="67"/>
      <c r="N88" s="67">
        <v>7</v>
      </c>
    </row>
    <row r="89" spans="1:14" customFormat="1" x14ac:dyDescent="0.3">
      <c r="A89" s="169" t="s">
        <v>84</v>
      </c>
      <c r="B89" s="67">
        <v>2</v>
      </c>
      <c r="C89" s="67">
        <v>4</v>
      </c>
      <c r="D89" s="67">
        <v>11</v>
      </c>
      <c r="E89" s="67">
        <v>1</v>
      </c>
      <c r="F89" s="67"/>
      <c r="G89" s="67"/>
      <c r="H89" s="67">
        <v>18</v>
      </c>
      <c r="I89" s="67"/>
      <c r="J89" s="67">
        <v>18</v>
      </c>
      <c r="K89" s="67">
        <v>13</v>
      </c>
      <c r="L89" s="67">
        <v>31</v>
      </c>
      <c r="M89" s="67">
        <v>22</v>
      </c>
      <c r="N89" s="67">
        <v>53</v>
      </c>
    </row>
    <row r="90" spans="1:14" customFormat="1" x14ac:dyDescent="0.3">
      <c r="A90" s="169" t="s">
        <v>85</v>
      </c>
      <c r="B90" s="67">
        <v>13</v>
      </c>
      <c r="C90" s="67">
        <v>35</v>
      </c>
      <c r="D90" s="67">
        <v>39</v>
      </c>
      <c r="E90" s="67">
        <v>10</v>
      </c>
      <c r="F90" s="67"/>
      <c r="G90" s="67"/>
      <c r="H90" s="67">
        <v>97</v>
      </c>
      <c r="I90" s="67"/>
      <c r="J90" s="67">
        <v>97</v>
      </c>
      <c r="K90" s="67">
        <v>8</v>
      </c>
      <c r="L90" s="67">
        <v>105</v>
      </c>
      <c r="M90" s="67">
        <v>221</v>
      </c>
      <c r="N90" s="67">
        <v>326</v>
      </c>
    </row>
    <row r="91" spans="1:14" customFormat="1" x14ac:dyDescent="0.3">
      <c r="A91" s="169" t="s">
        <v>86</v>
      </c>
      <c r="B91" s="67">
        <v>27</v>
      </c>
      <c r="C91" s="67">
        <v>40</v>
      </c>
      <c r="D91" s="67">
        <v>35</v>
      </c>
      <c r="E91" s="67">
        <v>4</v>
      </c>
      <c r="F91" s="67"/>
      <c r="G91" s="67"/>
      <c r="H91" s="67">
        <v>106</v>
      </c>
      <c r="I91" s="67"/>
      <c r="J91" s="67">
        <v>106</v>
      </c>
      <c r="K91" s="67">
        <v>6</v>
      </c>
      <c r="L91" s="67">
        <v>112</v>
      </c>
      <c r="M91" s="67">
        <v>236</v>
      </c>
      <c r="N91" s="67">
        <v>348</v>
      </c>
    </row>
    <row r="92" spans="1:14" customFormat="1" x14ac:dyDescent="0.3">
      <c r="A92" s="169" t="s">
        <v>183</v>
      </c>
      <c r="B92" s="67">
        <v>4</v>
      </c>
      <c r="C92" s="67"/>
      <c r="D92" s="67"/>
      <c r="E92" s="67"/>
      <c r="F92" s="67"/>
      <c r="G92" s="67"/>
      <c r="H92" s="67">
        <v>4</v>
      </c>
      <c r="I92" s="67"/>
      <c r="J92" s="67">
        <v>4</v>
      </c>
      <c r="K92" s="67">
        <v>0</v>
      </c>
      <c r="L92" s="67">
        <v>4</v>
      </c>
      <c r="M92" s="67">
        <v>142</v>
      </c>
      <c r="N92" s="67">
        <v>146</v>
      </c>
    </row>
    <row r="93" spans="1:14" customFormat="1" x14ac:dyDescent="0.3">
      <c r="A93" s="169" t="s">
        <v>87</v>
      </c>
      <c r="B93" s="67">
        <v>32</v>
      </c>
      <c r="C93" s="67">
        <v>23</v>
      </c>
      <c r="D93" s="67">
        <v>50</v>
      </c>
      <c r="E93" s="67">
        <v>89</v>
      </c>
      <c r="F93" s="67"/>
      <c r="G93" s="67"/>
      <c r="H93" s="67">
        <v>194</v>
      </c>
      <c r="I93" s="67"/>
      <c r="J93" s="67">
        <v>194</v>
      </c>
      <c r="K93" s="67">
        <v>0</v>
      </c>
      <c r="L93" s="67">
        <v>194</v>
      </c>
      <c r="M93" s="67">
        <v>804</v>
      </c>
      <c r="N93" s="67">
        <v>998</v>
      </c>
    </row>
    <row r="94" spans="1:14" customFormat="1" x14ac:dyDescent="0.3">
      <c r="A94" s="169" t="s">
        <v>88</v>
      </c>
      <c r="B94" s="67">
        <v>36</v>
      </c>
      <c r="C94" s="67">
        <v>71</v>
      </c>
      <c r="D94" s="67">
        <v>21</v>
      </c>
      <c r="E94" s="67">
        <v>4</v>
      </c>
      <c r="F94" s="67"/>
      <c r="G94" s="67"/>
      <c r="H94" s="67">
        <v>132</v>
      </c>
      <c r="I94" s="67"/>
      <c r="J94" s="67">
        <v>132</v>
      </c>
      <c r="K94" s="67">
        <v>0</v>
      </c>
      <c r="L94" s="67">
        <v>132</v>
      </c>
      <c r="M94" s="67">
        <v>75</v>
      </c>
      <c r="N94" s="67">
        <v>207</v>
      </c>
    </row>
    <row r="95" spans="1:14" customFormat="1" x14ac:dyDescent="0.3">
      <c r="A95" s="68" t="s">
        <v>409</v>
      </c>
      <c r="B95" s="131" t="s">
        <v>185</v>
      </c>
      <c r="C95" s="131" t="s">
        <v>185</v>
      </c>
      <c r="D95" s="131" t="s">
        <v>185</v>
      </c>
      <c r="E95" s="131" t="s">
        <v>185</v>
      </c>
      <c r="F95" s="131" t="s">
        <v>185</v>
      </c>
      <c r="G95" s="131" t="s">
        <v>185</v>
      </c>
      <c r="H95" s="131" t="s">
        <v>185</v>
      </c>
      <c r="I95" s="131" t="s">
        <v>185</v>
      </c>
      <c r="J95" s="131" t="s">
        <v>185</v>
      </c>
      <c r="K95" s="131" t="s">
        <v>185</v>
      </c>
      <c r="L95" s="131" t="s">
        <v>185</v>
      </c>
      <c r="M95" s="131" t="s">
        <v>185</v>
      </c>
      <c r="N95" s="131" t="s">
        <v>185</v>
      </c>
    </row>
    <row r="96" spans="1:14" s="4" customFormat="1" x14ac:dyDescent="0.3">
      <c r="A96" s="123" t="s">
        <v>464</v>
      </c>
      <c r="B96" s="170">
        <v>871</v>
      </c>
      <c r="C96" s="170">
        <v>572</v>
      </c>
      <c r="D96" s="170">
        <v>684</v>
      </c>
      <c r="E96" s="170">
        <v>498</v>
      </c>
      <c r="F96" s="170"/>
      <c r="G96" s="170">
        <v>73</v>
      </c>
      <c r="H96" s="170">
        <v>2698</v>
      </c>
      <c r="I96" s="170">
        <v>6</v>
      </c>
      <c r="J96" s="170">
        <v>2704</v>
      </c>
      <c r="K96" s="170">
        <v>157</v>
      </c>
      <c r="L96" s="170">
        <v>2855</v>
      </c>
      <c r="M96" s="170">
        <v>6239</v>
      </c>
      <c r="N96" s="170">
        <v>9094</v>
      </c>
    </row>
    <row r="97" spans="1:14" s="4" customFormat="1" x14ac:dyDescent="0.3">
      <c r="A97" s="123" t="s">
        <v>89</v>
      </c>
      <c r="B97" s="170"/>
      <c r="C97" s="170"/>
      <c r="D97" s="170"/>
      <c r="E97" s="170"/>
      <c r="F97" s="170"/>
      <c r="G97" s="170"/>
      <c r="H97" s="170"/>
      <c r="I97" s="170"/>
      <c r="J97" s="170"/>
      <c r="K97" s="67">
        <v>0</v>
      </c>
      <c r="L97" s="170"/>
      <c r="M97" s="170"/>
      <c r="N97" s="170"/>
    </row>
    <row r="98" spans="1:14" customFormat="1" x14ac:dyDescent="0.3">
      <c r="A98" s="169" t="s">
        <v>61</v>
      </c>
      <c r="B98" s="67">
        <v>3</v>
      </c>
      <c r="C98" s="67"/>
      <c r="D98" s="67"/>
      <c r="E98" s="67"/>
      <c r="F98" s="67"/>
      <c r="G98" s="67"/>
      <c r="H98" s="67">
        <v>3</v>
      </c>
      <c r="I98" s="67"/>
      <c r="J98" s="67">
        <v>3</v>
      </c>
      <c r="K98" s="67">
        <v>0</v>
      </c>
      <c r="L98" s="67">
        <v>3</v>
      </c>
      <c r="M98" s="67">
        <v>46</v>
      </c>
      <c r="N98" s="67">
        <v>49</v>
      </c>
    </row>
    <row r="99" spans="1:14" customFormat="1" x14ac:dyDescent="0.3">
      <c r="A99" s="169" t="s">
        <v>107</v>
      </c>
      <c r="B99" s="67">
        <v>3</v>
      </c>
      <c r="C99" s="67"/>
      <c r="D99" s="67"/>
      <c r="E99" s="67"/>
      <c r="F99" s="67"/>
      <c r="G99" s="67"/>
      <c r="H99" s="67">
        <v>3</v>
      </c>
      <c r="I99" s="67"/>
      <c r="J99" s="67">
        <v>3</v>
      </c>
      <c r="K99" s="67">
        <v>0</v>
      </c>
      <c r="L99" s="67">
        <v>3</v>
      </c>
      <c r="M99" s="67">
        <v>68</v>
      </c>
      <c r="N99" s="67">
        <v>71</v>
      </c>
    </row>
    <row r="100" spans="1:14" customFormat="1" x14ac:dyDescent="0.3">
      <c r="A100" s="169" t="s">
        <v>302</v>
      </c>
      <c r="B100" s="67">
        <v>1</v>
      </c>
      <c r="C100" s="67"/>
      <c r="D100" s="67"/>
      <c r="E100" s="67"/>
      <c r="F100" s="67"/>
      <c r="G100" s="67"/>
      <c r="H100" s="67">
        <v>1</v>
      </c>
      <c r="I100" s="67"/>
      <c r="J100" s="67">
        <v>1</v>
      </c>
      <c r="K100" s="67">
        <v>0</v>
      </c>
      <c r="L100" s="67">
        <v>1</v>
      </c>
      <c r="M100" s="67">
        <v>25</v>
      </c>
      <c r="N100" s="67">
        <v>26</v>
      </c>
    </row>
    <row r="101" spans="1:14" customFormat="1" x14ac:dyDescent="0.3">
      <c r="A101" s="169" t="s">
        <v>62</v>
      </c>
      <c r="B101" s="67">
        <v>1</v>
      </c>
      <c r="C101" s="67"/>
      <c r="D101" s="67"/>
      <c r="E101" s="67"/>
      <c r="F101" s="67"/>
      <c r="G101" s="67"/>
      <c r="H101" s="67">
        <v>1</v>
      </c>
      <c r="I101" s="67"/>
      <c r="J101" s="67">
        <v>1</v>
      </c>
      <c r="K101" s="67">
        <v>0</v>
      </c>
      <c r="L101" s="67">
        <v>1</v>
      </c>
      <c r="M101" s="67">
        <v>86</v>
      </c>
      <c r="N101" s="67">
        <v>87</v>
      </c>
    </row>
    <row r="102" spans="1:14" customFormat="1" x14ac:dyDescent="0.3">
      <c r="A102" s="169" t="s">
        <v>431</v>
      </c>
      <c r="B102" s="67">
        <v>10</v>
      </c>
      <c r="C102" s="67"/>
      <c r="D102" s="67"/>
      <c r="E102" s="67"/>
      <c r="F102" s="67"/>
      <c r="G102" s="67"/>
      <c r="H102" s="67">
        <v>10</v>
      </c>
      <c r="I102" s="67">
        <v>2</v>
      </c>
      <c r="J102" s="67">
        <v>12</v>
      </c>
      <c r="K102" s="67">
        <v>2</v>
      </c>
      <c r="L102" s="67">
        <v>12</v>
      </c>
      <c r="M102" s="67">
        <v>50</v>
      </c>
      <c r="N102" s="67">
        <v>62</v>
      </c>
    </row>
    <row r="103" spans="1:14" customFormat="1" x14ac:dyDescent="0.3">
      <c r="A103" s="169" t="s">
        <v>257</v>
      </c>
      <c r="B103" s="67"/>
      <c r="C103" s="67"/>
      <c r="D103" s="67"/>
      <c r="E103" s="67">
        <v>34</v>
      </c>
      <c r="F103" s="67"/>
      <c r="G103" s="67"/>
      <c r="H103" s="67">
        <v>34</v>
      </c>
      <c r="I103" s="67"/>
      <c r="J103" s="67">
        <v>34</v>
      </c>
      <c r="K103" s="67">
        <v>0</v>
      </c>
      <c r="L103" s="67">
        <v>34</v>
      </c>
      <c r="M103" s="67">
        <v>82</v>
      </c>
      <c r="N103" s="67">
        <v>116</v>
      </c>
    </row>
    <row r="104" spans="1:14" customFormat="1" x14ac:dyDescent="0.3">
      <c r="A104" s="169" t="s">
        <v>258</v>
      </c>
      <c r="B104" s="67"/>
      <c r="C104" s="67"/>
      <c r="D104" s="67"/>
      <c r="E104" s="67">
        <v>10</v>
      </c>
      <c r="F104" s="67"/>
      <c r="G104" s="67"/>
      <c r="H104" s="67">
        <v>10</v>
      </c>
      <c r="I104" s="67"/>
      <c r="J104" s="67">
        <v>10</v>
      </c>
      <c r="K104" s="67">
        <v>0</v>
      </c>
      <c r="L104" s="67">
        <v>10</v>
      </c>
      <c r="M104" s="67">
        <v>28</v>
      </c>
      <c r="N104" s="67">
        <v>38</v>
      </c>
    </row>
    <row r="105" spans="1:14" customFormat="1" x14ac:dyDescent="0.3">
      <c r="A105" s="169" t="s">
        <v>91</v>
      </c>
      <c r="B105" s="67">
        <v>28</v>
      </c>
      <c r="C105" s="67"/>
      <c r="D105" s="67"/>
      <c r="E105" s="67"/>
      <c r="F105" s="67"/>
      <c r="G105" s="67"/>
      <c r="H105" s="67">
        <v>28</v>
      </c>
      <c r="I105" s="67">
        <v>9</v>
      </c>
      <c r="J105" s="67">
        <v>37</v>
      </c>
      <c r="K105" s="67">
        <v>9</v>
      </c>
      <c r="L105" s="67">
        <v>37</v>
      </c>
      <c r="M105" s="67"/>
      <c r="N105" s="67">
        <v>37</v>
      </c>
    </row>
    <row r="106" spans="1:14" customFormat="1" x14ac:dyDescent="0.3">
      <c r="A106" s="169" t="s">
        <v>210</v>
      </c>
      <c r="B106" s="67"/>
      <c r="C106" s="67"/>
      <c r="D106" s="67"/>
      <c r="E106" s="67"/>
      <c r="F106" s="67"/>
      <c r="G106" s="67"/>
      <c r="H106" s="67"/>
      <c r="I106" s="67">
        <v>1</v>
      </c>
      <c r="J106" s="67">
        <v>1</v>
      </c>
      <c r="K106" s="67">
        <v>1</v>
      </c>
      <c r="L106" s="67">
        <v>1</v>
      </c>
      <c r="M106" s="67">
        <v>28</v>
      </c>
      <c r="N106" s="67">
        <v>29</v>
      </c>
    </row>
    <row r="107" spans="1:14" customFormat="1" x14ac:dyDescent="0.3">
      <c r="A107" s="68" t="s">
        <v>410</v>
      </c>
      <c r="B107" s="131" t="s">
        <v>185</v>
      </c>
      <c r="C107" s="131" t="s">
        <v>185</v>
      </c>
      <c r="D107" s="131" t="s">
        <v>185</v>
      </c>
      <c r="E107" s="131" t="s">
        <v>185</v>
      </c>
      <c r="F107" s="131" t="s">
        <v>185</v>
      </c>
      <c r="G107" s="131" t="s">
        <v>185</v>
      </c>
      <c r="H107" s="131" t="s">
        <v>185</v>
      </c>
      <c r="I107" s="131" t="s">
        <v>185</v>
      </c>
      <c r="J107" s="131" t="s">
        <v>185</v>
      </c>
      <c r="K107" s="131" t="s">
        <v>185</v>
      </c>
      <c r="L107" s="131" t="s">
        <v>185</v>
      </c>
      <c r="M107" s="131" t="s">
        <v>185</v>
      </c>
      <c r="N107" s="131" t="s">
        <v>185</v>
      </c>
    </row>
    <row r="108" spans="1:14" customFormat="1" x14ac:dyDescent="0.3">
      <c r="A108" s="169" t="s">
        <v>203</v>
      </c>
      <c r="B108" s="67"/>
      <c r="C108" s="67"/>
      <c r="D108" s="67"/>
      <c r="E108" s="67"/>
      <c r="F108" s="67"/>
      <c r="G108" s="67">
        <v>12</v>
      </c>
      <c r="H108" s="67">
        <v>12</v>
      </c>
      <c r="I108" s="67"/>
      <c r="J108" s="67">
        <v>12</v>
      </c>
      <c r="K108" s="67">
        <v>0</v>
      </c>
      <c r="L108" s="67">
        <v>12</v>
      </c>
      <c r="M108" s="67">
        <v>85</v>
      </c>
      <c r="N108" s="67">
        <v>97</v>
      </c>
    </row>
    <row r="109" spans="1:14" customFormat="1" x14ac:dyDescent="0.3">
      <c r="A109" s="169" t="s">
        <v>92</v>
      </c>
      <c r="B109" s="67"/>
      <c r="C109" s="67"/>
      <c r="D109" s="67"/>
      <c r="E109" s="67">
        <v>11</v>
      </c>
      <c r="F109" s="67"/>
      <c r="G109" s="67"/>
      <c r="H109" s="67">
        <v>11</v>
      </c>
      <c r="I109" s="67"/>
      <c r="J109" s="67">
        <v>11</v>
      </c>
      <c r="K109" s="67">
        <v>0</v>
      </c>
      <c r="L109" s="67">
        <v>11</v>
      </c>
      <c r="M109" s="67">
        <v>23</v>
      </c>
      <c r="N109" s="67">
        <v>34</v>
      </c>
    </row>
    <row r="110" spans="1:14" customFormat="1" x14ac:dyDescent="0.3">
      <c r="A110" s="169" t="s">
        <v>93</v>
      </c>
      <c r="B110" s="67"/>
      <c r="C110" s="67"/>
      <c r="D110" s="67"/>
      <c r="E110" s="67">
        <v>16</v>
      </c>
      <c r="F110" s="67"/>
      <c r="G110" s="67"/>
      <c r="H110" s="67">
        <v>16</v>
      </c>
      <c r="I110" s="67"/>
      <c r="J110" s="67">
        <v>16</v>
      </c>
      <c r="K110" s="67">
        <v>0</v>
      </c>
      <c r="L110" s="67">
        <v>16</v>
      </c>
      <c r="M110" s="67">
        <v>40</v>
      </c>
      <c r="N110" s="67">
        <v>56</v>
      </c>
    </row>
    <row r="111" spans="1:14" customFormat="1" x14ac:dyDescent="0.3">
      <c r="A111" s="169" t="s">
        <v>166</v>
      </c>
      <c r="B111" s="67"/>
      <c r="C111" s="67"/>
      <c r="D111" s="67"/>
      <c r="E111" s="67">
        <v>14</v>
      </c>
      <c r="F111" s="67"/>
      <c r="G111" s="67"/>
      <c r="H111" s="67">
        <v>14</v>
      </c>
      <c r="I111" s="67"/>
      <c r="J111" s="67">
        <v>14</v>
      </c>
      <c r="K111" s="67">
        <v>0</v>
      </c>
      <c r="L111" s="67">
        <v>14</v>
      </c>
      <c r="M111" s="67">
        <v>21</v>
      </c>
      <c r="N111" s="67">
        <v>35</v>
      </c>
    </row>
    <row r="112" spans="1:14" customFormat="1" x14ac:dyDescent="0.3">
      <c r="A112" s="169" t="s">
        <v>94</v>
      </c>
      <c r="B112" s="67"/>
      <c r="C112" s="67"/>
      <c r="D112" s="67"/>
      <c r="E112" s="67">
        <v>12</v>
      </c>
      <c r="F112" s="67"/>
      <c r="G112" s="67"/>
      <c r="H112" s="67">
        <v>12</v>
      </c>
      <c r="I112" s="67"/>
      <c r="J112" s="67">
        <v>12</v>
      </c>
      <c r="K112" s="67">
        <v>0</v>
      </c>
      <c r="L112" s="67">
        <v>12</v>
      </c>
      <c r="M112" s="67">
        <v>28</v>
      </c>
      <c r="N112" s="67">
        <v>40</v>
      </c>
    </row>
    <row r="113" spans="1:37" customFormat="1" x14ac:dyDescent="0.3">
      <c r="A113" s="169" t="s">
        <v>95</v>
      </c>
      <c r="B113" s="67">
        <v>138</v>
      </c>
      <c r="C113" s="67"/>
      <c r="D113" s="67"/>
      <c r="E113" s="67"/>
      <c r="F113" s="67"/>
      <c r="G113" s="67"/>
      <c r="H113" s="67">
        <v>138</v>
      </c>
      <c r="I113" s="67"/>
      <c r="J113" s="67">
        <v>138</v>
      </c>
      <c r="K113" s="67">
        <v>138</v>
      </c>
      <c r="L113" s="67">
        <v>276</v>
      </c>
      <c r="M113" s="67">
        <v>542</v>
      </c>
      <c r="N113" s="67">
        <v>818</v>
      </c>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row>
    <row r="114" spans="1:37" s="4" customFormat="1" x14ac:dyDescent="0.3">
      <c r="A114" s="169" t="s">
        <v>346</v>
      </c>
      <c r="B114" s="67"/>
      <c r="C114" s="67"/>
      <c r="D114" s="67"/>
      <c r="E114" s="67"/>
      <c r="F114" s="67"/>
      <c r="G114" s="67"/>
      <c r="H114" s="67"/>
      <c r="I114" s="67"/>
      <c r="J114" s="67"/>
      <c r="K114" s="67">
        <v>1</v>
      </c>
      <c r="L114" s="67">
        <v>1</v>
      </c>
      <c r="M114" s="67">
        <v>14</v>
      </c>
      <c r="N114" s="67">
        <v>15</v>
      </c>
    </row>
    <row r="115" spans="1:37" s="4" customFormat="1" x14ac:dyDescent="0.3">
      <c r="A115" s="169" t="s">
        <v>96</v>
      </c>
      <c r="B115" s="67">
        <v>19</v>
      </c>
      <c r="C115" s="67"/>
      <c r="D115" s="67"/>
      <c r="E115" s="67">
        <v>63</v>
      </c>
      <c r="F115" s="67"/>
      <c r="G115" s="67"/>
      <c r="H115" s="67">
        <v>82</v>
      </c>
      <c r="I115" s="67"/>
      <c r="J115" s="67">
        <v>82</v>
      </c>
      <c r="K115" s="67">
        <v>0</v>
      </c>
      <c r="L115" s="67">
        <v>82</v>
      </c>
      <c r="M115" s="67"/>
      <c r="N115" s="67">
        <v>82</v>
      </c>
    </row>
    <row r="116" spans="1:37" customFormat="1" x14ac:dyDescent="0.3">
      <c r="A116" s="169" t="s">
        <v>97</v>
      </c>
      <c r="B116" s="67"/>
      <c r="C116" s="67">
        <v>10</v>
      </c>
      <c r="D116" s="67"/>
      <c r="E116" s="67">
        <v>8</v>
      </c>
      <c r="F116" s="67"/>
      <c r="G116" s="67"/>
      <c r="H116" s="67">
        <v>18</v>
      </c>
      <c r="I116" s="67"/>
      <c r="J116" s="67">
        <v>18</v>
      </c>
      <c r="K116" s="67">
        <v>0</v>
      </c>
      <c r="L116" s="67">
        <v>18</v>
      </c>
      <c r="M116" s="67">
        <v>79</v>
      </c>
      <c r="N116" s="67">
        <v>97</v>
      </c>
    </row>
    <row r="117" spans="1:37" customFormat="1" ht="15" customHeight="1" x14ac:dyDescent="0.3">
      <c r="A117" s="169" t="s">
        <v>98</v>
      </c>
      <c r="B117" s="67">
        <v>8</v>
      </c>
      <c r="C117" s="67">
        <v>41</v>
      </c>
      <c r="D117" s="67"/>
      <c r="E117" s="67">
        <v>25</v>
      </c>
      <c r="F117" s="67"/>
      <c r="G117" s="67"/>
      <c r="H117" s="67">
        <v>74</v>
      </c>
      <c r="I117" s="67"/>
      <c r="J117" s="67">
        <v>74</v>
      </c>
      <c r="K117" s="67">
        <v>0</v>
      </c>
      <c r="L117" s="67">
        <v>74</v>
      </c>
      <c r="M117" s="67">
        <v>209</v>
      </c>
      <c r="N117" s="67">
        <v>283</v>
      </c>
    </row>
    <row r="118" spans="1:37" x14ac:dyDescent="0.3">
      <c r="A118" s="169" t="s">
        <v>167</v>
      </c>
      <c r="B118" s="67"/>
      <c r="C118" s="67"/>
      <c r="D118" s="67"/>
      <c r="E118" s="67">
        <v>16</v>
      </c>
      <c r="F118" s="67"/>
      <c r="G118" s="67"/>
      <c r="H118" s="67">
        <v>16</v>
      </c>
      <c r="I118" s="67"/>
      <c r="J118" s="67">
        <v>16</v>
      </c>
      <c r="K118" s="67">
        <v>0</v>
      </c>
      <c r="L118" s="67">
        <v>16</v>
      </c>
      <c r="M118" s="67">
        <v>61</v>
      </c>
      <c r="N118" s="67">
        <v>77</v>
      </c>
    </row>
    <row r="119" spans="1:37" x14ac:dyDescent="0.3">
      <c r="A119" s="169" t="s">
        <v>155</v>
      </c>
      <c r="B119" s="67"/>
      <c r="C119" s="67">
        <v>7</v>
      </c>
      <c r="D119" s="67"/>
      <c r="E119" s="67">
        <v>17</v>
      </c>
      <c r="F119" s="67"/>
      <c r="G119" s="67"/>
      <c r="H119" s="67">
        <v>24</v>
      </c>
      <c r="I119" s="67"/>
      <c r="J119" s="67">
        <v>24</v>
      </c>
      <c r="K119" s="67">
        <v>0</v>
      </c>
      <c r="L119" s="67">
        <v>24</v>
      </c>
      <c r="M119" s="67">
        <v>71</v>
      </c>
      <c r="N119" s="67">
        <v>95</v>
      </c>
    </row>
    <row r="120" spans="1:37" x14ac:dyDescent="0.3">
      <c r="A120" s="169" t="s">
        <v>99</v>
      </c>
      <c r="B120" s="67"/>
      <c r="C120" s="67">
        <v>6</v>
      </c>
      <c r="D120" s="67"/>
      <c r="E120" s="67">
        <v>16</v>
      </c>
      <c r="F120" s="67"/>
      <c r="G120" s="67"/>
      <c r="H120" s="67">
        <v>22</v>
      </c>
      <c r="I120" s="67"/>
      <c r="J120" s="67">
        <v>22</v>
      </c>
      <c r="K120" s="67">
        <v>0</v>
      </c>
      <c r="L120" s="67">
        <v>22</v>
      </c>
      <c r="M120" s="67">
        <v>81</v>
      </c>
      <c r="N120" s="67">
        <v>103</v>
      </c>
    </row>
    <row r="121" spans="1:37" x14ac:dyDescent="0.3">
      <c r="A121" s="169" t="s">
        <v>255</v>
      </c>
      <c r="B121" s="67">
        <v>26</v>
      </c>
      <c r="C121" s="67">
        <v>21</v>
      </c>
      <c r="D121" s="67">
        <v>41</v>
      </c>
      <c r="E121" s="67"/>
      <c r="F121" s="67"/>
      <c r="G121" s="67"/>
      <c r="H121" s="67">
        <v>88</v>
      </c>
      <c r="I121" s="67"/>
      <c r="J121" s="67">
        <v>88</v>
      </c>
      <c r="K121" s="67">
        <v>74</v>
      </c>
      <c r="L121" s="67">
        <v>162</v>
      </c>
      <c r="M121" s="67">
        <v>402</v>
      </c>
      <c r="N121" s="67">
        <v>564</v>
      </c>
    </row>
    <row r="122" spans="1:37" x14ac:dyDescent="0.3">
      <c r="A122" s="169" t="s">
        <v>100</v>
      </c>
      <c r="B122" s="67">
        <v>43</v>
      </c>
      <c r="C122" s="67"/>
      <c r="D122" s="67"/>
      <c r="E122" s="67"/>
      <c r="F122" s="67"/>
      <c r="G122" s="67"/>
      <c r="H122" s="67">
        <v>43</v>
      </c>
      <c r="I122" s="67"/>
      <c r="J122" s="67">
        <v>43</v>
      </c>
      <c r="K122" s="67">
        <v>0</v>
      </c>
      <c r="L122" s="67">
        <v>43</v>
      </c>
      <c r="M122" s="67">
        <v>101</v>
      </c>
      <c r="N122" s="67">
        <v>144</v>
      </c>
    </row>
    <row r="123" spans="1:37" x14ac:dyDescent="0.3">
      <c r="A123" s="169" t="s">
        <v>101</v>
      </c>
      <c r="B123" s="67"/>
      <c r="C123" s="67"/>
      <c r="D123" s="67"/>
      <c r="E123" s="67"/>
      <c r="F123" s="67"/>
      <c r="G123" s="67"/>
      <c r="H123" s="67"/>
      <c r="I123" s="67"/>
      <c r="J123" s="67"/>
      <c r="K123" s="67">
        <v>0</v>
      </c>
      <c r="L123" s="67"/>
      <c r="M123" s="67">
        <v>77</v>
      </c>
      <c r="N123" s="67">
        <v>77</v>
      </c>
    </row>
    <row r="124" spans="1:37" ht="15" thickBot="1" x14ac:dyDescent="0.35">
      <c r="A124" s="324" t="s">
        <v>465</v>
      </c>
      <c r="B124" s="325">
        <v>280</v>
      </c>
      <c r="C124" s="325">
        <v>85</v>
      </c>
      <c r="D124" s="325">
        <v>41</v>
      </c>
      <c r="E124" s="325">
        <v>242</v>
      </c>
      <c r="F124" s="325"/>
      <c r="G124" s="325">
        <v>12</v>
      </c>
      <c r="H124" s="325">
        <v>660</v>
      </c>
      <c r="I124" s="325">
        <v>12</v>
      </c>
      <c r="J124" s="325">
        <v>672</v>
      </c>
      <c r="K124" s="325">
        <v>225</v>
      </c>
      <c r="L124" s="325">
        <v>885</v>
      </c>
      <c r="M124" s="325">
        <v>2247</v>
      </c>
      <c r="N124" s="325">
        <v>3132</v>
      </c>
    </row>
    <row r="125" spans="1:37" ht="16.2" thickTop="1" x14ac:dyDescent="0.3">
      <c r="A125" s="322" t="s">
        <v>156</v>
      </c>
      <c r="B125" s="323">
        <f t="shared" ref="B125:J125" si="0">SUM(B30,B96,B124)</f>
        <v>2800</v>
      </c>
      <c r="C125" s="323">
        <f t="shared" si="0"/>
        <v>1343</v>
      </c>
      <c r="D125" s="323">
        <f t="shared" si="0"/>
        <v>1469</v>
      </c>
      <c r="E125" s="323">
        <f t="shared" si="0"/>
        <v>1092</v>
      </c>
      <c r="F125" s="323">
        <f t="shared" si="0"/>
        <v>0</v>
      </c>
      <c r="G125" s="323">
        <f t="shared" si="0"/>
        <v>139</v>
      </c>
      <c r="H125" s="323">
        <f t="shared" si="0"/>
        <v>6843</v>
      </c>
      <c r="I125" s="323">
        <f t="shared" si="0"/>
        <v>19</v>
      </c>
      <c r="J125" s="323">
        <f t="shared" si="0"/>
        <v>6862</v>
      </c>
      <c r="K125" s="323">
        <v>858</v>
      </c>
      <c r="L125" s="323">
        <f>SUM(L30,L96,L124)</f>
        <v>7701</v>
      </c>
      <c r="M125" s="323">
        <f>SUM(M30,M96,M124)</f>
        <v>10222</v>
      </c>
      <c r="N125" s="323">
        <f>SUM(N30,N96,N124)</f>
        <v>17923</v>
      </c>
    </row>
    <row r="126" spans="1:37" x14ac:dyDescent="0.3">
      <c r="A126"/>
      <c r="B126"/>
      <c r="C126"/>
      <c r="D126"/>
      <c r="E126"/>
      <c r="F126"/>
      <c r="G126"/>
      <c r="H126"/>
      <c r="I126"/>
      <c r="J126"/>
      <c r="K126"/>
      <c r="L126"/>
      <c r="M126"/>
      <c r="N126"/>
    </row>
    <row r="127" spans="1:37" x14ac:dyDescent="0.3">
      <c r="A127" s="261" t="s">
        <v>253</v>
      </c>
      <c r="B127" s="261"/>
      <c r="C127" s="261"/>
      <c r="D127" s="261"/>
      <c r="E127" s="261"/>
      <c r="F127" s="261"/>
      <c r="G127" s="261"/>
      <c r="H127" s="261"/>
      <c r="I127" s="261"/>
      <c r="J127" s="261"/>
      <c r="K127" s="261"/>
      <c r="L127" s="261"/>
      <c r="M127" s="261"/>
      <c r="N127" s="261"/>
    </row>
    <row r="128" spans="1:37" x14ac:dyDescent="0.3">
      <c r="A128" s="259" t="s">
        <v>212</v>
      </c>
      <c r="B128" s="259"/>
      <c r="C128" s="259"/>
      <c r="D128" s="259"/>
      <c r="E128" s="259"/>
      <c r="F128" s="259"/>
      <c r="G128" s="259"/>
      <c r="H128" s="259"/>
      <c r="I128" s="259"/>
      <c r="J128" s="259"/>
      <c r="K128" s="259"/>
      <c r="L128" s="259"/>
      <c r="M128" s="259"/>
      <c r="N128" s="259"/>
    </row>
    <row r="129" spans="1:14" x14ac:dyDescent="0.3">
      <c r="A129" s="260" t="s">
        <v>364</v>
      </c>
      <c r="B129" s="260"/>
      <c r="C129" s="260"/>
      <c r="D129" s="260"/>
      <c r="E129" s="260"/>
      <c r="F129" s="260"/>
      <c r="G129" s="260"/>
      <c r="H129" s="260"/>
      <c r="I129" s="260"/>
      <c r="J129" s="260"/>
      <c r="K129" s="260"/>
      <c r="L129" s="260"/>
      <c r="M129" s="260"/>
      <c r="N129" s="260"/>
    </row>
    <row r="130" spans="1:14" x14ac:dyDescent="0.3">
      <c r="A130"/>
      <c r="B130"/>
      <c r="C130"/>
      <c r="D130"/>
      <c r="E130"/>
      <c r="F130"/>
      <c r="G130"/>
      <c r="H130"/>
      <c r="I130"/>
      <c r="J130"/>
      <c r="K130"/>
      <c r="L130"/>
      <c r="M130"/>
      <c r="N130"/>
    </row>
    <row r="131" spans="1:14" x14ac:dyDescent="0.3">
      <c r="A131"/>
      <c r="B131"/>
      <c r="C131"/>
      <c r="D131"/>
      <c r="E131"/>
      <c r="F131"/>
      <c r="G131"/>
      <c r="H131"/>
      <c r="I131"/>
      <c r="J131"/>
      <c r="K131"/>
      <c r="L131"/>
      <c r="M131"/>
      <c r="N131"/>
    </row>
  </sheetData>
  <sortState ref="A98:N123">
    <sortCondition ref="A98:A123"/>
  </sortState>
  <mergeCells count="17">
    <mergeCell ref="B7:L7"/>
    <mergeCell ref="A128:N128"/>
    <mergeCell ref="A129:N129"/>
    <mergeCell ref="A127:N127"/>
    <mergeCell ref="A6:X6"/>
    <mergeCell ref="A1:X1"/>
    <mergeCell ref="A2:X2"/>
    <mergeCell ref="A3:X3"/>
    <mergeCell ref="A4:X4"/>
    <mergeCell ref="A7:A9"/>
    <mergeCell ref="M7:M9"/>
    <mergeCell ref="N7:N9"/>
    <mergeCell ref="B8:H8"/>
    <mergeCell ref="I8:I9"/>
    <mergeCell ref="J8:J9"/>
    <mergeCell ref="K8:K9"/>
    <mergeCell ref="L8:L9"/>
  </mergeCells>
  <printOptions horizontalCentered="1"/>
  <pageMargins left="0.2" right="0.2" top="0.25" bottom="0.25" header="0.3" footer="0.3"/>
  <pageSetup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
  <sheetViews>
    <sheetView showGridLines="0" zoomScale="84" zoomScaleNormal="84" workbookViewId="0">
      <selection activeCell="B130" sqref="B130"/>
    </sheetView>
  </sheetViews>
  <sheetFormatPr defaultColWidth="9.109375" defaultRowHeight="14.4" x14ac:dyDescent="0.3"/>
  <cols>
    <col min="1" max="1" width="9.5546875" style="5" customWidth="1"/>
    <col min="2" max="2" width="55.44140625" style="5" bestFit="1" customWidth="1"/>
    <col min="3" max="3" width="15.109375" style="5" bestFit="1" customWidth="1"/>
    <col min="4" max="4" width="14.33203125" style="5" bestFit="1" customWidth="1"/>
    <col min="5" max="5" width="16" style="5" bestFit="1" customWidth="1"/>
    <col min="6" max="6" width="12.6640625" style="5" bestFit="1" customWidth="1"/>
    <col min="7" max="7" width="13" style="5" bestFit="1" customWidth="1"/>
    <col min="8" max="16384" width="9.109375" style="5"/>
  </cols>
  <sheetData>
    <row r="1" spans="1:11" ht="23.4" x14ac:dyDescent="0.45">
      <c r="B1" s="243" t="s">
        <v>162</v>
      </c>
      <c r="C1" s="243"/>
      <c r="D1" s="243"/>
      <c r="E1" s="243"/>
      <c r="F1" s="243"/>
      <c r="G1" s="243"/>
      <c r="H1" s="54"/>
      <c r="I1" s="54"/>
      <c r="J1" s="54"/>
      <c r="K1" s="54"/>
    </row>
    <row r="2" spans="1:11" ht="21" x14ac:dyDescent="0.4">
      <c r="B2" s="243" t="s">
        <v>163</v>
      </c>
      <c r="C2" s="243"/>
      <c r="D2" s="243"/>
      <c r="E2" s="243"/>
      <c r="F2" s="243"/>
      <c r="G2" s="243"/>
      <c r="H2" s="55"/>
      <c r="I2" s="55"/>
      <c r="J2" s="55"/>
      <c r="K2" s="55"/>
    </row>
    <row r="3" spans="1:11" x14ac:dyDescent="0.3">
      <c r="B3" s="213" t="s">
        <v>285</v>
      </c>
      <c r="C3" s="213"/>
      <c r="D3" s="213"/>
      <c r="E3" s="213"/>
      <c r="F3" s="213"/>
      <c r="G3" s="213"/>
      <c r="H3" s="44"/>
      <c r="I3" s="44"/>
      <c r="J3" s="44"/>
      <c r="K3" s="44"/>
    </row>
    <row r="4" spans="1:11" x14ac:dyDescent="0.3">
      <c r="B4" s="272" t="s">
        <v>332</v>
      </c>
      <c r="C4" s="272"/>
      <c r="D4" s="272"/>
      <c r="E4" s="272"/>
      <c r="F4" s="272"/>
      <c r="G4" s="272"/>
      <c r="H4" s="56"/>
      <c r="I4" s="56"/>
      <c r="J4" s="56"/>
      <c r="K4" s="56"/>
    </row>
    <row r="6" spans="1:11" ht="15.6" x14ac:dyDescent="0.3">
      <c r="A6" s="273" t="s">
        <v>289</v>
      </c>
      <c r="B6" s="273"/>
      <c r="C6" s="273"/>
      <c r="D6" s="273"/>
      <c r="E6" s="273"/>
      <c r="F6" s="273"/>
      <c r="G6" s="138"/>
    </row>
    <row r="7" spans="1:11" ht="15.6" x14ac:dyDescent="0.3">
      <c r="A7" s="271" t="s">
        <v>368</v>
      </c>
      <c r="B7" s="271"/>
      <c r="C7" s="271"/>
      <c r="D7" s="271"/>
      <c r="E7" s="271"/>
      <c r="F7" s="271"/>
      <c r="G7" s="271"/>
    </row>
    <row r="8" spans="1:11" x14ac:dyDescent="0.3">
      <c r="A8" s="43"/>
      <c r="B8" s="43"/>
      <c r="C8" s="43"/>
      <c r="D8" s="43"/>
      <c r="E8" s="43"/>
      <c r="F8" s="43"/>
    </row>
    <row r="9" spans="1:11" ht="15.6" x14ac:dyDescent="0.3">
      <c r="A9" s="264" t="s">
        <v>32</v>
      </c>
      <c r="B9" s="264"/>
      <c r="C9" s="128"/>
      <c r="D9" s="156"/>
      <c r="E9" s="128"/>
      <c r="F9" s="156"/>
      <c r="G9"/>
    </row>
    <row r="10" spans="1:11" ht="41.4" x14ac:dyDescent="0.3">
      <c r="A10" s="83" t="s">
        <v>213</v>
      </c>
      <c r="B10" s="83" t="s">
        <v>214</v>
      </c>
      <c r="C10" s="129" t="s">
        <v>310</v>
      </c>
      <c r="D10" s="129" t="s">
        <v>311</v>
      </c>
      <c r="E10" s="83" t="s">
        <v>147</v>
      </c>
      <c r="F10" s="172" t="s">
        <v>215</v>
      </c>
      <c r="G10" s="84" t="s">
        <v>148</v>
      </c>
    </row>
    <row r="11" spans="1:11" x14ac:dyDescent="0.3">
      <c r="A11" s="265" t="s">
        <v>216</v>
      </c>
      <c r="B11" s="266"/>
      <c r="C11" s="130"/>
      <c r="D11" s="130"/>
      <c r="E11" s="116"/>
      <c r="F11" s="130"/>
      <c r="G11" s="116"/>
    </row>
    <row r="12" spans="1:11" ht="16.2" x14ac:dyDescent="0.3">
      <c r="A12" s="79">
        <v>243203</v>
      </c>
      <c r="B12" s="79" t="s">
        <v>312</v>
      </c>
      <c r="C12" s="158" t="s">
        <v>34</v>
      </c>
      <c r="D12" s="158" t="s">
        <v>34</v>
      </c>
      <c r="E12" s="158" t="s">
        <v>34</v>
      </c>
      <c r="F12" s="158" t="s">
        <v>34</v>
      </c>
      <c r="G12" s="158" t="s">
        <v>34</v>
      </c>
    </row>
    <row r="13" spans="1:11" x14ac:dyDescent="0.3">
      <c r="A13" s="79">
        <v>241766</v>
      </c>
      <c r="B13" s="79" t="s">
        <v>35</v>
      </c>
      <c r="C13" s="80">
        <v>30</v>
      </c>
      <c r="D13" s="80">
        <v>12</v>
      </c>
      <c r="E13" s="157">
        <f t="shared" ref="E13:E25" si="0">D13/C13</f>
        <v>0.4</v>
      </c>
      <c r="F13" s="80">
        <v>7</v>
      </c>
      <c r="G13" s="157">
        <f t="shared" ref="G13:G25" si="1">SUM(D13,F13)/C13</f>
        <v>0.6333333333333333</v>
      </c>
    </row>
    <row r="14" spans="1:11" x14ac:dyDescent="0.3">
      <c r="A14" s="79">
        <v>241951</v>
      </c>
      <c r="B14" s="79" t="s">
        <v>36</v>
      </c>
      <c r="C14" s="80">
        <v>78</v>
      </c>
      <c r="D14" s="80">
        <v>24</v>
      </c>
      <c r="E14" s="157">
        <f t="shared" si="0"/>
        <v>0.30769230769230771</v>
      </c>
      <c r="F14" s="80">
        <v>25</v>
      </c>
      <c r="G14" s="157">
        <f t="shared" si="1"/>
        <v>0.62820512820512819</v>
      </c>
    </row>
    <row r="15" spans="1:11" x14ac:dyDescent="0.3">
      <c r="A15" s="79">
        <v>243179</v>
      </c>
      <c r="B15" s="79" t="s">
        <v>47</v>
      </c>
      <c r="C15" s="80">
        <v>840</v>
      </c>
      <c r="D15" s="80">
        <v>405</v>
      </c>
      <c r="E15" s="157">
        <f t="shared" si="0"/>
        <v>0.48214285714285715</v>
      </c>
      <c r="F15" s="80">
        <v>94</v>
      </c>
      <c r="G15" s="157">
        <f t="shared" si="1"/>
        <v>0.59404761904761905</v>
      </c>
    </row>
    <row r="16" spans="1:11" x14ac:dyDescent="0.3">
      <c r="A16" s="79">
        <v>243115</v>
      </c>
      <c r="B16" s="79" t="s">
        <v>42</v>
      </c>
      <c r="C16" s="80">
        <v>821</v>
      </c>
      <c r="D16" s="80">
        <v>396</v>
      </c>
      <c r="E16" s="157">
        <f t="shared" si="0"/>
        <v>0.48233861144945189</v>
      </c>
      <c r="F16" s="80">
        <v>72</v>
      </c>
      <c r="G16" s="157">
        <f t="shared" si="1"/>
        <v>0.57003654080389765</v>
      </c>
    </row>
    <row r="17" spans="1:7" x14ac:dyDescent="0.3">
      <c r="A17" s="79">
        <v>243106</v>
      </c>
      <c r="B17" s="79" t="s">
        <v>41</v>
      </c>
      <c r="C17" s="80">
        <v>698</v>
      </c>
      <c r="D17" s="80">
        <v>301</v>
      </c>
      <c r="E17" s="157">
        <f t="shared" si="0"/>
        <v>0.43123209169054444</v>
      </c>
      <c r="F17" s="80">
        <v>94</v>
      </c>
      <c r="G17" s="157">
        <f t="shared" si="1"/>
        <v>0.56590257879656158</v>
      </c>
    </row>
    <row r="18" spans="1:7" x14ac:dyDescent="0.3">
      <c r="A18" s="79">
        <v>243221</v>
      </c>
      <c r="B18" s="79" t="s">
        <v>50</v>
      </c>
      <c r="C18" s="80">
        <v>2228</v>
      </c>
      <c r="D18" s="80">
        <v>1185</v>
      </c>
      <c r="E18" s="157">
        <f t="shared" si="0"/>
        <v>0.53186714542190305</v>
      </c>
      <c r="F18" s="80">
        <v>73</v>
      </c>
      <c r="G18" s="157">
        <f t="shared" si="1"/>
        <v>0.56463195691202872</v>
      </c>
    </row>
    <row r="19" spans="1:7" x14ac:dyDescent="0.3">
      <c r="A19" s="79">
        <v>243133</v>
      </c>
      <c r="B19" s="79" t="s">
        <v>43</v>
      </c>
      <c r="C19" s="80">
        <v>1104</v>
      </c>
      <c r="D19" s="80">
        <v>420</v>
      </c>
      <c r="E19" s="157">
        <f t="shared" si="0"/>
        <v>0.38043478260869568</v>
      </c>
      <c r="F19" s="80">
        <v>136</v>
      </c>
      <c r="G19" s="157">
        <f t="shared" si="1"/>
        <v>0.50362318840579712</v>
      </c>
    </row>
    <row r="20" spans="1:7" x14ac:dyDescent="0.3">
      <c r="A20" s="79">
        <v>243212</v>
      </c>
      <c r="B20" s="79" t="s">
        <v>49</v>
      </c>
      <c r="C20" s="80">
        <v>753</v>
      </c>
      <c r="D20" s="80">
        <v>335</v>
      </c>
      <c r="E20" s="157">
        <f t="shared" si="0"/>
        <v>0.4448871181938911</v>
      </c>
      <c r="F20" s="80">
        <v>43</v>
      </c>
      <c r="G20" s="157">
        <f t="shared" si="1"/>
        <v>0.50199203187250996</v>
      </c>
    </row>
    <row r="21" spans="1:7" x14ac:dyDescent="0.3">
      <c r="A21" s="79">
        <v>243151</v>
      </c>
      <c r="B21" s="79" t="s">
        <v>45</v>
      </c>
      <c r="C21" s="80">
        <v>777</v>
      </c>
      <c r="D21" s="80">
        <v>382</v>
      </c>
      <c r="E21" s="157">
        <f t="shared" si="0"/>
        <v>0.49163449163449163</v>
      </c>
      <c r="F21" s="80"/>
      <c r="G21" s="157">
        <f t="shared" si="1"/>
        <v>0.49163449163449163</v>
      </c>
    </row>
    <row r="22" spans="1:7" x14ac:dyDescent="0.3">
      <c r="A22" s="79">
        <v>243142</v>
      </c>
      <c r="B22" s="79" t="s">
        <v>44</v>
      </c>
      <c r="C22" s="80">
        <v>815</v>
      </c>
      <c r="D22" s="80">
        <v>330</v>
      </c>
      <c r="E22" s="157">
        <f t="shared" si="0"/>
        <v>0.40490797546012269</v>
      </c>
      <c r="F22" s="80">
        <v>54</v>
      </c>
      <c r="G22" s="157">
        <f t="shared" si="1"/>
        <v>0.47116564417177914</v>
      </c>
    </row>
    <row r="23" spans="1:7" x14ac:dyDescent="0.3">
      <c r="A23" s="79">
        <v>243197</v>
      </c>
      <c r="B23" s="79" t="s">
        <v>48</v>
      </c>
      <c r="C23" s="80">
        <v>2031</v>
      </c>
      <c r="D23" s="80">
        <v>904</v>
      </c>
      <c r="E23" s="157">
        <f t="shared" si="0"/>
        <v>0.44510093549975382</v>
      </c>
      <c r="F23" s="80"/>
      <c r="G23" s="157">
        <f t="shared" si="1"/>
        <v>0.44510093549975382</v>
      </c>
    </row>
    <row r="24" spans="1:7" x14ac:dyDescent="0.3">
      <c r="A24" s="79">
        <v>241720</v>
      </c>
      <c r="B24" s="79" t="s">
        <v>33</v>
      </c>
      <c r="C24" s="80">
        <v>293</v>
      </c>
      <c r="D24" s="80">
        <v>99</v>
      </c>
      <c r="E24" s="157">
        <f t="shared" si="0"/>
        <v>0.33788395904436858</v>
      </c>
      <c r="F24" s="80">
        <v>14</v>
      </c>
      <c r="G24" s="157">
        <f t="shared" si="1"/>
        <v>0.38566552901023893</v>
      </c>
    </row>
    <row r="25" spans="1:7" x14ac:dyDescent="0.3">
      <c r="A25" s="79">
        <v>243188</v>
      </c>
      <c r="B25" s="79" t="s">
        <v>51</v>
      </c>
      <c r="C25" s="80">
        <v>479</v>
      </c>
      <c r="D25" s="80">
        <v>90</v>
      </c>
      <c r="E25" s="157">
        <f t="shared" si="0"/>
        <v>0.18789144050104384</v>
      </c>
      <c r="F25" s="80">
        <v>73</v>
      </c>
      <c r="G25" s="157">
        <f t="shared" si="1"/>
        <v>0.34029227557411273</v>
      </c>
    </row>
    <row r="26" spans="1:7" x14ac:dyDescent="0.3">
      <c r="A26"/>
      <c r="B26"/>
      <c r="C26"/>
      <c r="D26"/>
      <c r="E26"/>
      <c r="F26"/>
      <c r="G26"/>
    </row>
    <row r="27" spans="1:7" x14ac:dyDescent="0.3">
      <c r="A27"/>
      <c r="B27"/>
      <c r="C27"/>
      <c r="D27"/>
      <c r="E27"/>
      <c r="F27"/>
      <c r="G27"/>
    </row>
    <row r="28" spans="1:7" ht="41.4" x14ac:dyDescent="0.3">
      <c r="A28" s="83" t="s">
        <v>213</v>
      </c>
      <c r="B28" s="83" t="s">
        <v>214</v>
      </c>
      <c r="C28" s="129" t="s">
        <v>313</v>
      </c>
      <c r="D28" s="129" t="s">
        <v>311</v>
      </c>
      <c r="E28" s="83" t="s">
        <v>147</v>
      </c>
      <c r="F28" s="172" t="s">
        <v>215</v>
      </c>
      <c r="G28" s="84" t="s">
        <v>148</v>
      </c>
    </row>
    <row r="29" spans="1:7" x14ac:dyDescent="0.3">
      <c r="A29" s="267" t="s">
        <v>217</v>
      </c>
      <c r="B29" s="267"/>
      <c r="C29" s="130"/>
      <c r="D29" s="130"/>
      <c r="E29" s="116"/>
      <c r="F29" s="130"/>
      <c r="G29" s="116"/>
    </row>
    <row r="30" spans="1:7" x14ac:dyDescent="0.3">
      <c r="A30" s="79">
        <v>242042</v>
      </c>
      <c r="B30" s="79" t="s">
        <v>395</v>
      </c>
      <c r="C30" s="80">
        <v>277</v>
      </c>
      <c r="D30" s="80">
        <v>213</v>
      </c>
      <c r="E30" s="157">
        <f>D30/C30</f>
        <v>0.76895306859205781</v>
      </c>
      <c r="F30" s="80"/>
      <c r="G30" s="157">
        <f>SUM(D30,F30)/C30</f>
        <v>0.76895306859205781</v>
      </c>
    </row>
    <row r="31" spans="1:7" x14ac:dyDescent="0.3">
      <c r="A31" s="79">
        <v>242583</v>
      </c>
      <c r="B31" s="79" t="s">
        <v>40</v>
      </c>
      <c r="C31" s="80">
        <v>259</v>
      </c>
      <c r="D31" s="80">
        <v>169</v>
      </c>
      <c r="E31" s="157">
        <f>D31/C31</f>
        <v>0.65250965250965254</v>
      </c>
      <c r="F31" s="80"/>
      <c r="G31" s="157">
        <f>SUM(D31,F31)/C31</f>
        <v>0.65250965250965254</v>
      </c>
    </row>
    <row r="32" spans="1:7" x14ac:dyDescent="0.3">
      <c r="A32" s="79">
        <v>242556</v>
      </c>
      <c r="B32" s="79" t="s">
        <v>37</v>
      </c>
      <c r="C32" s="80">
        <v>436</v>
      </c>
      <c r="D32" s="80">
        <v>103</v>
      </c>
      <c r="E32" s="157">
        <f>D32/C32</f>
        <v>0.23623853211009174</v>
      </c>
      <c r="F32" s="80">
        <v>103</v>
      </c>
      <c r="G32" s="157">
        <f>SUM(D32,F32)/C32</f>
        <v>0.47247706422018348</v>
      </c>
    </row>
    <row r="33" spans="1:7" x14ac:dyDescent="0.3">
      <c r="A33" s="79">
        <v>242565</v>
      </c>
      <c r="B33" s="79" t="s">
        <v>39</v>
      </c>
      <c r="C33" s="80">
        <v>254</v>
      </c>
      <c r="D33" s="80">
        <v>78</v>
      </c>
      <c r="E33" s="157">
        <f>D33/C33</f>
        <v>0.30708661417322836</v>
      </c>
      <c r="F33" s="80"/>
      <c r="G33" s="157">
        <f>SUM(D33,F33)/C33</f>
        <v>0.30708661417322836</v>
      </c>
    </row>
    <row r="34" spans="1:7" x14ac:dyDescent="0.3">
      <c r="A34"/>
      <c r="B34"/>
      <c r="C34"/>
      <c r="D34"/>
      <c r="E34"/>
      <c r="F34"/>
      <c r="G34"/>
    </row>
    <row r="35" spans="1:7" x14ac:dyDescent="0.3">
      <c r="A35"/>
      <c r="B35"/>
      <c r="C35"/>
      <c r="D35"/>
      <c r="E35"/>
      <c r="F35"/>
      <c r="G35"/>
    </row>
    <row r="36" spans="1:7" ht="15.6" x14ac:dyDescent="0.3">
      <c r="A36"/>
      <c r="B36" s="13" t="s">
        <v>52</v>
      </c>
      <c r="C36" s="128"/>
      <c r="D36" s="128"/>
      <c r="E36" s="156"/>
      <c r="F36" s="128"/>
      <c r="G36" s="156"/>
    </row>
    <row r="37" spans="1:7" ht="41.4" x14ac:dyDescent="0.3">
      <c r="A37" s="83" t="s">
        <v>213</v>
      </c>
      <c r="B37" s="83" t="s">
        <v>214</v>
      </c>
      <c r="C37" s="129" t="s">
        <v>314</v>
      </c>
      <c r="D37" s="129" t="s">
        <v>311</v>
      </c>
      <c r="E37" s="83" t="s">
        <v>147</v>
      </c>
      <c r="F37" s="172" t="s">
        <v>215</v>
      </c>
      <c r="G37" s="84" t="s">
        <v>148</v>
      </c>
    </row>
    <row r="38" spans="1:7" x14ac:dyDescent="0.3">
      <c r="A38" s="65" t="s">
        <v>216</v>
      </c>
      <c r="B38" s="79"/>
      <c r="C38" s="131"/>
      <c r="D38" s="131"/>
      <c r="E38" s="116"/>
      <c r="F38" s="131"/>
      <c r="G38" s="116"/>
    </row>
    <row r="39" spans="1:7" ht="16.2" x14ac:dyDescent="0.3">
      <c r="A39" s="155"/>
      <c r="B39" s="155" t="s">
        <v>411</v>
      </c>
      <c r="C39" s="158" t="s">
        <v>34</v>
      </c>
      <c r="D39" s="158" t="s">
        <v>34</v>
      </c>
      <c r="E39" s="158" t="s">
        <v>34</v>
      </c>
      <c r="F39" s="158" t="s">
        <v>34</v>
      </c>
      <c r="G39" s="158" t="s">
        <v>34</v>
      </c>
    </row>
    <row r="40" spans="1:7" ht="16.2" x14ac:dyDescent="0.3">
      <c r="A40" s="155">
        <v>241793</v>
      </c>
      <c r="B40" s="155" t="s">
        <v>315</v>
      </c>
      <c r="C40" s="158" t="s">
        <v>34</v>
      </c>
      <c r="D40" s="158" t="s">
        <v>34</v>
      </c>
      <c r="E40" s="158" t="s">
        <v>34</v>
      </c>
      <c r="F40" s="158" t="s">
        <v>34</v>
      </c>
      <c r="G40" s="158" t="s">
        <v>34</v>
      </c>
    </row>
    <row r="41" spans="1:7" ht="16.2" x14ac:dyDescent="0.3">
      <c r="A41" s="155"/>
      <c r="B41" s="155" t="s">
        <v>412</v>
      </c>
      <c r="C41" s="158" t="s">
        <v>34</v>
      </c>
      <c r="D41" s="158" t="s">
        <v>34</v>
      </c>
      <c r="E41" s="158" t="s">
        <v>34</v>
      </c>
      <c r="F41" s="158" t="s">
        <v>34</v>
      </c>
      <c r="G41" s="158" t="s">
        <v>34</v>
      </c>
    </row>
    <row r="42" spans="1:7" ht="16.2" x14ac:dyDescent="0.3">
      <c r="A42" s="155">
        <v>430670</v>
      </c>
      <c r="B42" s="155" t="s">
        <v>316</v>
      </c>
      <c r="C42" s="158" t="s">
        <v>34</v>
      </c>
      <c r="D42" s="158" t="s">
        <v>34</v>
      </c>
      <c r="E42" s="158" t="s">
        <v>34</v>
      </c>
      <c r="F42" s="158" t="s">
        <v>34</v>
      </c>
      <c r="G42" s="158" t="s">
        <v>34</v>
      </c>
    </row>
    <row r="43" spans="1:7" ht="16.2" x14ac:dyDescent="0.3">
      <c r="A43" s="155"/>
      <c r="B43" s="155" t="s">
        <v>413</v>
      </c>
      <c r="C43" s="158" t="s">
        <v>34</v>
      </c>
      <c r="D43" s="158" t="s">
        <v>34</v>
      </c>
      <c r="E43" s="158" t="s">
        <v>34</v>
      </c>
      <c r="F43" s="158" t="s">
        <v>34</v>
      </c>
      <c r="G43" s="158" t="s">
        <v>34</v>
      </c>
    </row>
    <row r="44" spans="1:7" ht="16.2" x14ac:dyDescent="0.3">
      <c r="A44" s="155"/>
      <c r="B44" s="207" t="s">
        <v>444</v>
      </c>
      <c r="C44" s="158" t="s">
        <v>34</v>
      </c>
      <c r="D44" s="158" t="s">
        <v>34</v>
      </c>
      <c r="E44" s="158" t="s">
        <v>34</v>
      </c>
      <c r="F44" s="158" t="s">
        <v>34</v>
      </c>
      <c r="G44" s="158" t="s">
        <v>34</v>
      </c>
    </row>
    <row r="45" spans="1:7" ht="16.2" x14ac:dyDescent="0.3">
      <c r="A45" s="155"/>
      <c r="B45" s="155" t="s">
        <v>414</v>
      </c>
      <c r="C45" s="158" t="s">
        <v>34</v>
      </c>
      <c r="D45" s="158" t="s">
        <v>34</v>
      </c>
      <c r="E45" s="158" t="s">
        <v>34</v>
      </c>
      <c r="F45" s="158" t="s">
        <v>34</v>
      </c>
      <c r="G45" s="158" t="s">
        <v>34</v>
      </c>
    </row>
    <row r="46" spans="1:7" ht="16.2" x14ac:dyDescent="0.3">
      <c r="A46" s="155"/>
      <c r="B46" s="155" t="s">
        <v>415</v>
      </c>
      <c r="C46" s="158" t="s">
        <v>34</v>
      </c>
      <c r="D46" s="158" t="s">
        <v>34</v>
      </c>
      <c r="E46" s="158" t="s">
        <v>34</v>
      </c>
      <c r="F46" s="158" t="s">
        <v>34</v>
      </c>
      <c r="G46" s="158" t="s">
        <v>34</v>
      </c>
    </row>
    <row r="47" spans="1:7" ht="16.2" x14ac:dyDescent="0.3">
      <c r="A47" s="155"/>
      <c r="B47" s="155" t="s">
        <v>416</v>
      </c>
      <c r="C47" s="158" t="s">
        <v>34</v>
      </c>
      <c r="D47" s="158" t="s">
        <v>34</v>
      </c>
      <c r="E47" s="158" t="s">
        <v>34</v>
      </c>
      <c r="F47" s="158" t="s">
        <v>34</v>
      </c>
      <c r="G47" s="158" t="s">
        <v>34</v>
      </c>
    </row>
    <row r="48" spans="1:7" ht="16.2" x14ac:dyDescent="0.3">
      <c r="A48" s="155"/>
      <c r="B48" s="155" t="s">
        <v>417</v>
      </c>
      <c r="C48" s="158" t="s">
        <v>34</v>
      </c>
      <c r="D48" s="158" t="s">
        <v>34</v>
      </c>
      <c r="E48" s="158" t="s">
        <v>34</v>
      </c>
      <c r="F48" s="158" t="s">
        <v>34</v>
      </c>
      <c r="G48" s="158" t="s">
        <v>34</v>
      </c>
    </row>
    <row r="49" spans="1:7" ht="16.2" x14ac:dyDescent="0.3">
      <c r="A49" s="155"/>
      <c r="B49" s="155" t="s">
        <v>418</v>
      </c>
      <c r="C49" s="158" t="s">
        <v>34</v>
      </c>
      <c r="D49" s="158" t="s">
        <v>34</v>
      </c>
      <c r="E49" s="158" t="s">
        <v>34</v>
      </c>
      <c r="F49" s="158" t="s">
        <v>34</v>
      </c>
      <c r="G49" s="158" t="s">
        <v>34</v>
      </c>
    </row>
    <row r="50" spans="1:7" ht="16.2" x14ac:dyDescent="0.3">
      <c r="A50" s="155">
        <v>243498</v>
      </c>
      <c r="B50" s="155" t="s">
        <v>366</v>
      </c>
      <c r="C50" s="158" t="s">
        <v>34</v>
      </c>
      <c r="D50" s="158" t="s">
        <v>34</v>
      </c>
      <c r="E50" s="158" t="s">
        <v>34</v>
      </c>
      <c r="F50" s="158" t="s">
        <v>34</v>
      </c>
      <c r="G50" s="158" t="s">
        <v>34</v>
      </c>
    </row>
    <row r="51" spans="1:7" ht="16.2" x14ac:dyDescent="0.3">
      <c r="A51" s="155"/>
      <c r="B51" s="155" t="s">
        <v>419</v>
      </c>
      <c r="C51" s="158" t="s">
        <v>34</v>
      </c>
      <c r="D51" s="158" t="s">
        <v>34</v>
      </c>
      <c r="E51" s="158" t="s">
        <v>34</v>
      </c>
      <c r="F51" s="158" t="s">
        <v>34</v>
      </c>
      <c r="G51" s="158" t="s">
        <v>34</v>
      </c>
    </row>
    <row r="52" spans="1:7" ht="16.2" x14ac:dyDescent="0.3">
      <c r="A52" s="155">
        <v>483595</v>
      </c>
      <c r="B52" s="155" t="s">
        <v>445</v>
      </c>
      <c r="C52" s="158" t="s">
        <v>34</v>
      </c>
      <c r="D52" s="158" t="s">
        <v>34</v>
      </c>
      <c r="E52" s="158" t="s">
        <v>34</v>
      </c>
      <c r="F52" s="158" t="s">
        <v>34</v>
      </c>
      <c r="G52" s="158" t="s">
        <v>34</v>
      </c>
    </row>
    <row r="53" spans="1:7" ht="16.2" x14ac:dyDescent="0.3">
      <c r="A53" s="155">
        <v>241331</v>
      </c>
      <c r="B53" s="155" t="s">
        <v>317</v>
      </c>
      <c r="C53" s="158" t="s">
        <v>34</v>
      </c>
      <c r="D53" s="158" t="s">
        <v>34</v>
      </c>
      <c r="E53" s="158" t="s">
        <v>34</v>
      </c>
      <c r="F53" s="158" t="s">
        <v>34</v>
      </c>
      <c r="G53" s="158" t="s">
        <v>34</v>
      </c>
    </row>
    <row r="54" spans="1:7" ht="16.2" x14ac:dyDescent="0.3">
      <c r="A54" s="155"/>
      <c r="B54" s="155" t="s">
        <v>420</v>
      </c>
      <c r="C54" s="158" t="s">
        <v>34</v>
      </c>
      <c r="D54" s="158" t="s">
        <v>34</v>
      </c>
      <c r="E54" s="158" t="s">
        <v>34</v>
      </c>
      <c r="F54" s="158" t="s">
        <v>34</v>
      </c>
      <c r="G54" s="158" t="s">
        <v>34</v>
      </c>
    </row>
    <row r="55" spans="1:7" ht="16.2" x14ac:dyDescent="0.3">
      <c r="A55" s="155"/>
      <c r="B55" s="155" t="s">
        <v>421</v>
      </c>
      <c r="C55" s="158" t="s">
        <v>34</v>
      </c>
      <c r="D55" s="158" t="s">
        <v>34</v>
      </c>
      <c r="E55" s="158" t="s">
        <v>34</v>
      </c>
      <c r="F55" s="158" t="s">
        <v>34</v>
      </c>
      <c r="G55" s="158" t="s">
        <v>34</v>
      </c>
    </row>
    <row r="56" spans="1:7" ht="16.2" x14ac:dyDescent="0.3">
      <c r="A56" s="155">
        <v>242723</v>
      </c>
      <c r="B56" s="155" t="s">
        <v>318</v>
      </c>
      <c r="C56" s="158" t="s">
        <v>34</v>
      </c>
      <c r="D56" s="158" t="s">
        <v>34</v>
      </c>
      <c r="E56" s="158" t="s">
        <v>34</v>
      </c>
      <c r="F56" s="158" t="s">
        <v>34</v>
      </c>
      <c r="G56" s="158" t="s">
        <v>34</v>
      </c>
    </row>
    <row r="57" spans="1:7" ht="16.2" x14ac:dyDescent="0.3">
      <c r="A57" s="155">
        <v>404222</v>
      </c>
      <c r="B57" s="155" t="s">
        <v>319</v>
      </c>
      <c r="C57" s="158" t="s">
        <v>34</v>
      </c>
      <c r="D57" s="158" t="s">
        <v>34</v>
      </c>
      <c r="E57" s="158" t="s">
        <v>34</v>
      </c>
      <c r="F57" s="158" t="s">
        <v>34</v>
      </c>
      <c r="G57" s="158" t="s">
        <v>34</v>
      </c>
    </row>
    <row r="58" spans="1:7" ht="16.2" x14ac:dyDescent="0.3">
      <c r="A58" s="155">
        <v>475811</v>
      </c>
      <c r="B58" s="155" t="s">
        <v>320</v>
      </c>
      <c r="C58" s="158" t="s">
        <v>34</v>
      </c>
      <c r="D58" s="158" t="s">
        <v>34</v>
      </c>
      <c r="E58" s="158" t="s">
        <v>34</v>
      </c>
      <c r="F58" s="158" t="s">
        <v>34</v>
      </c>
      <c r="G58" s="158" t="s">
        <v>34</v>
      </c>
    </row>
    <row r="59" spans="1:7" ht="16.2" x14ac:dyDescent="0.3">
      <c r="A59" s="155"/>
      <c r="B59" s="155" t="s">
        <v>422</v>
      </c>
      <c r="C59" s="158" t="s">
        <v>34</v>
      </c>
      <c r="D59" s="158" t="s">
        <v>34</v>
      </c>
      <c r="E59" s="158" t="s">
        <v>34</v>
      </c>
      <c r="F59" s="158" t="s">
        <v>34</v>
      </c>
      <c r="G59" s="158" t="s">
        <v>34</v>
      </c>
    </row>
    <row r="60" spans="1:7" x14ac:dyDescent="0.3">
      <c r="A60" s="155">
        <v>242121</v>
      </c>
      <c r="B60" s="155" t="s">
        <v>63</v>
      </c>
      <c r="C60" s="80">
        <v>110</v>
      </c>
      <c r="D60" s="80">
        <v>68</v>
      </c>
      <c r="E60" s="157">
        <f t="shared" ref="E60:E94" si="2">D60/C60</f>
        <v>0.61818181818181817</v>
      </c>
      <c r="F60" s="80">
        <v>28</v>
      </c>
      <c r="G60" s="157">
        <f t="shared" ref="G60:G94" si="3">SUM(D60,F60)/C60</f>
        <v>0.87272727272727268</v>
      </c>
    </row>
    <row r="61" spans="1:7" x14ac:dyDescent="0.3">
      <c r="A61" s="155">
        <v>241191</v>
      </c>
      <c r="B61" s="155" t="s">
        <v>69</v>
      </c>
      <c r="C61" s="80">
        <v>244</v>
      </c>
      <c r="D61" s="80">
        <v>78</v>
      </c>
      <c r="E61" s="157">
        <f t="shared" si="2"/>
        <v>0.31967213114754101</v>
      </c>
      <c r="F61" s="80">
        <v>91</v>
      </c>
      <c r="G61" s="157">
        <f t="shared" si="3"/>
        <v>0.69262295081967218</v>
      </c>
    </row>
    <row r="62" spans="1:7" x14ac:dyDescent="0.3">
      <c r="A62" s="155">
        <v>449135</v>
      </c>
      <c r="B62" s="155" t="s">
        <v>180</v>
      </c>
      <c r="C62" s="80">
        <v>154</v>
      </c>
      <c r="D62" s="80">
        <v>103</v>
      </c>
      <c r="E62" s="157">
        <f t="shared" si="2"/>
        <v>0.66883116883116878</v>
      </c>
      <c r="F62" s="80"/>
      <c r="G62" s="157">
        <f t="shared" si="3"/>
        <v>0.66883116883116878</v>
      </c>
    </row>
    <row r="63" spans="1:7" x14ac:dyDescent="0.3">
      <c r="A63" s="155">
        <v>434900</v>
      </c>
      <c r="B63" s="155" t="s">
        <v>177</v>
      </c>
      <c r="C63" s="80">
        <v>480</v>
      </c>
      <c r="D63" s="80">
        <v>309</v>
      </c>
      <c r="E63" s="157">
        <f t="shared" si="2"/>
        <v>0.64375000000000004</v>
      </c>
      <c r="F63" s="80">
        <v>5</v>
      </c>
      <c r="G63" s="157">
        <f t="shared" si="3"/>
        <v>0.65416666666666667</v>
      </c>
    </row>
    <row r="64" spans="1:7" x14ac:dyDescent="0.3">
      <c r="A64" s="155">
        <v>443562</v>
      </c>
      <c r="B64" s="155" t="s">
        <v>179</v>
      </c>
      <c r="C64" s="80">
        <v>364</v>
      </c>
      <c r="D64" s="80">
        <v>230</v>
      </c>
      <c r="E64" s="157">
        <f t="shared" si="2"/>
        <v>0.63186813186813184</v>
      </c>
      <c r="F64" s="80"/>
      <c r="G64" s="157">
        <f t="shared" si="3"/>
        <v>0.63186813186813184</v>
      </c>
    </row>
    <row r="65" spans="1:7" x14ac:dyDescent="0.3">
      <c r="A65" s="155">
        <v>440651</v>
      </c>
      <c r="B65" s="155" t="s">
        <v>55</v>
      </c>
      <c r="C65" s="80">
        <v>250</v>
      </c>
      <c r="D65" s="80">
        <v>138</v>
      </c>
      <c r="E65" s="157">
        <f t="shared" si="2"/>
        <v>0.55200000000000005</v>
      </c>
      <c r="F65" s="80">
        <v>7</v>
      </c>
      <c r="G65" s="157">
        <f t="shared" si="3"/>
        <v>0.57999999999999996</v>
      </c>
    </row>
    <row r="66" spans="1:7" x14ac:dyDescent="0.3">
      <c r="A66" s="155">
        <v>376385</v>
      </c>
      <c r="B66" s="155" t="s">
        <v>68</v>
      </c>
      <c r="C66" s="80">
        <v>719</v>
      </c>
      <c r="D66" s="80">
        <v>404</v>
      </c>
      <c r="E66" s="157">
        <f t="shared" si="2"/>
        <v>0.56189151599443676</v>
      </c>
      <c r="F66" s="80">
        <v>6</v>
      </c>
      <c r="G66" s="157">
        <f t="shared" si="3"/>
        <v>0.57023643949930458</v>
      </c>
    </row>
    <row r="67" spans="1:7" x14ac:dyDescent="0.3">
      <c r="A67" s="155">
        <v>243443</v>
      </c>
      <c r="B67" s="155" t="s">
        <v>74</v>
      </c>
      <c r="C67" s="80">
        <v>933</v>
      </c>
      <c r="D67" s="80">
        <v>331</v>
      </c>
      <c r="E67" s="157">
        <f t="shared" si="2"/>
        <v>0.35476956055734193</v>
      </c>
      <c r="F67" s="80">
        <v>193</v>
      </c>
      <c r="G67" s="157">
        <f t="shared" si="3"/>
        <v>0.56162915326902463</v>
      </c>
    </row>
    <row r="68" spans="1:7" x14ac:dyDescent="0.3">
      <c r="A68" s="155">
        <v>243568</v>
      </c>
      <c r="B68" s="155" t="s">
        <v>72</v>
      </c>
      <c r="C68" s="80">
        <v>11</v>
      </c>
      <c r="D68" s="80">
        <v>6</v>
      </c>
      <c r="E68" s="157">
        <f t="shared" si="2"/>
        <v>0.54545454545454541</v>
      </c>
      <c r="F68" s="80"/>
      <c r="G68" s="157">
        <f t="shared" si="3"/>
        <v>0.54545454545454541</v>
      </c>
    </row>
    <row r="69" spans="1:7" x14ac:dyDescent="0.3">
      <c r="A69" s="155">
        <v>241395</v>
      </c>
      <c r="B69" s="155" t="s">
        <v>64</v>
      </c>
      <c r="C69" s="80">
        <v>94</v>
      </c>
      <c r="D69" s="80">
        <v>34</v>
      </c>
      <c r="E69" s="157">
        <f t="shared" si="2"/>
        <v>0.36170212765957449</v>
      </c>
      <c r="F69" s="80">
        <v>9</v>
      </c>
      <c r="G69" s="157">
        <f t="shared" si="3"/>
        <v>0.45744680851063829</v>
      </c>
    </row>
    <row r="70" spans="1:7" x14ac:dyDescent="0.3">
      <c r="A70" s="155">
        <v>241410</v>
      </c>
      <c r="B70" s="155" t="s">
        <v>66</v>
      </c>
      <c r="C70" s="80">
        <v>1153</v>
      </c>
      <c r="D70" s="80">
        <v>456</v>
      </c>
      <c r="E70" s="157">
        <f t="shared" si="2"/>
        <v>0.39549002601908068</v>
      </c>
      <c r="F70" s="80">
        <v>70</v>
      </c>
      <c r="G70" s="157">
        <f t="shared" si="3"/>
        <v>0.45620121422376408</v>
      </c>
    </row>
    <row r="71" spans="1:7" x14ac:dyDescent="0.3">
      <c r="A71" s="155">
        <v>242644</v>
      </c>
      <c r="B71" s="155" t="s">
        <v>78</v>
      </c>
      <c r="C71" s="80">
        <v>417</v>
      </c>
      <c r="D71" s="80">
        <v>173</v>
      </c>
      <c r="E71" s="157">
        <f t="shared" si="2"/>
        <v>0.4148681055155875</v>
      </c>
      <c r="F71" s="80">
        <v>16</v>
      </c>
      <c r="G71" s="157">
        <f t="shared" si="3"/>
        <v>0.45323741007194246</v>
      </c>
    </row>
    <row r="72" spans="1:7" x14ac:dyDescent="0.3">
      <c r="A72" s="155">
        <v>241225</v>
      </c>
      <c r="B72" s="155" t="s">
        <v>71</v>
      </c>
      <c r="C72" s="80">
        <v>210</v>
      </c>
      <c r="D72" s="80">
        <v>63</v>
      </c>
      <c r="E72" s="157">
        <f t="shared" si="2"/>
        <v>0.3</v>
      </c>
      <c r="F72" s="80">
        <v>20</v>
      </c>
      <c r="G72" s="157">
        <f t="shared" si="3"/>
        <v>0.39523809523809522</v>
      </c>
    </row>
    <row r="73" spans="1:7" x14ac:dyDescent="0.3">
      <c r="A73" s="155">
        <v>243832</v>
      </c>
      <c r="B73" s="155" t="s">
        <v>344</v>
      </c>
      <c r="C73" s="80">
        <v>130</v>
      </c>
      <c r="D73" s="80">
        <v>39</v>
      </c>
      <c r="E73" s="157">
        <f t="shared" si="2"/>
        <v>0.3</v>
      </c>
      <c r="F73" s="80">
        <v>12</v>
      </c>
      <c r="G73" s="157">
        <f t="shared" si="3"/>
        <v>0.3923076923076923</v>
      </c>
    </row>
    <row r="74" spans="1:7" x14ac:dyDescent="0.3">
      <c r="A74" s="155">
        <v>242653</v>
      </c>
      <c r="B74" s="155" t="s">
        <v>83</v>
      </c>
      <c r="C74" s="80">
        <v>792</v>
      </c>
      <c r="D74" s="80">
        <v>287</v>
      </c>
      <c r="E74" s="157">
        <f t="shared" si="2"/>
        <v>0.36237373737373735</v>
      </c>
      <c r="F74" s="80">
        <v>10</v>
      </c>
      <c r="G74" s="157">
        <f t="shared" si="3"/>
        <v>0.375</v>
      </c>
    </row>
    <row r="75" spans="1:7" x14ac:dyDescent="0.3">
      <c r="A75" s="155">
        <v>242617</v>
      </c>
      <c r="B75" s="155" t="s">
        <v>86</v>
      </c>
      <c r="C75" s="80">
        <v>905</v>
      </c>
      <c r="D75" s="80">
        <v>310</v>
      </c>
      <c r="E75" s="157">
        <f t="shared" si="2"/>
        <v>0.34254143646408841</v>
      </c>
      <c r="F75" s="80">
        <v>23</v>
      </c>
      <c r="G75" s="157">
        <f t="shared" si="3"/>
        <v>0.36795580110497239</v>
      </c>
    </row>
    <row r="76" spans="1:7" x14ac:dyDescent="0.3">
      <c r="A76" s="155">
        <v>242635</v>
      </c>
      <c r="B76" s="155" t="s">
        <v>77</v>
      </c>
      <c r="C76" s="80">
        <v>682</v>
      </c>
      <c r="D76" s="80">
        <v>221</v>
      </c>
      <c r="E76" s="157">
        <f t="shared" si="2"/>
        <v>0.32404692082111436</v>
      </c>
      <c r="F76" s="80">
        <v>27</v>
      </c>
      <c r="G76" s="157">
        <f t="shared" si="3"/>
        <v>0.36363636363636365</v>
      </c>
    </row>
    <row r="77" spans="1:7" x14ac:dyDescent="0.3">
      <c r="A77" s="155">
        <v>363907</v>
      </c>
      <c r="B77" s="155" t="s">
        <v>58</v>
      </c>
      <c r="C77" s="80">
        <v>196</v>
      </c>
      <c r="D77" s="80">
        <v>53</v>
      </c>
      <c r="E77" s="157">
        <f t="shared" si="2"/>
        <v>0.27040816326530615</v>
      </c>
      <c r="F77" s="80">
        <v>15</v>
      </c>
      <c r="G77" s="157">
        <f t="shared" si="3"/>
        <v>0.34693877551020408</v>
      </c>
    </row>
    <row r="78" spans="1:7" x14ac:dyDescent="0.3">
      <c r="A78" s="155">
        <v>241216</v>
      </c>
      <c r="B78" s="155" t="s">
        <v>175</v>
      </c>
      <c r="C78" s="80">
        <v>287</v>
      </c>
      <c r="D78" s="80">
        <v>99</v>
      </c>
      <c r="E78" s="157">
        <f t="shared" si="2"/>
        <v>0.34494773519163763</v>
      </c>
      <c r="F78" s="80"/>
      <c r="G78" s="157">
        <f t="shared" si="3"/>
        <v>0.34494773519163763</v>
      </c>
    </row>
    <row r="79" spans="1:7" x14ac:dyDescent="0.3">
      <c r="A79" s="155">
        <v>241739</v>
      </c>
      <c r="B79" s="155" t="s">
        <v>87</v>
      </c>
      <c r="C79" s="80">
        <v>1910</v>
      </c>
      <c r="D79" s="80">
        <v>590</v>
      </c>
      <c r="E79" s="157">
        <f t="shared" si="2"/>
        <v>0.30890052356020942</v>
      </c>
      <c r="F79" s="80">
        <v>67</v>
      </c>
      <c r="G79" s="157">
        <f t="shared" si="3"/>
        <v>0.34397905759162306</v>
      </c>
    </row>
    <row r="80" spans="1:7" x14ac:dyDescent="0.3">
      <c r="A80" s="155">
        <v>242699</v>
      </c>
      <c r="B80" s="155" t="s">
        <v>82</v>
      </c>
      <c r="C80" s="80">
        <v>384</v>
      </c>
      <c r="D80" s="80">
        <v>125</v>
      </c>
      <c r="E80" s="157">
        <f t="shared" si="2"/>
        <v>0.32552083333333331</v>
      </c>
      <c r="F80" s="80">
        <v>7</v>
      </c>
      <c r="G80" s="157">
        <f t="shared" si="3"/>
        <v>0.34375</v>
      </c>
    </row>
    <row r="81" spans="1:7" x14ac:dyDescent="0.3">
      <c r="A81" s="155">
        <v>242705</v>
      </c>
      <c r="B81" s="155" t="s">
        <v>79</v>
      </c>
      <c r="C81" s="80">
        <v>1026</v>
      </c>
      <c r="D81" s="80">
        <v>310</v>
      </c>
      <c r="E81" s="157">
        <f t="shared" si="2"/>
        <v>0.30214424951267055</v>
      </c>
      <c r="F81" s="80">
        <v>41</v>
      </c>
      <c r="G81" s="157">
        <f t="shared" si="3"/>
        <v>0.34210526315789475</v>
      </c>
    </row>
    <row r="82" spans="1:7" x14ac:dyDescent="0.3">
      <c r="A82" s="155">
        <v>242626</v>
      </c>
      <c r="B82" s="155" t="s">
        <v>76</v>
      </c>
      <c r="C82" s="80">
        <v>698</v>
      </c>
      <c r="D82" s="80">
        <v>228</v>
      </c>
      <c r="E82" s="157">
        <f t="shared" si="2"/>
        <v>0.32664756446991405</v>
      </c>
      <c r="F82" s="80">
        <v>9</v>
      </c>
      <c r="G82" s="157">
        <f t="shared" si="3"/>
        <v>0.33954154727793695</v>
      </c>
    </row>
    <row r="83" spans="1:7" x14ac:dyDescent="0.3">
      <c r="A83" s="155">
        <v>243601</v>
      </c>
      <c r="B83" s="155" t="s">
        <v>75</v>
      </c>
      <c r="C83" s="80">
        <v>2080</v>
      </c>
      <c r="D83" s="80">
        <v>536</v>
      </c>
      <c r="E83" s="157">
        <f t="shared" si="2"/>
        <v>0.25769230769230766</v>
      </c>
      <c r="F83" s="80">
        <v>125</v>
      </c>
      <c r="G83" s="157">
        <f t="shared" si="3"/>
        <v>0.31778846153846152</v>
      </c>
    </row>
    <row r="84" spans="1:7" x14ac:dyDescent="0.3">
      <c r="A84" s="155">
        <v>242662</v>
      </c>
      <c r="B84" s="155" t="s">
        <v>85</v>
      </c>
      <c r="C84" s="80">
        <v>818</v>
      </c>
      <c r="D84" s="80">
        <v>244</v>
      </c>
      <c r="E84" s="157">
        <f t="shared" si="2"/>
        <v>0.2982885085574572</v>
      </c>
      <c r="F84" s="80">
        <v>10</v>
      </c>
      <c r="G84" s="157">
        <f t="shared" si="3"/>
        <v>0.31051344743276282</v>
      </c>
    </row>
    <row r="85" spans="1:7" x14ac:dyDescent="0.3">
      <c r="A85" s="155">
        <v>243346</v>
      </c>
      <c r="B85" s="155" t="s">
        <v>73</v>
      </c>
      <c r="C85" s="80">
        <v>2171</v>
      </c>
      <c r="D85" s="80">
        <v>569</v>
      </c>
      <c r="E85" s="157">
        <f t="shared" si="2"/>
        <v>0.26209120221096271</v>
      </c>
      <c r="F85" s="80">
        <v>73</v>
      </c>
      <c r="G85" s="157">
        <f t="shared" si="3"/>
        <v>0.29571625978811605</v>
      </c>
    </row>
    <row r="86" spans="1:7" x14ac:dyDescent="0.3">
      <c r="A86" s="155">
        <v>243586</v>
      </c>
      <c r="B86" s="155" t="s">
        <v>65</v>
      </c>
      <c r="C86" s="80">
        <v>240</v>
      </c>
      <c r="D86" s="80">
        <v>62</v>
      </c>
      <c r="E86" s="157">
        <f t="shared" si="2"/>
        <v>0.25833333333333336</v>
      </c>
      <c r="F86" s="80">
        <v>7</v>
      </c>
      <c r="G86" s="157">
        <f t="shared" si="3"/>
        <v>0.28749999999999998</v>
      </c>
    </row>
    <row r="87" spans="1:7" x14ac:dyDescent="0.3">
      <c r="A87" s="155">
        <v>242680</v>
      </c>
      <c r="B87" s="155" t="s">
        <v>81</v>
      </c>
      <c r="C87" s="80">
        <v>399</v>
      </c>
      <c r="D87" s="80">
        <v>95</v>
      </c>
      <c r="E87" s="157">
        <f t="shared" si="2"/>
        <v>0.23809523809523808</v>
      </c>
      <c r="F87" s="80">
        <v>15</v>
      </c>
      <c r="G87" s="157">
        <f t="shared" si="3"/>
        <v>0.27568922305764409</v>
      </c>
    </row>
    <row r="88" spans="1:7" x14ac:dyDescent="0.3">
      <c r="A88" s="155">
        <v>241377</v>
      </c>
      <c r="B88" s="155" t="s">
        <v>56</v>
      </c>
      <c r="C88" s="80">
        <v>394</v>
      </c>
      <c r="D88" s="80">
        <v>85</v>
      </c>
      <c r="E88" s="157">
        <f t="shared" si="2"/>
        <v>0.21573604060913706</v>
      </c>
      <c r="F88" s="80">
        <v>17</v>
      </c>
      <c r="G88" s="157">
        <f t="shared" si="3"/>
        <v>0.25888324873096447</v>
      </c>
    </row>
    <row r="89" spans="1:7" x14ac:dyDescent="0.3">
      <c r="A89" s="155">
        <v>243577</v>
      </c>
      <c r="B89" s="155" t="s">
        <v>88</v>
      </c>
      <c r="C89" s="80">
        <v>504</v>
      </c>
      <c r="D89" s="80">
        <v>128</v>
      </c>
      <c r="E89" s="157">
        <f t="shared" si="2"/>
        <v>0.25396825396825395</v>
      </c>
      <c r="F89" s="80"/>
      <c r="G89" s="157">
        <f t="shared" si="3"/>
        <v>0.25396825396825395</v>
      </c>
    </row>
    <row r="90" spans="1:7" x14ac:dyDescent="0.3">
      <c r="A90" s="155">
        <v>241836</v>
      </c>
      <c r="B90" s="155" t="s">
        <v>428</v>
      </c>
      <c r="C90" s="80">
        <v>206</v>
      </c>
      <c r="D90" s="80">
        <v>47</v>
      </c>
      <c r="E90" s="157">
        <f t="shared" si="2"/>
        <v>0.22815533980582525</v>
      </c>
      <c r="F90" s="80">
        <v>2</v>
      </c>
      <c r="G90" s="157">
        <f t="shared" si="3"/>
        <v>0.23786407766990292</v>
      </c>
    </row>
    <row r="91" spans="1:7" x14ac:dyDescent="0.3">
      <c r="A91" s="155">
        <v>241128</v>
      </c>
      <c r="B91" s="155" t="s">
        <v>54</v>
      </c>
      <c r="C91" s="80">
        <v>151</v>
      </c>
      <c r="D91" s="80">
        <v>35</v>
      </c>
      <c r="E91" s="157">
        <f t="shared" si="2"/>
        <v>0.23178807947019867</v>
      </c>
      <c r="F91" s="80"/>
      <c r="G91" s="157">
        <f t="shared" si="3"/>
        <v>0.23178807947019867</v>
      </c>
    </row>
    <row r="92" spans="1:7" x14ac:dyDescent="0.3">
      <c r="A92" s="155">
        <v>241100</v>
      </c>
      <c r="B92" s="155" t="s">
        <v>53</v>
      </c>
      <c r="C92" s="80">
        <v>197</v>
      </c>
      <c r="D92" s="80">
        <v>41</v>
      </c>
      <c r="E92" s="157">
        <f t="shared" si="2"/>
        <v>0.20812182741116753</v>
      </c>
      <c r="F92" s="80"/>
      <c r="G92" s="157">
        <f t="shared" si="3"/>
        <v>0.20812182741116753</v>
      </c>
    </row>
    <row r="93" spans="1:7" x14ac:dyDescent="0.3">
      <c r="A93" s="155">
        <v>241386</v>
      </c>
      <c r="B93" s="155" t="s">
        <v>57</v>
      </c>
      <c r="C93" s="80">
        <v>211</v>
      </c>
      <c r="D93" s="80">
        <v>29</v>
      </c>
      <c r="E93" s="157">
        <f t="shared" si="2"/>
        <v>0.13744075829383887</v>
      </c>
      <c r="F93" s="80">
        <v>4</v>
      </c>
      <c r="G93" s="157">
        <f t="shared" si="3"/>
        <v>0.15639810426540285</v>
      </c>
    </row>
    <row r="94" spans="1:7" x14ac:dyDescent="0.3">
      <c r="A94" s="155">
        <v>363916</v>
      </c>
      <c r="B94" s="155" t="s">
        <v>59</v>
      </c>
      <c r="C94" s="80">
        <v>105</v>
      </c>
      <c r="D94" s="80">
        <v>15</v>
      </c>
      <c r="E94" s="157">
        <f t="shared" si="2"/>
        <v>0.14285714285714285</v>
      </c>
      <c r="F94" s="80">
        <v>1</v>
      </c>
      <c r="G94" s="157">
        <f t="shared" si="3"/>
        <v>0.15238095238095239</v>
      </c>
    </row>
    <row r="95" spans="1:7" x14ac:dyDescent="0.3">
      <c r="A95"/>
      <c r="B95"/>
      <c r="C95"/>
      <c r="D95"/>
      <c r="E95"/>
      <c r="F95"/>
      <c r="G95"/>
    </row>
    <row r="96" spans="1:7" x14ac:dyDescent="0.3">
      <c r="A96"/>
      <c r="B96"/>
      <c r="C96"/>
      <c r="D96"/>
      <c r="E96"/>
      <c r="F96"/>
      <c r="G96"/>
    </row>
    <row r="97" spans="1:7" ht="41.4" x14ac:dyDescent="0.3">
      <c r="A97" s="83" t="s">
        <v>213</v>
      </c>
      <c r="B97" s="83" t="s">
        <v>213</v>
      </c>
      <c r="C97" s="129" t="s">
        <v>313</v>
      </c>
      <c r="D97" s="129" t="s">
        <v>311</v>
      </c>
      <c r="E97" s="83" t="s">
        <v>147</v>
      </c>
      <c r="F97" s="172" t="s">
        <v>215</v>
      </c>
      <c r="G97" s="84" t="s">
        <v>148</v>
      </c>
    </row>
    <row r="98" spans="1:7" x14ac:dyDescent="0.3">
      <c r="A98" s="79"/>
      <c r="B98" s="175" t="s">
        <v>217</v>
      </c>
      <c r="C98" s="130"/>
      <c r="D98" s="130"/>
      <c r="E98" s="116"/>
      <c r="F98" s="130"/>
      <c r="G98" s="116"/>
    </row>
    <row r="99" spans="1:7" x14ac:dyDescent="0.3">
      <c r="A99" s="79">
        <v>469416</v>
      </c>
      <c r="B99" s="79" t="s">
        <v>442</v>
      </c>
      <c r="C99" s="158" t="s">
        <v>34</v>
      </c>
      <c r="D99" s="158" t="s">
        <v>34</v>
      </c>
      <c r="E99" s="158" t="s">
        <v>34</v>
      </c>
      <c r="F99" s="158" t="s">
        <v>34</v>
      </c>
      <c r="G99" s="158" t="s">
        <v>34</v>
      </c>
    </row>
    <row r="100" spans="1:7" x14ac:dyDescent="0.3">
      <c r="A100" s="79">
        <v>485421</v>
      </c>
      <c r="B100" s="79" t="s">
        <v>443</v>
      </c>
      <c r="C100" s="158" t="s">
        <v>34</v>
      </c>
      <c r="D100" s="158" t="s">
        <v>34</v>
      </c>
      <c r="E100" s="158" t="s">
        <v>34</v>
      </c>
      <c r="F100" s="158" t="s">
        <v>34</v>
      </c>
      <c r="G100" s="158" t="s">
        <v>34</v>
      </c>
    </row>
    <row r="101" spans="1:7" x14ac:dyDescent="0.3">
      <c r="A101" s="79">
        <v>437705</v>
      </c>
      <c r="B101" s="79" t="s">
        <v>254</v>
      </c>
      <c r="C101" s="80">
        <v>2</v>
      </c>
      <c r="D101" s="80">
        <v>2</v>
      </c>
      <c r="E101" s="157">
        <f>D101/C101</f>
        <v>1</v>
      </c>
      <c r="F101" s="80"/>
      <c r="G101" s="157">
        <f>SUM(D101,F101)/C101</f>
        <v>1</v>
      </c>
    </row>
    <row r="102" spans="1:7" x14ac:dyDescent="0.3">
      <c r="A102" s="79">
        <v>449144</v>
      </c>
      <c r="B102" s="79" t="s">
        <v>178</v>
      </c>
      <c r="C102" s="80">
        <v>87</v>
      </c>
      <c r="D102" s="80">
        <v>56</v>
      </c>
      <c r="E102" s="157">
        <f>D102/C102</f>
        <v>0.64367816091954022</v>
      </c>
      <c r="F102" s="80"/>
      <c r="G102" s="157">
        <f>SUM(D102,F102)/C102</f>
        <v>0.64367816091954022</v>
      </c>
    </row>
    <row r="103" spans="1:7" x14ac:dyDescent="0.3">
      <c r="A103" s="79">
        <v>436465</v>
      </c>
      <c r="B103" s="79" t="s">
        <v>176</v>
      </c>
      <c r="C103" s="80">
        <v>129</v>
      </c>
      <c r="D103" s="80">
        <v>78</v>
      </c>
      <c r="E103" s="157">
        <f>D103/C103</f>
        <v>0.60465116279069764</v>
      </c>
      <c r="F103" s="80"/>
      <c r="G103" s="157">
        <f>SUM(D103,F103)/C103</f>
        <v>0.60465116279069764</v>
      </c>
    </row>
    <row r="104" spans="1:7" x14ac:dyDescent="0.3">
      <c r="A104" s="79">
        <v>431929</v>
      </c>
      <c r="B104" s="79" t="s">
        <v>182</v>
      </c>
      <c r="C104" s="80">
        <v>72</v>
      </c>
      <c r="D104" s="80">
        <v>25</v>
      </c>
      <c r="E104" s="157">
        <f>D104/C104</f>
        <v>0.34722222222222221</v>
      </c>
      <c r="F104" s="80"/>
      <c r="G104" s="157">
        <f>SUM(D104,F104)/C104</f>
        <v>0.34722222222222221</v>
      </c>
    </row>
    <row r="105" spans="1:7" x14ac:dyDescent="0.3">
      <c r="A105" s="69"/>
      <c r="B105" s="69"/>
      <c r="C105" s="99"/>
      <c r="D105" s="99"/>
      <c r="E105" s="159"/>
      <c r="F105" s="99"/>
      <c r="G105" s="159"/>
    </row>
    <row r="106" spans="1:7" x14ac:dyDescent="0.3">
      <c r="A106"/>
      <c r="B106"/>
      <c r="C106"/>
      <c r="D106"/>
      <c r="E106"/>
      <c r="F106"/>
      <c r="G106"/>
    </row>
    <row r="107" spans="1:7" ht="15.6" x14ac:dyDescent="0.3">
      <c r="A107"/>
      <c r="B107" s="13" t="s">
        <v>89</v>
      </c>
      <c r="C107" s="128"/>
      <c r="D107" s="128"/>
      <c r="E107" s="156"/>
      <c r="F107" s="128"/>
      <c r="G107" s="156"/>
    </row>
    <row r="108" spans="1:7" ht="41.4" x14ac:dyDescent="0.3">
      <c r="A108" s="83" t="s">
        <v>213</v>
      </c>
      <c r="B108" s="83" t="s">
        <v>213</v>
      </c>
      <c r="C108" s="129" t="s">
        <v>314</v>
      </c>
      <c r="D108" s="129" t="s">
        <v>311</v>
      </c>
      <c r="E108" s="83" t="s">
        <v>147</v>
      </c>
      <c r="F108" s="172" t="s">
        <v>215</v>
      </c>
      <c r="G108" s="84" t="s">
        <v>148</v>
      </c>
    </row>
    <row r="109" spans="1:7" x14ac:dyDescent="0.3">
      <c r="A109" s="79"/>
      <c r="B109" s="65" t="s">
        <v>216</v>
      </c>
      <c r="C109" s="131"/>
      <c r="D109" s="131"/>
      <c r="E109" s="116"/>
      <c r="F109" s="131"/>
      <c r="G109" s="116"/>
    </row>
    <row r="110" spans="1:7" ht="16.2" x14ac:dyDescent="0.3">
      <c r="A110" s="155">
        <v>484835</v>
      </c>
      <c r="B110" s="155" t="s">
        <v>446</v>
      </c>
      <c r="C110" s="158" t="s">
        <v>34</v>
      </c>
      <c r="D110" s="158" t="s">
        <v>34</v>
      </c>
      <c r="E110" s="158" t="s">
        <v>34</v>
      </c>
      <c r="F110" s="158" t="s">
        <v>34</v>
      </c>
      <c r="G110" s="158" t="s">
        <v>34</v>
      </c>
    </row>
    <row r="111" spans="1:7" s="196" customFormat="1" ht="16.2" x14ac:dyDescent="0.3">
      <c r="A111" s="155"/>
      <c r="B111" s="155" t="s">
        <v>423</v>
      </c>
      <c r="C111" s="158" t="s">
        <v>34</v>
      </c>
      <c r="D111" s="158" t="s">
        <v>34</v>
      </c>
      <c r="E111" s="158" t="s">
        <v>34</v>
      </c>
      <c r="F111" s="158" t="s">
        <v>34</v>
      </c>
      <c r="G111" s="158" t="s">
        <v>34</v>
      </c>
    </row>
    <row r="112" spans="1:7" ht="16.2" x14ac:dyDescent="0.3">
      <c r="A112" s="155">
        <v>468723</v>
      </c>
      <c r="B112" s="155" t="s">
        <v>321</v>
      </c>
      <c r="C112" s="158" t="s">
        <v>34</v>
      </c>
      <c r="D112" s="158" t="s">
        <v>34</v>
      </c>
      <c r="E112" s="158" t="s">
        <v>34</v>
      </c>
      <c r="F112" s="158" t="s">
        <v>34</v>
      </c>
      <c r="G112" s="158" t="s">
        <v>34</v>
      </c>
    </row>
    <row r="113" spans="1:7" ht="16.2" x14ac:dyDescent="0.3">
      <c r="A113" s="155">
        <v>243081</v>
      </c>
      <c r="B113" s="155" t="s">
        <v>322</v>
      </c>
      <c r="C113" s="158" t="s">
        <v>34</v>
      </c>
      <c r="D113" s="158" t="s">
        <v>34</v>
      </c>
      <c r="E113" s="158" t="s">
        <v>34</v>
      </c>
      <c r="F113" s="158" t="s">
        <v>34</v>
      </c>
      <c r="G113" s="158" t="s">
        <v>34</v>
      </c>
    </row>
    <row r="114" spans="1:7" x14ac:dyDescent="0.3">
      <c r="A114" s="155">
        <v>451741</v>
      </c>
      <c r="B114" s="155" t="s">
        <v>61</v>
      </c>
      <c r="C114" s="80">
        <v>225</v>
      </c>
      <c r="D114" s="80">
        <v>146</v>
      </c>
      <c r="E114" s="157">
        <f t="shared" ref="E114:E125" si="4">D114/C114</f>
        <v>0.64888888888888885</v>
      </c>
      <c r="F114" s="80"/>
      <c r="G114" s="157">
        <f t="shared" ref="G114:G125" si="5">SUM(D114,F114)/C114</f>
        <v>0.64888888888888885</v>
      </c>
    </row>
    <row r="115" spans="1:7" x14ac:dyDescent="0.3">
      <c r="A115" s="155">
        <v>241517</v>
      </c>
      <c r="B115" s="155" t="s">
        <v>62</v>
      </c>
      <c r="C115" s="80">
        <v>466</v>
      </c>
      <c r="D115" s="80">
        <v>255</v>
      </c>
      <c r="E115" s="157">
        <f t="shared" si="4"/>
        <v>0.5472103004291845</v>
      </c>
      <c r="F115" s="80"/>
      <c r="G115" s="157">
        <f t="shared" si="5"/>
        <v>0.5472103004291845</v>
      </c>
    </row>
    <row r="116" spans="1:7" x14ac:dyDescent="0.3">
      <c r="A116" s="155">
        <v>376224</v>
      </c>
      <c r="B116" s="155" t="s">
        <v>107</v>
      </c>
      <c r="C116" s="80">
        <v>218</v>
      </c>
      <c r="D116" s="80">
        <v>114</v>
      </c>
      <c r="E116" s="157">
        <f t="shared" si="4"/>
        <v>0.52293577981651373</v>
      </c>
      <c r="F116" s="80"/>
      <c r="G116" s="157">
        <f t="shared" si="5"/>
        <v>0.52293577981651373</v>
      </c>
    </row>
    <row r="117" spans="1:7" x14ac:dyDescent="0.3">
      <c r="A117" s="155">
        <v>241304</v>
      </c>
      <c r="B117" s="155" t="s">
        <v>257</v>
      </c>
      <c r="C117" s="80">
        <v>182</v>
      </c>
      <c r="D117" s="80">
        <v>86</v>
      </c>
      <c r="E117" s="157">
        <f t="shared" si="4"/>
        <v>0.47252747252747251</v>
      </c>
      <c r="F117" s="80">
        <v>1</v>
      </c>
      <c r="G117" s="157">
        <f t="shared" si="5"/>
        <v>0.47802197802197804</v>
      </c>
    </row>
    <row r="118" spans="1:7" x14ac:dyDescent="0.3">
      <c r="A118" s="155">
        <v>242112</v>
      </c>
      <c r="B118" s="155" t="s">
        <v>203</v>
      </c>
      <c r="C118" s="80">
        <v>319</v>
      </c>
      <c r="D118" s="80">
        <v>133</v>
      </c>
      <c r="E118" s="157">
        <f t="shared" si="4"/>
        <v>0.41692789968652039</v>
      </c>
      <c r="F118" s="80">
        <v>2</v>
      </c>
      <c r="G118" s="157">
        <f t="shared" si="5"/>
        <v>0.42319749216300939</v>
      </c>
    </row>
    <row r="119" spans="1:7" x14ac:dyDescent="0.3">
      <c r="A119" s="155">
        <v>376321</v>
      </c>
      <c r="B119" s="155" t="s">
        <v>91</v>
      </c>
      <c r="C119" s="80">
        <v>438</v>
      </c>
      <c r="D119" s="80">
        <v>182</v>
      </c>
      <c r="E119" s="157">
        <f t="shared" si="4"/>
        <v>0.41552511415525112</v>
      </c>
      <c r="F119" s="80"/>
      <c r="G119" s="157">
        <f t="shared" si="5"/>
        <v>0.41552511415525112</v>
      </c>
    </row>
    <row r="120" spans="1:7" x14ac:dyDescent="0.3">
      <c r="A120" s="155">
        <v>404806</v>
      </c>
      <c r="B120" s="155" t="s">
        <v>258</v>
      </c>
      <c r="C120" s="80">
        <v>70</v>
      </c>
      <c r="D120" s="80">
        <v>27</v>
      </c>
      <c r="E120" s="157">
        <f t="shared" si="4"/>
        <v>0.38571428571428573</v>
      </c>
      <c r="F120" s="80">
        <v>1</v>
      </c>
      <c r="G120" s="157">
        <f t="shared" si="5"/>
        <v>0.4</v>
      </c>
    </row>
    <row r="121" spans="1:7" x14ac:dyDescent="0.3">
      <c r="A121" s="155">
        <v>458469</v>
      </c>
      <c r="B121" s="155" t="s">
        <v>155</v>
      </c>
      <c r="C121" s="80">
        <v>112</v>
      </c>
      <c r="D121" s="80">
        <v>39</v>
      </c>
      <c r="E121" s="157">
        <f t="shared" si="4"/>
        <v>0.3482142857142857</v>
      </c>
      <c r="F121" s="80"/>
      <c r="G121" s="157">
        <f t="shared" si="5"/>
        <v>0.3482142857142857</v>
      </c>
    </row>
    <row r="122" spans="1:7" x14ac:dyDescent="0.3">
      <c r="A122" s="155">
        <v>382063</v>
      </c>
      <c r="B122" s="155" t="s">
        <v>101</v>
      </c>
      <c r="C122" s="80">
        <v>49</v>
      </c>
      <c r="D122" s="80">
        <v>15</v>
      </c>
      <c r="E122" s="157">
        <f t="shared" si="4"/>
        <v>0.30612244897959184</v>
      </c>
      <c r="F122" s="80"/>
      <c r="G122" s="157">
        <f t="shared" si="5"/>
        <v>0.30612244897959184</v>
      </c>
    </row>
    <row r="123" spans="1:7" x14ac:dyDescent="0.3">
      <c r="A123" s="155">
        <v>242981</v>
      </c>
      <c r="B123" s="155" t="s">
        <v>97</v>
      </c>
      <c r="C123" s="80">
        <v>303</v>
      </c>
      <c r="D123" s="80">
        <v>71</v>
      </c>
      <c r="E123" s="157">
        <f t="shared" si="4"/>
        <v>0.23432343234323433</v>
      </c>
      <c r="F123" s="80">
        <v>4</v>
      </c>
      <c r="G123" s="157">
        <f t="shared" si="5"/>
        <v>0.24752475247524752</v>
      </c>
    </row>
    <row r="124" spans="1:7" x14ac:dyDescent="0.3">
      <c r="A124" s="155">
        <v>242972</v>
      </c>
      <c r="B124" s="145" t="s">
        <v>98</v>
      </c>
      <c r="C124" s="80">
        <v>562</v>
      </c>
      <c r="D124" s="80">
        <v>104</v>
      </c>
      <c r="E124" s="157">
        <f t="shared" si="4"/>
        <v>0.18505338078291814</v>
      </c>
      <c r="F124" s="80">
        <v>14</v>
      </c>
      <c r="G124" s="157">
        <f t="shared" si="5"/>
        <v>0.20996441281138789</v>
      </c>
    </row>
    <row r="125" spans="1:7" x14ac:dyDescent="0.3">
      <c r="A125" s="155">
        <v>444042</v>
      </c>
      <c r="B125" s="155" t="s">
        <v>99</v>
      </c>
      <c r="C125" s="80">
        <v>243</v>
      </c>
      <c r="D125" s="80">
        <v>32</v>
      </c>
      <c r="E125" s="157">
        <f t="shared" si="4"/>
        <v>0.13168724279835392</v>
      </c>
      <c r="F125" s="80">
        <v>8</v>
      </c>
      <c r="G125" s="157">
        <f t="shared" si="5"/>
        <v>0.16460905349794239</v>
      </c>
    </row>
    <row r="126" spans="1:7" x14ac:dyDescent="0.3">
      <c r="A126"/>
      <c r="B126"/>
      <c r="C126"/>
      <c r="D126"/>
      <c r="E126"/>
      <c r="F126"/>
      <c r="G126"/>
    </row>
    <row r="127" spans="1:7" x14ac:dyDescent="0.3">
      <c r="A127"/>
      <c r="B127"/>
      <c r="C127"/>
      <c r="D127"/>
      <c r="E127"/>
      <c r="F127"/>
      <c r="G127"/>
    </row>
    <row r="128" spans="1:7" ht="41.4" x14ac:dyDescent="0.3">
      <c r="A128" s="83" t="s">
        <v>213</v>
      </c>
      <c r="B128" s="83" t="s">
        <v>213</v>
      </c>
      <c r="C128" s="129" t="s">
        <v>323</v>
      </c>
      <c r="D128" s="129" t="s">
        <v>311</v>
      </c>
      <c r="E128" s="83" t="s">
        <v>147</v>
      </c>
      <c r="F128" s="172" t="s">
        <v>215</v>
      </c>
      <c r="G128" s="84" t="s">
        <v>148</v>
      </c>
    </row>
    <row r="129" spans="1:8" x14ac:dyDescent="0.3">
      <c r="A129" s="79"/>
      <c r="B129" s="175" t="s">
        <v>217</v>
      </c>
      <c r="C129" s="130"/>
      <c r="D129" s="130"/>
      <c r="E129" s="116"/>
      <c r="F129" s="130"/>
      <c r="G129" s="116"/>
    </row>
    <row r="130" spans="1:8" ht="29.25" customHeight="1" x14ac:dyDescent="0.3">
      <c r="A130" s="79">
        <v>455956</v>
      </c>
      <c r="B130" s="79" t="s">
        <v>346</v>
      </c>
      <c r="C130" s="80">
        <v>200</v>
      </c>
      <c r="D130" s="80">
        <v>167</v>
      </c>
      <c r="E130" s="157">
        <f t="shared" ref="E130:E139" si="6">D130/C130</f>
        <v>0.83499999999999996</v>
      </c>
      <c r="F130" s="80">
        <v>3</v>
      </c>
      <c r="G130" s="157">
        <f t="shared" ref="G130:G139" si="7">SUM(D130,F130)/C130</f>
        <v>0.85</v>
      </c>
    </row>
    <row r="131" spans="1:8" x14ac:dyDescent="0.3">
      <c r="A131" s="79">
        <v>414461</v>
      </c>
      <c r="B131" s="79" t="s">
        <v>96</v>
      </c>
      <c r="C131" s="80">
        <v>1044</v>
      </c>
      <c r="D131" s="80">
        <v>678</v>
      </c>
      <c r="E131" s="157">
        <f t="shared" si="6"/>
        <v>0.64942528735632188</v>
      </c>
      <c r="F131" s="80"/>
      <c r="G131" s="157">
        <f t="shared" si="7"/>
        <v>0.64942528735632188</v>
      </c>
    </row>
    <row r="132" spans="1:8" x14ac:dyDescent="0.3">
      <c r="A132" s="79">
        <v>240985</v>
      </c>
      <c r="B132" s="79" t="s">
        <v>210</v>
      </c>
      <c r="C132" s="80">
        <v>270</v>
      </c>
      <c r="D132" s="80">
        <v>158</v>
      </c>
      <c r="E132" s="157">
        <f t="shared" si="6"/>
        <v>0.58518518518518514</v>
      </c>
      <c r="F132" s="80"/>
      <c r="G132" s="157">
        <f t="shared" si="7"/>
        <v>0.58518518518518514</v>
      </c>
      <c r="H132"/>
    </row>
    <row r="133" spans="1:8" x14ac:dyDescent="0.3">
      <c r="A133" s="79">
        <v>242422</v>
      </c>
      <c r="B133" s="79" t="s">
        <v>95</v>
      </c>
      <c r="C133" s="80">
        <v>12218</v>
      </c>
      <c r="D133" s="80">
        <v>6811</v>
      </c>
      <c r="E133" s="157">
        <f t="shared" si="6"/>
        <v>0.55745621214601404</v>
      </c>
      <c r="F133" s="80">
        <v>47</v>
      </c>
      <c r="G133" s="157">
        <f t="shared" si="7"/>
        <v>0.5613029955802914</v>
      </c>
    </row>
    <row r="134" spans="1:8" x14ac:dyDescent="0.3">
      <c r="A134" s="79">
        <v>430935</v>
      </c>
      <c r="B134" s="79" t="s">
        <v>431</v>
      </c>
      <c r="C134" s="80">
        <v>243</v>
      </c>
      <c r="D134" s="80">
        <v>109</v>
      </c>
      <c r="E134" s="157">
        <f t="shared" si="6"/>
        <v>0.44855967078189302</v>
      </c>
      <c r="F134" s="80">
        <v>20</v>
      </c>
      <c r="G134" s="157">
        <f t="shared" si="7"/>
        <v>0.53086419753086422</v>
      </c>
    </row>
    <row r="135" spans="1:8" x14ac:dyDescent="0.3">
      <c r="A135" s="79">
        <v>243072</v>
      </c>
      <c r="B135" s="79" t="s">
        <v>100</v>
      </c>
      <c r="C135" s="80">
        <v>555</v>
      </c>
      <c r="D135" s="80">
        <v>250</v>
      </c>
      <c r="E135" s="157">
        <f t="shared" si="6"/>
        <v>0.45045045045045046</v>
      </c>
      <c r="F135" s="80"/>
      <c r="G135" s="157">
        <f t="shared" si="7"/>
        <v>0.45045045045045046</v>
      </c>
    </row>
    <row r="136" spans="1:8" x14ac:dyDescent="0.3">
      <c r="A136" s="79">
        <v>242149</v>
      </c>
      <c r="B136" s="79" t="s">
        <v>94</v>
      </c>
      <c r="C136" s="80">
        <v>219</v>
      </c>
      <c r="D136" s="80">
        <v>75</v>
      </c>
      <c r="E136" s="157">
        <f t="shared" si="6"/>
        <v>0.34246575342465752</v>
      </c>
      <c r="F136" s="80">
        <v>6</v>
      </c>
      <c r="G136" s="157">
        <f t="shared" si="7"/>
        <v>0.36986301369863012</v>
      </c>
    </row>
    <row r="137" spans="1:8" x14ac:dyDescent="0.3">
      <c r="A137" s="79">
        <v>243841</v>
      </c>
      <c r="B137" s="79" t="s">
        <v>93</v>
      </c>
      <c r="C137" s="80">
        <v>361</v>
      </c>
      <c r="D137" s="80">
        <v>115</v>
      </c>
      <c r="E137" s="157">
        <f t="shared" si="6"/>
        <v>0.31855955678670361</v>
      </c>
      <c r="F137" s="80">
        <v>14</v>
      </c>
      <c r="G137" s="157">
        <f t="shared" si="7"/>
        <v>0.35734072022160662</v>
      </c>
    </row>
    <row r="138" spans="1:8" x14ac:dyDescent="0.3">
      <c r="A138" s="79">
        <v>242130</v>
      </c>
      <c r="B138" s="79" t="s">
        <v>92</v>
      </c>
      <c r="C138" s="80">
        <v>154</v>
      </c>
      <c r="D138" s="80">
        <v>54</v>
      </c>
      <c r="E138" s="157">
        <f t="shared" si="6"/>
        <v>0.35064935064935066</v>
      </c>
      <c r="F138" s="80">
        <v>1</v>
      </c>
      <c r="G138" s="157">
        <f t="shared" si="7"/>
        <v>0.35714285714285715</v>
      </c>
    </row>
    <row r="139" spans="1:8" x14ac:dyDescent="0.3">
      <c r="A139" s="79">
        <v>460677</v>
      </c>
      <c r="B139" s="79" t="s">
        <v>166</v>
      </c>
      <c r="C139" s="80">
        <v>259</v>
      </c>
      <c r="D139" s="80">
        <v>79</v>
      </c>
      <c r="E139" s="157">
        <f t="shared" si="6"/>
        <v>0.30501930501930502</v>
      </c>
      <c r="F139" s="80"/>
      <c r="G139" s="157">
        <f t="shared" si="7"/>
        <v>0.30501930501930502</v>
      </c>
    </row>
    <row r="140" spans="1:8" x14ac:dyDescent="0.3">
      <c r="A140" s="69"/>
      <c r="B140" s="69"/>
      <c r="C140" s="99"/>
      <c r="D140" s="99"/>
      <c r="E140" s="159"/>
      <c r="F140" s="99"/>
      <c r="G140" s="159"/>
    </row>
    <row r="141" spans="1:8" x14ac:dyDescent="0.3">
      <c r="A141" s="270" t="s">
        <v>288</v>
      </c>
      <c r="B141" s="270"/>
      <c r="C141" s="270"/>
      <c r="D141" s="270"/>
      <c r="E141" s="270"/>
      <c r="F141" s="270"/>
      <c r="G141" s="270"/>
    </row>
    <row r="142" spans="1:8" x14ac:dyDescent="0.3">
      <c r="A142" s="269" t="s">
        <v>218</v>
      </c>
      <c r="B142" s="269"/>
      <c r="C142" s="269"/>
      <c r="D142" s="269"/>
      <c r="E142" s="269"/>
      <c r="F142" s="269"/>
      <c r="G142" s="269"/>
    </row>
    <row r="143" spans="1:8" x14ac:dyDescent="0.3">
      <c r="A143" s="268" t="s">
        <v>367</v>
      </c>
      <c r="B143" s="268"/>
      <c r="C143" s="268"/>
      <c r="D143" s="268"/>
      <c r="E143" s="268"/>
      <c r="F143" s="268"/>
      <c r="G143" s="268"/>
    </row>
    <row r="144" spans="1:8" ht="15" x14ac:dyDescent="0.3">
      <c r="A144" s="269" t="s">
        <v>370</v>
      </c>
      <c r="B144" s="269"/>
      <c r="C144" s="269"/>
      <c r="D144" s="269"/>
      <c r="E144" s="269"/>
      <c r="F144" s="269"/>
      <c r="G144" s="269"/>
    </row>
    <row r="145" spans="2:7" x14ac:dyDescent="0.3">
      <c r="B145" s="31"/>
      <c r="C145"/>
      <c r="D145"/>
      <c r="E145"/>
      <c r="F145"/>
      <c r="G145"/>
    </row>
  </sheetData>
  <sortState ref="A130:G139">
    <sortCondition descending="1" ref="G130:G139"/>
  </sortState>
  <mergeCells count="13">
    <mergeCell ref="A7:G7"/>
    <mergeCell ref="B1:G1"/>
    <mergeCell ref="B2:G2"/>
    <mergeCell ref="B3:G3"/>
    <mergeCell ref="B4:G4"/>
    <mergeCell ref="A6:F6"/>
    <mergeCell ref="A9:B9"/>
    <mergeCell ref="A11:B11"/>
    <mergeCell ref="A29:B29"/>
    <mergeCell ref="A143:G143"/>
    <mergeCell ref="A144:G144"/>
    <mergeCell ref="A141:G141"/>
    <mergeCell ref="A142:G142"/>
  </mergeCells>
  <pageMargins left="0.7" right="0.7" top="0.75" bottom="0.75" header="0.3" footer="0.3"/>
  <pageSetup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6"/>
  <sheetViews>
    <sheetView showGridLines="0" workbookViewId="0">
      <pane xSplit="1" ySplit="10" topLeftCell="B11" activePane="bottomRight" state="frozen"/>
      <selection pane="topRight" activeCell="B1" sqref="B1"/>
      <selection pane="bottomLeft" activeCell="A11" sqref="A11"/>
      <selection pane="bottomRight" activeCell="A121" sqref="A121"/>
    </sheetView>
  </sheetViews>
  <sheetFormatPr defaultColWidth="9.109375" defaultRowHeight="13.8" x14ac:dyDescent="0.3"/>
  <cols>
    <col min="1" max="1" width="47.109375" style="31" bestFit="1" customWidth="1"/>
    <col min="2" max="2" width="11.88671875" style="34" bestFit="1" customWidth="1"/>
    <col min="3" max="3" width="9.6640625" style="34" bestFit="1" customWidth="1"/>
    <col min="4" max="4" width="12.33203125" style="31" bestFit="1" customWidth="1"/>
    <col min="5" max="6" width="11" style="34" bestFit="1" customWidth="1"/>
    <col min="7" max="7" width="7.44140625" style="31" bestFit="1" customWidth="1"/>
    <col min="8" max="8" width="9.6640625" style="31" bestFit="1" customWidth="1"/>
    <col min="9" max="9" width="12.33203125" style="31" bestFit="1" customWidth="1"/>
    <col min="10" max="10" width="8.5546875" style="31" bestFit="1" customWidth="1"/>
    <col min="11" max="11" width="11" style="31" bestFit="1" customWidth="1"/>
    <col min="12" max="16384" width="9.109375" style="31"/>
  </cols>
  <sheetData>
    <row r="1" spans="1:11" customFormat="1" ht="23.25" customHeight="1" x14ac:dyDescent="0.35">
      <c r="A1" s="219" t="s">
        <v>162</v>
      </c>
      <c r="B1" s="219"/>
      <c r="C1" s="219"/>
      <c r="D1" s="219"/>
      <c r="E1" s="219"/>
      <c r="F1" s="219"/>
      <c r="G1" s="219"/>
      <c r="H1" s="219"/>
      <c r="I1" s="219"/>
      <c r="J1" s="219"/>
      <c r="K1" s="219"/>
    </row>
    <row r="2" spans="1:11" customFormat="1" ht="21" customHeight="1" x14ac:dyDescent="0.35">
      <c r="A2" s="219" t="s">
        <v>163</v>
      </c>
      <c r="B2" s="219"/>
      <c r="C2" s="219"/>
      <c r="D2" s="219"/>
      <c r="E2" s="219"/>
      <c r="F2" s="219"/>
      <c r="G2" s="219"/>
      <c r="H2" s="219"/>
      <c r="I2" s="219"/>
      <c r="J2" s="219"/>
      <c r="K2" s="219"/>
    </row>
    <row r="3" spans="1:11" customFormat="1" ht="14.4" x14ac:dyDescent="0.3">
      <c r="A3" s="213" t="s">
        <v>285</v>
      </c>
      <c r="B3" s="213"/>
      <c r="C3" s="213"/>
      <c r="D3" s="213"/>
      <c r="E3" s="213"/>
      <c r="F3" s="213"/>
      <c r="G3" s="213"/>
      <c r="H3" s="213"/>
      <c r="I3" s="213"/>
      <c r="J3" s="213"/>
      <c r="K3" s="213"/>
    </row>
    <row r="4" spans="1:11" customFormat="1" ht="14.4" x14ac:dyDescent="0.3">
      <c r="A4" s="212" t="s">
        <v>332</v>
      </c>
      <c r="B4" s="212"/>
      <c r="C4" s="212"/>
      <c r="D4" s="212"/>
      <c r="E4" s="212"/>
      <c r="F4" s="212"/>
      <c r="G4" s="212"/>
      <c r="H4" s="212"/>
      <c r="I4" s="212"/>
      <c r="J4" s="212"/>
      <c r="K4" s="212"/>
    </row>
    <row r="6" spans="1:11" ht="14.4" x14ac:dyDescent="0.3">
      <c r="A6" s="275" t="s">
        <v>447</v>
      </c>
      <c r="B6" s="275"/>
      <c r="C6" s="275"/>
      <c r="D6" s="275"/>
      <c r="E6" s="275"/>
      <c r="F6" s="275"/>
      <c r="G6" s="275"/>
      <c r="H6" s="275"/>
      <c r="I6" s="275"/>
      <c r="J6" s="275"/>
      <c r="K6" s="275"/>
    </row>
    <row r="7" spans="1:11" ht="14.4" x14ac:dyDescent="0.3">
      <c r="A7" s="274" t="s">
        <v>376</v>
      </c>
      <c r="B7" s="274"/>
      <c r="C7" s="274"/>
      <c r="D7" s="274"/>
      <c r="E7" s="274"/>
      <c r="F7" s="274"/>
      <c r="G7" s="274"/>
      <c r="H7" s="274"/>
      <c r="I7" s="274"/>
      <c r="J7" s="274"/>
      <c r="K7" s="274"/>
    </row>
    <row r="8" spans="1:11" ht="14.4" x14ac:dyDescent="0.3">
      <c r="A8" s="177"/>
      <c r="B8" s="177"/>
      <c r="C8" s="177"/>
      <c r="D8" s="177"/>
      <c r="E8" s="178"/>
      <c r="F8" s="178"/>
      <c r="G8" s="178"/>
    </row>
    <row r="9" spans="1:11" x14ac:dyDescent="0.3">
      <c r="A9" s="278" t="s">
        <v>219</v>
      </c>
      <c r="B9" s="279" t="s">
        <v>149</v>
      </c>
      <c r="C9" s="279"/>
      <c r="D9" s="279"/>
      <c r="E9" s="279"/>
      <c r="F9" s="279"/>
      <c r="G9" s="279" t="s">
        <v>261</v>
      </c>
      <c r="H9" s="279"/>
      <c r="I9" s="279"/>
      <c r="J9" s="279"/>
      <c r="K9" s="279"/>
    </row>
    <row r="10" spans="1:11" ht="37.5" customHeight="1" x14ac:dyDescent="0.3">
      <c r="A10" s="278"/>
      <c r="B10" s="115" t="s">
        <v>371</v>
      </c>
      <c r="C10" s="65" t="s">
        <v>372</v>
      </c>
      <c r="D10" s="115" t="s">
        <v>373</v>
      </c>
      <c r="E10" s="115" t="s">
        <v>374</v>
      </c>
      <c r="F10" s="115" t="s">
        <v>150</v>
      </c>
      <c r="G10" s="115" t="s">
        <v>371</v>
      </c>
      <c r="H10" s="65" t="s">
        <v>372</v>
      </c>
      <c r="I10" s="115" t="s">
        <v>373</v>
      </c>
      <c r="J10" s="115" t="s">
        <v>374</v>
      </c>
      <c r="K10" s="115" t="s">
        <v>150</v>
      </c>
    </row>
    <row r="11" spans="1:11" x14ac:dyDescent="0.3">
      <c r="A11" s="190" t="s">
        <v>32</v>
      </c>
      <c r="B11" s="189"/>
      <c r="C11" s="189"/>
      <c r="D11" s="189"/>
      <c r="E11" s="189"/>
      <c r="F11" s="189"/>
      <c r="G11" s="189"/>
      <c r="H11" s="189"/>
      <c r="I11" s="189"/>
      <c r="J11" s="189"/>
      <c r="K11" s="189"/>
    </row>
    <row r="12" spans="1:11" x14ac:dyDescent="0.3">
      <c r="A12" s="68" t="s">
        <v>33</v>
      </c>
      <c r="B12" s="66">
        <v>61</v>
      </c>
      <c r="C12" s="66">
        <v>0</v>
      </c>
      <c r="D12" s="66">
        <v>61</v>
      </c>
      <c r="E12" s="66">
        <v>42</v>
      </c>
      <c r="F12" s="66">
        <v>69</v>
      </c>
      <c r="G12" s="66">
        <v>0</v>
      </c>
      <c r="H12" s="66">
        <v>0</v>
      </c>
      <c r="I12" s="66">
        <v>0</v>
      </c>
      <c r="J12" s="66">
        <v>0</v>
      </c>
      <c r="K12" s="66"/>
    </row>
    <row r="13" spans="1:11" x14ac:dyDescent="0.3">
      <c r="A13" s="68" t="s">
        <v>35</v>
      </c>
      <c r="B13" s="66">
        <v>23</v>
      </c>
      <c r="C13" s="66">
        <v>0</v>
      </c>
      <c r="D13" s="66">
        <v>23</v>
      </c>
      <c r="E13" s="66">
        <v>21</v>
      </c>
      <c r="F13" s="66">
        <v>91</v>
      </c>
      <c r="G13" s="66">
        <v>43</v>
      </c>
      <c r="H13" s="66">
        <v>0</v>
      </c>
      <c r="I13" s="66">
        <v>43</v>
      </c>
      <c r="J13" s="66">
        <v>35</v>
      </c>
      <c r="K13" s="66">
        <v>81</v>
      </c>
    </row>
    <row r="14" spans="1:11" x14ac:dyDescent="0.3">
      <c r="A14" s="68" t="s">
        <v>36</v>
      </c>
      <c r="B14" s="66">
        <v>91</v>
      </c>
      <c r="C14" s="66">
        <v>0</v>
      </c>
      <c r="D14" s="66">
        <v>91</v>
      </c>
      <c r="E14" s="66">
        <v>84</v>
      </c>
      <c r="F14" s="66">
        <v>92</v>
      </c>
      <c r="G14" s="66">
        <v>1</v>
      </c>
      <c r="H14" s="66">
        <v>0</v>
      </c>
      <c r="I14" s="66">
        <v>1</v>
      </c>
      <c r="J14" s="66">
        <v>1</v>
      </c>
      <c r="K14" s="66">
        <v>100</v>
      </c>
    </row>
    <row r="15" spans="1:11" x14ac:dyDescent="0.3">
      <c r="A15" s="68" t="s">
        <v>40</v>
      </c>
      <c r="B15" s="66">
        <v>367</v>
      </c>
      <c r="C15" s="66">
        <v>0</v>
      </c>
      <c r="D15" s="66">
        <v>367</v>
      </c>
      <c r="E15" s="66">
        <v>367</v>
      </c>
      <c r="F15" s="66">
        <v>100</v>
      </c>
      <c r="G15" s="66">
        <v>13</v>
      </c>
      <c r="H15" s="66">
        <v>0</v>
      </c>
      <c r="I15" s="66">
        <v>13</v>
      </c>
      <c r="J15" s="66">
        <v>9</v>
      </c>
      <c r="K15" s="66">
        <v>69</v>
      </c>
    </row>
    <row r="16" spans="1:11" x14ac:dyDescent="0.3">
      <c r="A16" s="68" t="s">
        <v>39</v>
      </c>
      <c r="B16" s="66">
        <v>245</v>
      </c>
      <c r="C16" s="66">
        <v>0</v>
      </c>
      <c r="D16" s="66">
        <v>245</v>
      </c>
      <c r="E16" s="66">
        <v>232</v>
      </c>
      <c r="F16" s="66">
        <v>95</v>
      </c>
      <c r="G16" s="66">
        <v>4</v>
      </c>
      <c r="H16" s="66">
        <v>0</v>
      </c>
      <c r="I16" s="66">
        <v>4</v>
      </c>
      <c r="J16" s="66">
        <v>3</v>
      </c>
      <c r="K16" s="66">
        <v>75</v>
      </c>
    </row>
    <row r="17" spans="1:11" x14ac:dyDescent="0.3">
      <c r="A17" s="68" t="s">
        <v>37</v>
      </c>
      <c r="B17" s="66">
        <v>357</v>
      </c>
      <c r="C17" s="66">
        <v>0</v>
      </c>
      <c r="D17" s="66">
        <v>357</v>
      </c>
      <c r="E17" s="66">
        <v>308</v>
      </c>
      <c r="F17" s="66">
        <v>86</v>
      </c>
      <c r="G17" s="66">
        <v>11</v>
      </c>
      <c r="H17" s="66">
        <v>0</v>
      </c>
      <c r="I17" s="66">
        <v>11</v>
      </c>
      <c r="J17" s="66">
        <v>9</v>
      </c>
      <c r="K17" s="66">
        <v>82</v>
      </c>
    </row>
    <row r="18" spans="1:11" x14ac:dyDescent="0.3">
      <c r="A18" s="68" t="s">
        <v>395</v>
      </c>
      <c r="B18" s="66">
        <v>340</v>
      </c>
      <c r="C18" s="66">
        <v>0</v>
      </c>
      <c r="D18" s="66">
        <v>340</v>
      </c>
      <c r="E18" s="66">
        <v>280</v>
      </c>
      <c r="F18" s="66">
        <v>82</v>
      </c>
      <c r="G18" s="66">
        <v>8</v>
      </c>
      <c r="H18" s="66">
        <v>0</v>
      </c>
      <c r="I18" s="66">
        <v>8</v>
      </c>
      <c r="J18" s="66">
        <v>7</v>
      </c>
      <c r="K18" s="66">
        <v>88</v>
      </c>
    </row>
    <row r="19" spans="1:11" x14ac:dyDescent="0.3">
      <c r="A19" s="68" t="s">
        <v>46</v>
      </c>
      <c r="B19" s="131" t="s">
        <v>34</v>
      </c>
      <c r="C19" s="131" t="s">
        <v>34</v>
      </c>
      <c r="D19" s="131" t="s">
        <v>34</v>
      </c>
      <c r="E19" s="131" t="s">
        <v>34</v>
      </c>
      <c r="F19" s="131" t="s">
        <v>34</v>
      </c>
      <c r="G19" s="131" t="s">
        <v>34</v>
      </c>
      <c r="H19" s="131" t="s">
        <v>34</v>
      </c>
      <c r="I19" s="131" t="s">
        <v>34</v>
      </c>
      <c r="J19" s="131" t="s">
        <v>34</v>
      </c>
      <c r="K19" s="131" t="s">
        <v>34</v>
      </c>
    </row>
    <row r="20" spans="1:11" x14ac:dyDescent="0.3">
      <c r="A20" s="68" t="s">
        <v>48</v>
      </c>
      <c r="B20" s="66">
        <v>2368</v>
      </c>
      <c r="C20" s="66">
        <v>0</v>
      </c>
      <c r="D20" s="66">
        <v>2368</v>
      </c>
      <c r="E20" s="66">
        <v>2171</v>
      </c>
      <c r="F20" s="66">
        <v>92</v>
      </c>
      <c r="G20" s="66">
        <v>3</v>
      </c>
      <c r="H20" s="66">
        <v>0</v>
      </c>
      <c r="I20" s="66">
        <v>3</v>
      </c>
      <c r="J20" s="66">
        <v>3</v>
      </c>
      <c r="K20" s="66">
        <v>100</v>
      </c>
    </row>
    <row r="21" spans="1:11" x14ac:dyDescent="0.3">
      <c r="A21" s="68" t="s">
        <v>50</v>
      </c>
      <c r="B21" s="66">
        <v>2612</v>
      </c>
      <c r="C21" s="66">
        <v>0</v>
      </c>
      <c r="D21" s="66">
        <v>2612</v>
      </c>
      <c r="E21" s="66">
        <v>2348</v>
      </c>
      <c r="F21" s="66">
        <v>90</v>
      </c>
      <c r="G21" s="66">
        <v>42</v>
      </c>
      <c r="H21" s="66">
        <v>0</v>
      </c>
      <c r="I21" s="66">
        <v>42</v>
      </c>
      <c r="J21" s="66">
        <v>31</v>
      </c>
      <c r="K21" s="66">
        <v>74</v>
      </c>
    </row>
    <row r="22" spans="1:11" x14ac:dyDescent="0.3">
      <c r="A22" s="68" t="s">
        <v>47</v>
      </c>
      <c r="B22" s="66">
        <v>835</v>
      </c>
      <c r="C22" s="66">
        <v>1</v>
      </c>
      <c r="D22" s="66">
        <v>834</v>
      </c>
      <c r="E22" s="66">
        <v>724</v>
      </c>
      <c r="F22" s="66">
        <v>87</v>
      </c>
      <c r="G22" s="66">
        <v>7</v>
      </c>
      <c r="H22" s="66">
        <v>0</v>
      </c>
      <c r="I22" s="66">
        <v>7</v>
      </c>
      <c r="J22" s="66">
        <v>5</v>
      </c>
      <c r="K22" s="66">
        <v>71</v>
      </c>
    </row>
    <row r="23" spans="1:11" x14ac:dyDescent="0.3">
      <c r="A23" s="68" t="s">
        <v>45</v>
      </c>
      <c r="B23" s="66">
        <v>826</v>
      </c>
      <c r="C23" s="66">
        <v>0</v>
      </c>
      <c r="D23" s="66">
        <v>826</v>
      </c>
      <c r="E23" s="66">
        <v>707</v>
      </c>
      <c r="F23" s="66">
        <v>86</v>
      </c>
      <c r="G23" s="66">
        <v>0</v>
      </c>
      <c r="H23" s="66">
        <v>0</v>
      </c>
      <c r="I23" s="66">
        <v>0</v>
      </c>
      <c r="J23" s="66">
        <v>0</v>
      </c>
      <c r="K23" s="66"/>
    </row>
    <row r="24" spans="1:11" x14ac:dyDescent="0.3">
      <c r="A24" s="68" t="s">
        <v>42</v>
      </c>
      <c r="B24" s="66">
        <v>737</v>
      </c>
      <c r="C24" s="66">
        <v>0</v>
      </c>
      <c r="D24" s="66">
        <v>737</v>
      </c>
      <c r="E24" s="66">
        <v>624</v>
      </c>
      <c r="F24" s="66">
        <v>85</v>
      </c>
      <c r="G24" s="66">
        <v>1</v>
      </c>
      <c r="H24" s="66">
        <v>0</v>
      </c>
      <c r="I24" s="66">
        <v>1</v>
      </c>
      <c r="J24" s="66">
        <v>0</v>
      </c>
      <c r="K24" s="66">
        <v>0</v>
      </c>
    </row>
    <row r="25" spans="1:11" x14ac:dyDescent="0.3">
      <c r="A25" s="68" t="s">
        <v>43</v>
      </c>
      <c r="B25" s="66">
        <v>805</v>
      </c>
      <c r="C25" s="66">
        <v>0</v>
      </c>
      <c r="D25" s="66">
        <v>805</v>
      </c>
      <c r="E25" s="66">
        <v>684</v>
      </c>
      <c r="F25" s="66">
        <v>85</v>
      </c>
      <c r="G25" s="66">
        <v>1</v>
      </c>
      <c r="H25" s="66">
        <v>0</v>
      </c>
      <c r="I25" s="66">
        <v>1</v>
      </c>
      <c r="J25" s="66">
        <v>1</v>
      </c>
      <c r="K25" s="66">
        <v>100</v>
      </c>
    </row>
    <row r="26" spans="1:11" x14ac:dyDescent="0.3">
      <c r="A26" s="68" t="s">
        <v>41</v>
      </c>
      <c r="B26" s="66">
        <v>586</v>
      </c>
      <c r="C26" s="66">
        <v>0</v>
      </c>
      <c r="D26" s="66">
        <v>586</v>
      </c>
      <c r="E26" s="66">
        <v>494</v>
      </c>
      <c r="F26" s="66">
        <v>84</v>
      </c>
      <c r="G26" s="66"/>
      <c r="H26" s="66"/>
      <c r="I26" s="66"/>
      <c r="J26" s="66"/>
      <c r="K26" s="66"/>
    </row>
    <row r="27" spans="1:11" x14ac:dyDescent="0.3">
      <c r="A27" s="68" t="s">
        <v>49</v>
      </c>
      <c r="B27" s="66">
        <v>661</v>
      </c>
      <c r="C27" s="66">
        <v>0</v>
      </c>
      <c r="D27" s="66">
        <v>661</v>
      </c>
      <c r="E27" s="66">
        <v>547</v>
      </c>
      <c r="F27" s="66">
        <v>83</v>
      </c>
      <c r="G27" s="66">
        <v>0</v>
      </c>
      <c r="H27" s="66">
        <v>0</v>
      </c>
      <c r="I27" s="66">
        <v>0</v>
      </c>
      <c r="J27" s="66">
        <v>0</v>
      </c>
      <c r="K27" s="66"/>
    </row>
    <row r="28" spans="1:11" x14ac:dyDescent="0.3">
      <c r="A28" s="68" t="s">
        <v>44</v>
      </c>
      <c r="B28" s="66">
        <v>581</v>
      </c>
      <c r="C28" s="66">
        <v>0</v>
      </c>
      <c r="D28" s="66">
        <v>581</v>
      </c>
      <c r="E28" s="66">
        <v>441</v>
      </c>
      <c r="F28" s="66">
        <v>76</v>
      </c>
      <c r="G28" s="66">
        <v>2</v>
      </c>
      <c r="H28" s="66">
        <v>0</v>
      </c>
      <c r="I28" s="66">
        <v>4</v>
      </c>
      <c r="J28" s="66">
        <v>3</v>
      </c>
      <c r="K28" s="66">
        <v>75</v>
      </c>
    </row>
    <row r="29" spans="1:11" x14ac:dyDescent="0.3">
      <c r="A29" s="68" t="s">
        <v>51</v>
      </c>
      <c r="B29" s="66">
        <v>91</v>
      </c>
      <c r="C29" s="66">
        <v>0</v>
      </c>
      <c r="D29" s="66">
        <v>91</v>
      </c>
      <c r="E29" s="66">
        <v>56</v>
      </c>
      <c r="F29" s="66">
        <v>62</v>
      </c>
      <c r="G29" s="66"/>
      <c r="H29" s="66"/>
      <c r="I29" s="66"/>
      <c r="J29" s="66"/>
      <c r="K29" s="66"/>
    </row>
    <row r="30" spans="1:11" x14ac:dyDescent="0.3">
      <c r="A30" s="68"/>
      <c r="B30" s="66"/>
      <c r="C30" s="66"/>
      <c r="D30" s="66"/>
      <c r="E30" s="66"/>
      <c r="F30" s="66"/>
      <c r="G30" s="66"/>
      <c r="H30" s="66"/>
      <c r="I30" s="66"/>
      <c r="J30" s="66"/>
      <c r="K30" s="66"/>
    </row>
    <row r="31" spans="1:11" x14ac:dyDescent="0.3">
      <c r="A31" s="65" t="s">
        <v>375</v>
      </c>
      <c r="B31" s="66"/>
      <c r="C31" s="66"/>
      <c r="D31" s="66"/>
      <c r="E31" s="66"/>
      <c r="F31" s="66"/>
      <c r="G31" s="66"/>
      <c r="H31" s="66"/>
      <c r="I31" s="66"/>
      <c r="J31" s="66"/>
      <c r="K31" s="66"/>
    </row>
    <row r="32" spans="1:11" x14ac:dyDescent="0.3">
      <c r="A32" s="68" t="s">
        <v>53</v>
      </c>
      <c r="B32" s="66">
        <v>108</v>
      </c>
      <c r="C32" s="66">
        <v>0</v>
      </c>
      <c r="D32" s="66">
        <v>108</v>
      </c>
      <c r="E32" s="66">
        <v>55</v>
      </c>
      <c r="F32" s="66">
        <v>51</v>
      </c>
      <c r="G32" s="66">
        <v>0</v>
      </c>
      <c r="H32" s="66">
        <v>0</v>
      </c>
      <c r="I32" s="66">
        <v>0</v>
      </c>
      <c r="J32" s="66">
        <v>0</v>
      </c>
      <c r="K32" s="66"/>
    </row>
    <row r="33" spans="1:11" x14ac:dyDescent="0.3">
      <c r="A33" s="68" t="s">
        <v>54</v>
      </c>
      <c r="B33" s="66">
        <v>162</v>
      </c>
      <c r="C33" s="66">
        <v>0</v>
      </c>
      <c r="D33" s="66">
        <v>162</v>
      </c>
      <c r="E33" s="66">
        <v>76</v>
      </c>
      <c r="F33" s="66">
        <v>47</v>
      </c>
      <c r="G33" s="66">
        <v>1</v>
      </c>
      <c r="H33" s="66">
        <v>0</v>
      </c>
      <c r="I33" s="66">
        <v>1</v>
      </c>
      <c r="J33" s="66">
        <v>1</v>
      </c>
      <c r="K33" s="66">
        <v>100</v>
      </c>
    </row>
    <row r="34" spans="1:11" x14ac:dyDescent="0.3">
      <c r="A34" s="68" t="s">
        <v>55</v>
      </c>
      <c r="B34" s="66">
        <v>96</v>
      </c>
      <c r="C34" s="66">
        <v>0</v>
      </c>
      <c r="D34" s="66">
        <v>96</v>
      </c>
      <c r="E34" s="66">
        <v>53</v>
      </c>
      <c r="F34" s="66">
        <v>55</v>
      </c>
      <c r="G34" s="66">
        <v>2</v>
      </c>
      <c r="H34" s="66">
        <v>0</v>
      </c>
      <c r="I34" s="66">
        <v>2</v>
      </c>
      <c r="J34" s="66">
        <v>0</v>
      </c>
      <c r="K34" s="66">
        <v>0</v>
      </c>
    </row>
    <row r="35" spans="1:11" x14ac:dyDescent="0.3">
      <c r="A35" s="68" t="s">
        <v>175</v>
      </c>
      <c r="B35" s="66">
        <v>258</v>
      </c>
      <c r="C35" s="66">
        <v>0</v>
      </c>
      <c r="D35" s="66">
        <v>258</v>
      </c>
      <c r="E35" s="66">
        <v>221</v>
      </c>
      <c r="F35" s="66">
        <v>86</v>
      </c>
      <c r="G35" s="66">
        <v>5</v>
      </c>
      <c r="H35" s="66">
        <v>0</v>
      </c>
      <c r="I35" s="66">
        <v>5</v>
      </c>
      <c r="J35" s="66">
        <v>5</v>
      </c>
      <c r="K35" s="66">
        <v>100</v>
      </c>
    </row>
    <row r="36" spans="1:11" ht="12.75" customHeight="1" x14ac:dyDescent="0.3">
      <c r="A36" s="68" t="s">
        <v>397</v>
      </c>
      <c r="B36" s="131" t="s">
        <v>185</v>
      </c>
      <c r="C36" s="131" t="s">
        <v>185</v>
      </c>
      <c r="D36" s="131" t="s">
        <v>185</v>
      </c>
      <c r="E36" s="131" t="s">
        <v>185</v>
      </c>
      <c r="F36" s="131" t="s">
        <v>185</v>
      </c>
      <c r="G36" s="131" t="s">
        <v>185</v>
      </c>
      <c r="H36" s="131" t="s">
        <v>185</v>
      </c>
      <c r="I36" s="131" t="s">
        <v>185</v>
      </c>
      <c r="J36" s="131" t="s">
        <v>185</v>
      </c>
      <c r="K36" s="131" t="s">
        <v>185</v>
      </c>
    </row>
    <row r="37" spans="1:11" x14ac:dyDescent="0.3">
      <c r="A37" s="68" t="s">
        <v>59</v>
      </c>
      <c r="B37" s="66">
        <v>13</v>
      </c>
      <c r="C37" s="66">
        <v>0</v>
      </c>
      <c r="D37" s="66">
        <v>13</v>
      </c>
      <c r="E37" s="66">
        <v>11</v>
      </c>
      <c r="F37" s="66">
        <v>85</v>
      </c>
      <c r="G37" s="66">
        <v>0</v>
      </c>
      <c r="H37" s="66">
        <v>0</v>
      </c>
      <c r="I37" s="66">
        <v>0</v>
      </c>
      <c r="J37" s="66">
        <v>0</v>
      </c>
      <c r="K37" s="66"/>
    </row>
    <row r="38" spans="1:11" x14ac:dyDescent="0.3">
      <c r="A38" s="68" t="s">
        <v>57</v>
      </c>
      <c r="B38" s="66">
        <v>29</v>
      </c>
      <c r="C38" s="66">
        <v>0</v>
      </c>
      <c r="D38" s="66">
        <v>29</v>
      </c>
      <c r="E38" s="66">
        <v>19</v>
      </c>
      <c r="F38" s="66">
        <v>66</v>
      </c>
      <c r="G38" s="66">
        <v>1</v>
      </c>
      <c r="H38" s="66">
        <v>0</v>
      </c>
      <c r="I38" s="66">
        <v>1</v>
      </c>
      <c r="J38" s="66">
        <v>0</v>
      </c>
      <c r="K38" s="66">
        <v>0</v>
      </c>
    </row>
    <row r="39" spans="1:11" x14ac:dyDescent="0.3">
      <c r="A39" s="68" t="s">
        <v>58</v>
      </c>
      <c r="B39" s="66">
        <v>20</v>
      </c>
      <c r="C39" s="66">
        <v>0</v>
      </c>
      <c r="D39" s="66">
        <v>20</v>
      </c>
      <c r="E39" s="66">
        <v>13</v>
      </c>
      <c r="F39" s="66">
        <v>65</v>
      </c>
      <c r="G39" s="66">
        <v>1</v>
      </c>
      <c r="H39" s="66">
        <v>0</v>
      </c>
      <c r="I39" s="66">
        <v>1</v>
      </c>
      <c r="J39" s="66">
        <v>0</v>
      </c>
      <c r="K39" s="66">
        <v>0</v>
      </c>
    </row>
    <row r="40" spans="1:11" x14ac:dyDescent="0.3">
      <c r="A40" s="68" t="s">
        <v>56</v>
      </c>
      <c r="B40" s="66">
        <v>144</v>
      </c>
      <c r="C40" s="66">
        <v>0</v>
      </c>
      <c r="D40" s="66">
        <v>144</v>
      </c>
      <c r="E40" s="66">
        <v>92</v>
      </c>
      <c r="F40" s="66">
        <v>64</v>
      </c>
      <c r="G40" s="66">
        <v>10</v>
      </c>
      <c r="H40" s="66">
        <v>0</v>
      </c>
      <c r="I40" s="66">
        <v>10</v>
      </c>
      <c r="J40" s="66">
        <v>2</v>
      </c>
      <c r="K40" s="66">
        <v>20</v>
      </c>
    </row>
    <row r="41" spans="1:11" ht="15" customHeight="1" x14ac:dyDescent="0.3">
      <c r="A41" s="68" t="s">
        <v>60</v>
      </c>
      <c r="B41" s="131" t="s">
        <v>34</v>
      </c>
      <c r="C41" s="131" t="s">
        <v>34</v>
      </c>
      <c r="D41" s="131" t="s">
        <v>34</v>
      </c>
      <c r="E41" s="131" t="s">
        <v>34</v>
      </c>
      <c r="F41" s="131" t="s">
        <v>34</v>
      </c>
      <c r="G41" s="131" t="s">
        <v>34</v>
      </c>
      <c r="H41" s="131" t="s">
        <v>34</v>
      </c>
      <c r="I41" s="131" t="s">
        <v>34</v>
      </c>
      <c r="J41" s="131" t="s">
        <v>34</v>
      </c>
      <c r="K41" s="131" t="s">
        <v>34</v>
      </c>
    </row>
    <row r="42" spans="1:11" ht="15" customHeight="1" x14ac:dyDescent="0.3">
      <c r="A42" s="68" t="s">
        <v>176</v>
      </c>
      <c r="B42" s="66">
        <v>49</v>
      </c>
      <c r="C42" s="66">
        <v>1</v>
      </c>
      <c r="D42" s="66">
        <v>48</v>
      </c>
      <c r="E42" s="66">
        <v>35</v>
      </c>
      <c r="F42" s="66">
        <v>73</v>
      </c>
      <c r="G42" s="66"/>
      <c r="H42" s="66"/>
      <c r="I42" s="66"/>
      <c r="J42" s="66"/>
      <c r="K42" s="66"/>
    </row>
    <row r="43" spans="1:11" ht="15" customHeight="1" x14ac:dyDescent="0.3">
      <c r="A43" s="68" t="s">
        <v>301</v>
      </c>
      <c r="B43" s="66">
        <v>35</v>
      </c>
      <c r="C43" s="66">
        <v>0</v>
      </c>
      <c r="D43" s="66">
        <v>35</v>
      </c>
      <c r="E43" s="66">
        <v>25</v>
      </c>
      <c r="F43" s="66">
        <v>71</v>
      </c>
      <c r="G43" s="66">
        <v>13</v>
      </c>
      <c r="H43" s="66">
        <v>0</v>
      </c>
      <c r="I43" s="66">
        <v>13</v>
      </c>
      <c r="J43" s="66">
        <v>8</v>
      </c>
      <c r="K43" s="66">
        <v>62</v>
      </c>
    </row>
    <row r="44" spans="1:11" ht="15" customHeight="1" x14ac:dyDescent="0.3">
      <c r="A44" s="68" t="s">
        <v>178</v>
      </c>
      <c r="B44" s="66">
        <v>43</v>
      </c>
      <c r="C44" s="66">
        <v>0</v>
      </c>
      <c r="D44" s="66">
        <v>43</v>
      </c>
      <c r="E44" s="66">
        <v>28</v>
      </c>
      <c r="F44" s="66">
        <v>65</v>
      </c>
      <c r="G44" s="66"/>
      <c r="H44" s="66"/>
      <c r="I44" s="66"/>
      <c r="J44" s="66"/>
      <c r="K44" s="66"/>
    </row>
    <row r="45" spans="1:11" ht="15" customHeight="1" x14ac:dyDescent="0.3">
      <c r="A45" s="68" t="s">
        <v>179</v>
      </c>
      <c r="B45" s="66">
        <v>180</v>
      </c>
      <c r="C45" s="66">
        <v>4</v>
      </c>
      <c r="D45" s="66">
        <v>176</v>
      </c>
      <c r="E45" s="66">
        <v>108</v>
      </c>
      <c r="F45" s="66">
        <v>61</v>
      </c>
      <c r="G45" s="66">
        <v>50</v>
      </c>
      <c r="H45" s="66">
        <v>0</v>
      </c>
      <c r="I45" s="66">
        <v>50</v>
      </c>
      <c r="J45" s="66">
        <v>30</v>
      </c>
      <c r="K45" s="66">
        <v>60</v>
      </c>
    </row>
    <row r="46" spans="1:11" ht="15" customHeight="1" x14ac:dyDescent="0.3">
      <c r="A46" s="68" t="s">
        <v>180</v>
      </c>
      <c r="B46" s="66">
        <v>66</v>
      </c>
      <c r="C46" s="66">
        <v>0</v>
      </c>
      <c r="D46" s="66">
        <v>66</v>
      </c>
      <c r="E46" s="66">
        <v>40</v>
      </c>
      <c r="F46" s="66">
        <v>61</v>
      </c>
      <c r="G46" s="66"/>
      <c r="H46" s="66"/>
      <c r="I46" s="66"/>
      <c r="J46" s="66"/>
      <c r="K46" s="66"/>
    </row>
    <row r="47" spans="1:11" ht="15" customHeight="1" x14ac:dyDescent="0.3">
      <c r="A47" s="68" t="s">
        <v>177</v>
      </c>
      <c r="B47" s="66">
        <v>128</v>
      </c>
      <c r="C47" s="66">
        <v>0</v>
      </c>
      <c r="D47" s="66">
        <v>128</v>
      </c>
      <c r="E47" s="66">
        <v>77</v>
      </c>
      <c r="F47" s="66">
        <v>60</v>
      </c>
      <c r="G47" s="66"/>
      <c r="H47" s="66"/>
      <c r="I47" s="66"/>
      <c r="J47" s="66"/>
      <c r="K47" s="66"/>
    </row>
    <row r="48" spans="1:11" ht="15" customHeight="1" x14ac:dyDescent="0.3">
      <c r="A48" s="68" t="s">
        <v>300</v>
      </c>
      <c r="B48" s="66">
        <v>151</v>
      </c>
      <c r="C48" s="66">
        <v>0</v>
      </c>
      <c r="D48" s="66">
        <v>151</v>
      </c>
      <c r="E48" s="66">
        <v>90</v>
      </c>
      <c r="F48" s="66">
        <v>60</v>
      </c>
      <c r="G48" s="66"/>
      <c r="H48" s="66"/>
      <c r="I48" s="66"/>
      <c r="J48" s="66"/>
      <c r="K48" s="66"/>
    </row>
    <row r="49" spans="1:11" x14ac:dyDescent="0.3">
      <c r="A49" s="68" t="s">
        <v>398</v>
      </c>
      <c r="B49" s="131" t="s">
        <v>185</v>
      </c>
      <c r="C49" s="131" t="s">
        <v>185</v>
      </c>
      <c r="D49" s="131" t="s">
        <v>185</v>
      </c>
      <c r="E49" s="131" t="s">
        <v>185</v>
      </c>
      <c r="F49" s="131" t="s">
        <v>185</v>
      </c>
      <c r="G49" s="131" t="s">
        <v>185</v>
      </c>
      <c r="H49" s="131" t="s">
        <v>185</v>
      </c>
      <c r="I49" s="131" t="s">
        <v>185</v>
      </c>
      <c r="J49" s="131" t="s">
        <v>185</v>
      </c>
      <c r="K49" s="131" t="s">
        <v>185</v>
      </c>
    </row>
    <row r="50" spans="1:11" ht="15" customHeight="1" x14ac:dyDescent="0.3">
      <c r="A50" s="68" t="s">
        <v>428</v>
      </c>
      <c r="B50" s="66">
        <v>3</v>
      </c>
      <c r="C50" s="66">
        <v>0</v>
      </c>
      <c r="D50" s="66">
        <v>3</v>
      </c>
      <c r="E50" s="66">
        <v>3</v>
      </c>
      <c r="F50" s="66">
        <v>100</v>
      </c>
      <c r="G50" s="66">
        <v>0</v>
      </c>
      <c r="H50" s="66">
        <v>0</v>
      </c>
      <c r="I50" s="66">
        <v>0</v>
      </c>
      <c r="J50" s="66">
        <v>0</v>
      </c>
      <c r="K50" s="66"/>
    </row>
    <row r="51" spans="1:11" ht="15" customHeight="1" x14ac:dyDescent="0.3">
      <c r="A51" s="68" t="s">
        <v>344</v>
      </c>
      <c r="B51" s="66">
        <v>9</v>
      </c>
      <c r="C51" s="66">
        <v>0</v>
      </c>
      <c r="D51" s="66">
        <v>9</v>
      </c>
      <c r="E51" s="66">
        <v>8</v>
      </c>
      <c r="F51" s="66">
        <v>89</v>
      </c>
      <c r="G51" s="66">
        <v>1</v>
      </c>
      <c r="H51" s="66">
        <v>0</v>
      </c>
      <c r="I51" s="66">
        <v>1</v>
      </c>
      <c r="J51" s="66">
        <v>1</v>
      </c>
      <c r="K51" s="66">
        <v>100</v>
      </c>
    </row>
    <row r="52" spans="1:11" ht="15" customHeight="1" x14ac:dyDescent="0.3">
      <c r="A52" s="68" t="s">
        <v>181</v>
      </c>
      <c r="B52" s="66">
        <v>8</v>
      </c>
      <c r="C52" s="66">
        <v>0</v>
      </c>
      <c r="D52" s="66">
        <v>8</v>
      </c>
      <c r="E52" s="66">
        <v>4</v>
      </c>
      <c r="F52" s="66">
        <v>50</v>
      </c>
      <c r="G52" s="66"/>
      <c r="H52" s="66"/>
      <c r="I52" s="66"/>
      <c r="J52" s="66"/>
      <c r="K52" s="66"/>
    </row>
    <row r="53" spans="1:11" x14ac:dyDescent="0.3">
      <c r="A53" s="68" t="s">
        <v>399</v>
      </c>
      <c r="B53" s="131" t="s">
        <v>185</v>
      </c>
      <c r="C53" s="131" t="s">
        <v>185</v>
      </c>
      <c r="D53" s="131" t="s">
        <v>185</v>
      </c>
      <c r="E53" s="131" t="s">
        <v>185</v>
      </c>
      <c r="F53" s="131" t="s">
        <v>185</v>
      </c>
      <c r="G53" s="131" t="s">
        <v>185</v>
      </c>
      <c r="H53" s="131" t="s">
        <v>185</v>
      </c>
      <c r="I53" s="131" t="s">
        <v>185</v>
      </c>
      <c r="J53" s="131" t="s">
        <v>185</v>
      </c>
      <c r="K53" s="131" t="s">
        <v>185</v>
      </c>
    </row>
    <row r="54" spans="1:11" x14ac:dyDescent="0.3">
      <c r="A54" s="68" t="s">
        <v>63</v>
      </c>
      <c r="B54" s="66">
        <v>4</v>
      </c>
      <c r="C54" s="66">
        <v>0</v>
      </c>
      <c r="D54" s="66">
        <v>4</v>
      </c>
      <c r="E54" s="66">
        <v>2</v>
      </c>
      <c r="F54" s="66">
        <v>50</v>
      </c>
      <c r="G54" s="66">
        <v>0</v>
      </c>
      <c r="H54" s="66">
        <v>0</v>
      </c>
      <c r="I54" s="66">
        <v>0</v>
      </c>
      <c r="J54" s="66">
        <v>0</v>
      </c>
      <c r="K54" s="66"/>
    </row>
    <row r="55" spans="1:11" ht="12.75" customHeight="1" x14ac:dyDescent="0.3">
      <c r="A55" s="206" t="s">
        <v>429</v>
      </c>
      <c r="B55" s="131" t="s">
        <v>185</v>
      </c>
      <c r="C55" s="131" t="s">
        <v>185</v>
      </c>
      <c r="D55" s="131" t="s">
        <v>185</v>
      </c>
      <c r="E55" s="131" t="s">
        <v>185</v>
      </c>
      <c r="F55" s="131" t="s">
        <v>185</v>
      </c>
      <c r="G55" s="131" t="s">
        <v>185</v>
      </c>
      <c r="H55" s="131" t="s">
        <v>185</v>
      </c>
      <c r="I55" s="131" t="s">
        <v>185</v>
      </c>
      <c r="J55" s="131" t="s">
        <v>185</v>
      </c>
      <c r="K55" s="131" t="s">
        <v>185</v>
      </c>
    </row>
    <row r="56" spans="1:11" ht="12.75" customHeight="1" x14ac:dyDescent="0.3">
      <c r="A56" s="68" t="s">
        <v>401</v>
      </c>
      <c r="B56" s="131" t="s">
        <v>185</v>
      </c>
      <c r="C56" s="131" t="s">
        <v>185</v>
      </c>
      <c r="D56" s="131" t="s">
        <v>185</v>
      </c>
      <c r="E56" s="131" t="s">
        <v>185</v>
      </c>
      <c r="F56" s="131" t="s">
        <v>185</v>
      </c>
      <c r="G56" s="131" t="s">
        <v>185</v>
      </c>
      <c r="H56" s="131" t="s">
        <v>185</v>
      </c>
      <c r="I56" s="131" t="s">
        <v>185</v>
      </c>
      <c r="J56" s="131" t="s">
        <v>185</v>
      </c>
      <c r="K56" s="131" t="s">
        <v>185</v>
      </c>
    </row>
    <row r="57" spans="1:11" ht="12.75" customHeight="1" x14ac:dyDescent="0.3">
      <c r="A57" s="68" t="s">
        <v>402</v>
      </c>
      <c r="B57" s="131" t="s">
        <v>185</v>
      </c>
      <c r="C57" s="131" t="s">
        <v>185</v>
      </c>
      <c r="D57" s="131" t="s">
        <v>185</v>
      </c>
      <c r="E57" s="131" t="s">
        <v>185</v>
      </c>
      <c r="F57" s="131" t="s">
        <v>185</v>
      </c>
      <c r="G57" s="131" t="s">
        <v>185</v>
      </c>
      <c r="H57" s="131" t="s">
        <v>185</v>
      </c>
      <c r="I57" s="131" t="s">
        <v>185</v>
      </c>
      <c r="J57" s="131" t="s">
        <v>185</v>
      </c>
      <c r="K57" s="131" t="s">
        <v>185</v>
      </c>
    </row>
    <row r="58" spans="1:11" x14ac:dyDescent="0.3">
      <c r="A58" s="68" t="s">
        <v>377</v>
      </c>
      <c r="B58" s="66">
        <v>7</v>
      </c>
      <c r="C58" s="66">
        <v>0</v>
      </c>
      <c r="D58" s="66">
        <v>7</v>
      </c>
      <c r="E58" s="66">
        <v>6</v>
      </c>
      <c r="F58" s="66">
        <v>86</v>
      </c>
      <c r="G58" s="66">
        <v>0</v>
      </c>
      <c r="H58" s="66">
        <v>0</v>
      </c>
      <c r="I58" s="66">
        <v>0</v>
      </c>
      <c r="J58" s="66">
        <v>0</v>
      </c>
      <c r="K58" s="66"/>
    </row>
    <row r="59" spans="1:11" ht="12.75" customHeight="1" x14ac:dyDescent="0.3">
      <c r="A59" s="68" t="s">
        <v>403</v>
      </c>
      <c r="B59" s="131" t="s">
        <v>185</v>
      </c>
      <c r="C59" s="131" t="s">
        <v>185</v>
      </c>
      <c r="D59" s="131" t="s">
        <v>185</v>
      </c>
      <c r="E59" s="131" t="s">
        <v>185</v>
      </c>
      <c r="F59" s="131" t="s">
        <v>185</v>
      </c>
      <c r="G59" s="131" t="s">
        <v>185</v>
      </c>
      <c r="H59" s="131" t="s">
        <v>185</v>
      </c>
      <c r="I59" s="131" t="s">
        <v>185</v>
      </c>
      <c r="J59" s="131" t="s">
        <v>185</v>
      </c>
      <c r="K59" s="131" t="s">
        <v>185</v>
      </c>
    </row>
    <row r="60" spans="1:11" x14ac:dyDescent="0.3">
      <c r="A60" s="68" t="s">
        <v>66</v>
      </c>
      <c r="B60" s="66">
        <v>948</v>
      </c>
      <c r="C60" s="66">
        <v>0</v>
      </c>
      <c r="D60" s="66">
        <v>948</v>
      </c>
      <c r="E60" s="66">
        <v>732</v>
      </c>
      <c r="F60" s="66">
        <v>77</v>
      </c>
      <c r="G60" s="66">
        <v>0</v>
      </c>
      <c r="H60" s="66">
        <v>0</v>
      </c>
      <c r="I60" s="66">
        <v>0</v>
      </c>
      <c r="J60" s="66">
        <v>0</v>
      </c>
      <c r="K60" s="66"/>
    </row>
    <row r="61" spans="1:11" x14ac:dyDescent="0.3">
      <c r="A61" s="68" t="s">
        <v>65</v>
      </c>
      <c r="B61" s="66">
        <v>172</v>
      </c>
      <c r="C61" s="66">
        <v>0</v>
      </c>
      <c r="D61" s="66">
        <v>172</v>
      </c>
      <c r="E61" s="66">
        <v>131</v>
      </c>
      <c r="F61" s="66">
        <v>76</v>
      </c>
      <c r="G61" s="66">
        <v>0</v>
      </c>
      <c r="H61" s="66">
        <v>0</v>
      </c>
      <c r="I61" s="66">
        <v>0</v>
      </c>
      <c r="J61" s="66">
        <v>0</v>
      </c>
      <c r="K61" s="66"/>
    </row>
    <row r="62" spans="1:11" x14ac:dyDescent="0.3">
      <c r="A62" s="68" t="s">
        <v>64</v>
      </c>
      <c r="B62" s="66">
        <v>60</v>
      </c>
      <c r="C62" s="66">
        <v>0</v>
      </c>
      <c r="D62" s="66">
        <v>60</v>
      </c>
      <c r="E62" s="66">
        <v>37</v>
      </c>
      <c r="F62" s="66">
        <v>62</v>
      </c>
      <c r="G62" s="66">
        <v>0</v>
      </c>
      <c r="H62" s="66">
        <v>0</v>
      </c>
      <c r="I62" s="66">
        <v>0</v>
      </c>
      <c r="J62" s="66">
        <v>0</v>
      </c>
      <c r="K62" s="66"/>
    </row>
    <row r="63" spans="1:11" ht="12.75" customHeight="1" x14ac:dyDescent="0.3">
      <c r="A63" s="68" t="s">
        <v>404</v>
      </c>
      <c r="B63" s="131" t="s">
        <v>185</v>
      </c>
      <c r="C63" s="131" t="s">
        <v>185</v>
      </c>
      <c r="D63" s="131" t="s">
        <v>185</v>
      </c>
      <c r="E63" s="131" t="s">
        <v>185</v>
      </c>
      <c r="F63" s="131" t="s">
        <v>185</v>
      </c>
      <c r="G63" s="131" t="s">
        <v>185</v>
      </c>
      <c r="H63" s="131" t="s">
        <v>185</v>
      </c>
      <c r="I63" s="131" t="s">
        <v>185</v>
      </c>
      <c r="J63" s="131" t="s">
        <v>185</v>
      </c>
      <c r="K63" s="131" t="s">
        <v>185</v>
      </c>
    </row>
    <row r="64" spans="1:11" ht="12.75" customHeight="1" x14ac:dyDescent="0.3">
      <c r="A64" s="68" t="s">
        <v>405</v>
      </c>
      <c r="B64" s="131" t="s">
        <v>185</v>
      </c>
      <c r="C64" s="131" t="s">
        <v>185</v>
      </c>
      <c r="D64" s="131" t="s">
        <v>185</v>
      </c>
      <c r="E64" s="131" t="s">
        <v>185</v>
      </c>
      <c r="F64" s="131" t="s">
        <v>185</v>
      </c>
      <c r="G64" s="131" t="s">
        <v>185</v>
      </c>
      <c r="H64" s="131" t="s">
        <v>185</v>
      </c>
      <c r="I64" s="131" t="s">
        <v>185</v>
      </c>
      <c r="J64" s="131" t="s">
        <v>185</v>
      </c>
      <c r="K64" s="131" t="s">
        <v>185</v>
      </c>
    </row>
    <row r="65" spans="1:11" x14ac:dyDescent="0.3">
      <c r="A65" s="68" t="s">
        <v>67</v>
      </c>
      <c r="B65" s="131" t="s">
        <v>34</v>
      </c>
      <c r="C65" s="131" t="s">
        <v>34</v>
      </c>
      <c r="D65" s="131" t="s">
        <v>34</v>
      </c>
      <c r="E65" s="131" t="s">
        <v>34</v>
      </c>
      <c r="F65" s="131" t="s">
        <v>34</v>
      </c>
      <c r="G65" s="131" t="s">
        <v>34</v>
      </c>
      <c r="H65" s="131" t="s">
        <v>34</v>
      </c>
      <c r="I65" s="131" t="s">
        <v>34</v>
      </c>
      <c r="J65" s="131" t="s">
        <v>34</v>
      </c>
      <c r="K65" s="131" t="s">
        <v>34</v>
      </c>
    </row>
    <row r="66" spans="1:11" ht="12.75" customHeight="1" x14ac:dyDescent="0.3">
      <c r="A66" s="68" t="s">
        <v>406</v>
      </c>
      <c r="B66" s="131" t="s">
        <v>185</v>
      </c>
      <c r="C66" s="131" t="s">
        <v>185</v>
      </c>
      <c r="D66" s="131" t="s">
        <v>185</v>
      </c>
      <c r="E66" s="131" t="s">
        <v>185</v>
      </c>
      <c r="F66" s="131" t="s">
        <v>185</v>
      </c>
      <c r="G66" s="131" t="s">
        <v>185</v>
      </c>
      <c r="H66" s="131" t="s">
        <v>185</v>
      </c>
      <c r="I66" s="131" t="s">
        <v>185</v>
      </c>
      <c r="J66" s="131" t="s">
        <v>185</v>
      </c>
      <c r="K66" s="131" t="s">
        <v>185</v>
      </c>
    </row>
    <row r="67" spans="1:11" x14ac:dyDescent="0.3">
      <c r="A67" s="68" t="s">
        <v>182</v>
      </c>
      <c r="B67" s="66">
        <v>44</v>
      </c>
      <c r="C67" s="66">
        <v>1</v>
      </c>
      <c r="D67" s="66">
        <v>43</v>
      </c>
      <c r="E67" s="66">
        <v>21</v>
      </c>
      <c r="F67" s="66">
        <v>49</v>
      </c>
      <c r="G67" s="66"/>
      <c r="H67" s="66"/>
      <c r="I67" s="66"/>
      <c r="J67" s="66"/>
      <c r="K67" s="66"/>
    </row>
    <row r="68" spans="1:11" x14ac:dyDescent="0.3">
      <c r="A68" s="68" t="s">
        <v>68</v>
      </c>
      <c r="B68" s="66">
        <v>2</v>
      </c>
      <c r="C68" s="66">
        <v>0</v>
      </c>
      <c r="D68" s="66">
        <v>2</v>
      </c>
      <c r="E68" s="66">
        <v>0</v>
      </c>
      <c r="F68" s="66">
        <v>0</v>
      </c>
      <c r="G68" s="66">
        <v>0</v>
      </c>
      <c r="H68" s="66">
        <v>0</v>
      </c>
      <c r="I68" s="66">
        <v>0</v>
      </c>
      <c r="J68" s="66">
        <v>0</v>
      </c>
      <c r="K68" s="66"/>
    </row>
    <row r="69" spans="1:11" x14ac:dyDescent="0.3">
      <c r="A69" s="68" t="s">
        <v>69</v>
      </c>
      <c r="B69" s="66">
        <v>214</v>
      </c>
      <c r="C69" s="66">
        <v>0</v>
      </c>
      <c r="D69" s="66">
        <v>214</v>
      </c>
      <c r="E69" s="66">
        <v>164</v>
      </c>
      <c r="F69" s="66">
        <v>77</v>
      </c>
      <c r="G69" s="66">
        <v>1</v>
      </c>
      <c r="H69" s="66">
        <v>0</v>
      </c>
      <c r="I69" s="66">
        <v>1</v>
      </c>
      <c r="J69" s="66">
        <v>0</v>
      </c>
      <c r="K69" s="66">
        <v>0</v>
      </c>
    </row>
    <row r="70" spans="1:11" x14ac:dyDescent="0.3">
      <c r="A70" s="68" t="s">
        <v>430</v>
      </c>
      <c r="B70" s="131" t="s">
        <v>34</v>
      </c>
      <c r="C70" s="131" t="s">
        <v>34</v>
      </c>
      <c r="D70" s="131" t="s">
        <v>34</v>
      </c>
      <c r="E70" s="131" t="s">
        <v>34</v>
      </c>
      <c r="F70" s="131" t="s">
        <v>34</v>
      </c>
      <c r="G70" s="131" t="s">
        <v>34</v>
      </c>
      <c r="H70" s="131" t="s">
        <v>34</v>
      </c>
      <c r="I70" s="131" t="s">
        <v>34</v>
      </c>
      <c r="J70" s="131" t="s">
        <v>34</v>
      </c>
      <c r="K70" s="131" t="s">
        <v>34</v>
      </c>
    </row>
    <row r="71" spans="1:11" x14ac:dyDescent="0.3">
      <c r="A71" s="68" t="s">
        <v>70</v>
      </c>
      <c r="B71" s="66">
        <v>50</v>
      </c>
      <c r="C71" s="66">
        <v>0</v>
      </c>
      <c r="D71" s="66">
        <v>50</v>
      </c>
      <c r="E71" s="66">
        <v>50</v>
      </c>
      <c r="F71" s="66">
        <v>100</v>
      </c>
      <c r="G71" s="66">
        <v>37</v>
      </c>
      <c r="H71" s="66">
        <v>0</v>
      </c>
      <c r="I71" s="66">
        <v>37</v>
      </c>
      <c r="J71" s="66">
        <v>29</v>
      </c>
      <c r="K71" s="66">
        <v>78</v>
      </c>
    </row>
    <row r="72" spans="1:11" x14ac:dyDescent="0.3">
      <c r="A72" s="68" t="s">
        <v>71</v>
      </c>
      <c r="B72" s="66">
        <v>158</v>
      </c>
      <c r="C72" s="66">
        <v>0</v>
      </c>
      <c r="D72" s="66">
        <v>158</v>
      </c>
      <c r="E72" s="66">
        <v>86</v>
      </c>
      <c r="F72" s="66">
        <v>54</v>
      </c>
      <c r="G72" s="66">
        <v>18</v>
      </c>
      <c r="H72" s="66">
        <v>0</v>
      </c>
      <c r="I72" s="66">
        <v>18</v>
      </c>
      <c r="J72" s="66">
        <v>9</v>
      </c>
      <c r="K72" s="66">
        <v>50</v>
      </c>
    </row>
    <row r="73" spans="1:11" x14ac:dyDescent="0.3">
      <c r="A73" s="68" t="s">
        <v>72</v>
      </c>
      <c r="B73" s="66">
        <v>12</v>
      </c>
      <c r="C73" s="66">
        <v>0</v>
      </c>
      <c r="D73" s="66">
        <v>12</v>
      </c>
      <c r="E73" s="66">
        <v>10</v>
      </c>
      <c r="F73" s="66">
        <v>83</v>
      </c>
      <c r="G73" s="66"/>
      <c r="H73" s="66"/>
      <c r="I73" s="66"/>
      <c r="J73" s="66"/>
      <c r="K73" s="66"/>
    </row>
    <row r="74" spans="1:11" ht="12.75" customHeight="1" x14ac:dyDescent="0.3">
      <c r="A74" s="68" t="s">
        <v>407</v>
      </c>
      <c r="B74" s="131" t="s">
        <v>185</v>
      </c>
      <c r="C74" s="131" t="s">
        <v>185</v>
      </c>
      <c r="D74" s="131" t="s">
        <v>185</v>
      </c>
      <c r="E74" s="131" t="s">
        <v>185</v>
      </c>
      <c r="F74" s="131" t="s">
        <v>185</v>
      </c>
      <c r="G74" s="131" t="s">
        <v>185</v>
      </c>
      <c r="H74" s="131" t="s">
        <v>185</v>
      </c>
      <c r="I74" s="131" t="s">
        <v>185</v>
      </c>
      <c r="J74" s="131" t="s">
        <v>185</v>
      </c>
      <c r="K74" s="131" t="s">
        <v>185</v>
      </c>
    </row>
    <row r="75" spans="1:11" ht="12.75" customHeight="1" x14ac:dyDescent="0.3">
      <c r="A75" s="68" t="s">
        <v>408</v>
      </c>
      <c r="B75" s="131" t="s">
        <v>185</v>
      </c>
      <c r="C75" s="131" t="s">
        <v>185</v>
      </c>
      <c r="D75" s="131" t="s">
        <v>185</v>
      </c>
      <c r="E75" s="131" t="s">
        <v>185</v>
      </c>
      <c r="F75" s="131" t="s">
        <v>185</v>
      </c>
      <c r="G75" s="131" t="s">
        <v>185</v>
      </c>
      <c r="H75" s="131" t="s">
        <v>185</v>
      </c>
      <c r="I75" s="131" t="s">
        <v>185</v>
      </c>
      <c r="J75" s="131" t="s">
        <v>185</v>
      </c>
      <c r="K75" s="131" t="s">
        <v>185</v>
      </c>
    </row>
    <row r="76" spans="1:11" x14ac:dyDescent="0.3">
      <c r="A76" s="68" t="s">
        <v>73</v>
      </c>
      <c r="B76" s="66">
        <v>871</v>
      </c>
      <c r="C76" s="66">
        <v>0</v>
      </c>
      <c r="D76" s="66">
        <v>871</v>
      </c>
      <c r="E76" s="66">
        <v>653</v>
      </c>
      <c r="F76" s="66">
        <v>75</v>
      </c>
      <c r="G76" s="66">
        <v>78</v>
      </c>
      <c r="H76" s="66">
        <v>0</v>
      </c>
      <c r="I76" s="66">
        <v>78</v>
      </c>
      <c r="J76" s="66">
        <v>22</v>
      </c>
      <c r="K76" s="66">
        <v>28</v>
      </c>
    </row>
    <row r="77" spans="1:11" x14ac:dyDescent="0.3">
      <c r="A77" s="68" t="s">
        <v>74</v>
      </c>
      <c r="B77" s="66">
        <v>587</v>
      </c>
      <c r="C77" s="66">
        <v>0</v>
      </c>
      <c r="D77" s="66">
        <v>587</v>
      </c>
      <c r="E77" s="66">
        <v>451</v>
      </c>
      <c r="F77" s="66">
        <v>77</v>
      </c>
      <c r="G77" s="66">
        <v>12</v>
      </c>
      <c r="H77" s="66">
        <v>0</v>
      </c>
      <c r="I77" s="66">
        <v>12</v>
      </c>
      <c r="J77" s="66">
        <v>10</v>
      </c>
      <c r="K77" s="66">
        <v>83</v>
      </c>
    </row>
    <row r="78" spans="1:11" x14ac:dyDescent="0.3">
      <c r="A78" s="68" t="s">
        <v>75</v>
      </c>
      <c r="B78" s="66">
        <v>1197</v>
      </c>
      <c r="C78" s="66">
        <v>0</v>
      </c>
      <c r="D78" s="66">
        <v>1197</v>
      </c>
      <c r="E78" s="66">
        <v>911</v>
      </c>
      <c r="F78" s="66">
        <v>76</v>
      </c>
      <c r="G78" s="66">
        <v>58</v>
      </c>
      <c r="H78" s="66">
        <v>0</v>
      </c>
      <c r="I78" s="66">
        <v>58</v>
      </c>
      <c r="J78" s="66">
        <v>15</v>
      </c>
      <c r="K78" s="66">
        <v>26</v>
      </c>
    </row>
    <row r="79" spans="1:11" x14ac:dyDescent="0.3">
      <c r="A79" s="68" t="s">
        <v>80</v>
      </c>
      <c r="B79" s="131" t="s">
        <v>34</v>
      </c>
      <c r="C79" s="131" t="s">
        <v>34</v>
      </c>
      <c r="D79" s="131" t="s">
        <v>34</v>
      </c>
      <c r="E79" s="131" t="s">
        <v>34</v>
      </c>
      <c r="F79" s="131" t="s">
        <v>34</v>
      </c>
      <c r="G79" s="131" t="s">
        <v>34</v>
      </c>
      <c r="H79" s="131" t="s">
        <v>34</v>
      </c>
      <c r="I79" s="131" t="s">
        <v>34</v>
      </c>
      <c r="J79" s="131" t="s">
        <v>34</v>
      </c>
      <c r="K79" s="131" t="s">
        <v>34</v>
      </c>
    </row>
    <row r="80" spans="1:11" x14ac:dyDescent="0.3">
      <c r="A80" s="68" t="s">
        <v>84</v>
      </c>
      <c r="B80" s="131" t="s">
        <v>34</v>
      </c>
      <c r="C80" s="131" t="s">
        <v>34</v>
      </c>
      <c r="D80" s="131" t="s">
        <v>34</v>
      </c>
      <c r="E80" s="131" t="s">
        <v>34</v>
      </c>
      <c r="F80" s="131" t="s">
        <v>34</v>
      </c>
      <c r="G80" s="131" t="s">
        <v>34</v>
      </c>
      <c r="H80" s="131" t="s">
        <v>34</v>
      </c>
      <c r="I80" s="131" t="s">
        <v>34</v>
      </c>
      <c r="J80" s="131" t="s">
        <v>34</v>
      </c>
      <c r="K80" s="131" t="s">
        <v>34</v>
      </c>
    </row>
    <row r="81" spans="1:11" x14ac:dyDescent="0.3">
      <c r="A81" s="68" t="s">
        <v>77</v>
      </c>
      <c r="B81" s="66">
        <v>533</v>
      </c>
      <c r="C81" s="66">
        <v>0</v>
      </c>
      <c r="D81" s="66">
        <v>533</v>
      </c>
      <c r="E81" s="66">
        <v>403</v>
      </c>
      <c r="F81" s="66">
        <v>76</v>
      </c>
      <c r="G81" s="66">
        <v>6</v>
      </c>
      <c r="H81" s="66">
        <v>0</v>
      </c>
      <c r="I81" s="66">
        <v>6</v>
      </c>
      <c r="J81" s="66">
        <v>0</v>
      </c>
      <c r="K81" s="66">
        <v>0</v>
      </c>
    </row>
    <row r="82" spans="1:11" x14ac:dyDescent="0.3">
      <c r="A82" s="68" t="s">
        <v>85</v>
      </c>
      <c r="B82" s="66">
        <v>638</v>
      </c>
      <c r="C82" s="66">
        <v>0</v>
      </c>
      <c r="D82" s="66">
        <v>638</v>
      </c>
      <c r="E82" s="66">
        <v>485</v>
      </c>
      <c r="F82" s="66">
        <v>76</v>
      </c>
      <c r="G82" s="66">
        <v>6</v>
      </c>
      <c r="H82" s="66">
        <v>0</v>
      </c>
      <c r="I82" s="66">
        <v>6</v>
      </c>
      <c r="J82" s="66">
        <v>2</v>
      </c>
      <c r="K82" s="66">
        <v>33</v>
      </c>
    </row>
    <row r="83" spans="1:11" x14ac:dyDescent="0.3">
      <c r="A83" s="68" t="s">
        <v>82</v>
      </c>
      <c r="B83" s="66">
        <v>163</v>
      </c>
      <c r="C83" s="66">
        <v>0</v>
      </c>
      <c r="D83" s="66">
        <v>163</v>
      </c>
      <c r="E83" s="66">
        <v>123</v>
      </c>
      <c r="F83" s="66">
        <v>75</v>
      </c>
      <c r="G83" s="66">
        <v>0</v>
      </c>
      <c r="H83" s="66">
        <v>0</v>
      </c>
      <c r="I83" s="66">
        <v>0</v>
      </c>
      <c r="J83" s="66">
        <v>0</v>
      </c>
      <c r="K83" s="66"/>
    </row>
    <row r="84" spans="1:11" x14ac:dyDescent="0.3">
      <c r="A84" s="68" t="s">
        <v>81</v>
      </c>
      <c r="B84" s="66">
        <v>327</v>
      </c>
      <c r="C84" s="66">
        <v>0</v>
      </c>
      <c r="D84" s="66">
        <v>327</v>
      </c>
      <c r="E84" s="66">
        <v>242</v>
      </c>
      <c r="F84" s="66">
        <v>74</v>
      </c>
      <c r="G84" s="66">
        <v>4</v>
      </c>
      <c r="H84" s="66">
        <v>0</v>
      </c>
      <c r="I84" s="66">
        <v>4</v>
      </c>
      <c r="J84" s="66">
        <v>2</v>
      </c>
      <c r="K84" s="66">
        <v>50</v>
      </c>
    </row>
    <row r="85" spans="1:11" x14ac:dyDescent="0.3">
      <c r="A85" s="68" t="s">
        <v>78</v>
      </c>
      <c r="B85" s="66">
        <v>275</v>
      </c>
      <c r="C85" s="66">
        <v>0</v>
      </c>
      <c r="D85" s="66">
        <v>275</v>
      </c>
      <c r="E85" s="66">
        <v>202</v>
      </c>
      <c r="F85" s="66">
        <v>73</v>
      </c>
      <c r="G85" s="66">
        <v>5</v>
      </c>
      <c r="H85" s="66">
        <v>0</v>
      </c>
      <c r="I85" s="66">
        <v>5</v>
      </c>
      <c r="J85" s="66">
        <v>1</v>
      </c>
      <c r="K85" s="66">
        <v>20</v>
      </c>
    </row>
    <row r="86" spans="1:11" x14ac:dyDescent="0.3">
      <c r="A86" s="68" t="s">
        <v>79</v>
      </c>
      <c r="B86" s="66">
        <v>841</v>
      </c>
      <c r="C86" s="66">
        <v>0</v>
      </c>
      <c r="D86" s="66">
        <v>841</v>
      </c>
      <c r="E86" s="66">
        <v>608</v>
      </c>
      <c r="F86" s="66">
        <v>72</v>
      </c>
      <c r="G86" s="66">
        <v>7</v>
      </c>
      <c r="H86" s="66">
        <v>0</v>
      </c>
      <c r="I86" s="66">
        <v>7</v>
      </c>
      <c r="J86" s="66">
        <v>3</v>
      </c>
      <c r="K86" s="66">
        <v>43</v>
      </c>
    </row>
    <row r="87" spans="1:11" x14ac:dyDescent="0.3">
      <c r="A87" s="68" t="s">
        <v>76</v>
      </c>
      <c r="B87" s="66">
        <v>547</v>
      </c>
      <c r="C87" s="66">
        <v>0</v>
      </c>
      <c r="D87" s="66">
        <v>547</v>
      </c>
      <c r="E87" s="66">
        <v>388</v>
      </c>
      <c r="F87" s="66">
        <v>71</v>
      </c>
      <c r="G87" s="66">
        <v>2</v>
      </c>
      <c r="H87" s="66">
        <v>0</v>
      </c>
      <c r="I87" s="66">
        <v>2</v>
      </c>
      <c r="J87" s="66">
        <v>0</v>
      </c>
      <c r="K87" s="66">
        <v>0</v>
      </c>
    </row>
    <row r="88" spans="1:11" x14ac:dyDescent="0.3">
      <c r="A88" s="68" t="s">
        <v>83</v>
      </c>
      <c r="B88" s="66">
        <v>570</v>
      </c>
      <c r="C88" s="66">
        <v>0</v>
      </c>
      <c r="D88" s="66">
        <v>570</v>
      </c>
      <c r="E88" s="66">
        <v>402</v>
      </c>
      <c r="F88" s="66">
        <v>71</v>
      </c>
      <c r="G88" s="66">
        <v>14</v>
      </c>
      <c r="H88" s="66">
        <v>0</v>
      </c>
      <c r="I88" s="66">
        <v>14</v>
      </c>
      <c r="J88" s="66">
        <v>2</v>
      </c>
      <c r="K88" s="66">
        <v>14</v>
      </c>
    </row>
    <row r="89" spans="1:11" x14ac:dyDescent="0.3">
      <c r="A89" s="68" t="s">
        <v>86</v>
      </c>
      <c r="B89" s="66">
        <v>700</v>
      </c>
      <c r="C89" s="66">
        <v>0</v>
      </c>
      <c r="D89" s="66">
        <v>700</v>
      </c>
      <c r="E89" s="66">
        <v>497</v>
      </c>
      <c r="F89" s="66">
        <v>71</v>
      </c>
      <c r="G89" s="66">
        <v>9</v>
      </c>
      <c r="H89" s="66">
        <v>0</v>
      </c>
      <c r="I89" s="66">
        <v>9</v>
      </c>
      <c r="J89" s="66">
        <v>3</v>
      </c>
      <c r="K89" s="66">
        <v>33</v>
      </c>
    </row>
    <row r="90" spans="1:11" x14ac:dyDescent="0.3">
      <c r="A90" s="68" t="s">
        <v>183</v>
      </c>
      <c r="B90" s="131" t="s">
        <v>34</v>
      </c>
      <c r="C90" s="131" t="s">
        <v>34</v>
      </c>
      <c r="D90" s="131" t="s">
        <v>34</v>
      </c>
      <c r="E90" s="131" t="s">
        <v>34</v>
      </c>
      <c r="F90" s="131" t="s">
        <v>34</v>
      </c>
      <c r="G90" s="131" t="s">
        <v>34</v>
      </c>
      <c r="H90" s="131" t="s">
        <v>34</v>
      </c>
      <c r="I90" s="131" t="s">
        <v>34</v>
      </c>
      <c r="J90" s="131" t="s">
        <v>34</v>
      </c>
      <c r="K90" s="131" t="s">
        <v>34</v>
      </c>
    </row>
    <row r="91" spans="1:11" x14ac:dyDescent="0.3">
      <c r="A91" s="68" t="s">
        <v>87</v>
      </c>
      <c r="B91" s="66">
        <v>1287</v>
      </c>
      <c r="C91" s="66">
        <v>0</v>
      </c>
      <c r="D91" s="66">
        <v>1287</v>
      </c>
      <c r="E91" s="66">
        <v>939</v>
      </c>
      <c r="F91" s="66">
        <v>73</v>
      </c>
      <c r="G91" s="66">
        <v>57</v>
      </c>
      <c r="H91" s="66">
        <v>0</v>
      </c>
      <c r="I91" s="66">
        <v>57</v>
      </c>
      <c r="J91" s="66">
        <v>16</v>
      </c>
      <c r="K91" s="66">
        <v>28</v>
      </c>
    </row>
    <row r="92" spans="1:11" x14ac:dyDescent="0.3">
      <c r="A92" s="68" t="s">
        <v>88</v>
      </c>
      <c r="B92" s="66">
        <v>323</v>
      </c>
      <c r="C92" s="66">
        <v>0</v>
      </c>
      <c r="D92" s="66">
        <v>323</v>
      </c>
      <c r="E92" s="66">
        <v>276</v>
      </c>
      <c r="F92" s="66">
        <v>85</v>
      </c>
      <c r="G92" s="66">
        <v>38</v>
      </c>
      <c r="H92" s="66">
        <v>0</v>
      </c>
      <c r="I92" s="66">
        <v>38</v>
      </c>
      <c r="J92" s="66">
        <v>30</v>
      </c>
      <c r="K92" s="66">
        <v>79</v>
      </c>
    </row>
    <row r="93" spans="1:11" ht="12.75" customHeight="1" x14ac:dyDescent="0.3">
      <c r="A93" s="68" t="s">
        <v>409</v>
      </c>
      <c r="B93" s="131" t="s">
        <v>185</v>
      </c>
      <c r="C93" s="131" t="s">
        <v>185</v>
      </c>
      <c r="D93" s="131" t="s">
        <v>185</v>
      </c>
      <c r="E93" s="131" t="s">
        <v>185</v>
      </c>
      <c r="F93" s="131" t="s">
        <v>185</v>
      </c>
      <c r="G93" s="131" t="s">
        <v>185</v>
      </c>
      <c r="H93" s="131" t="s">
        <v>185</v>
      </c>
      <c r="I93" s="131" t="s">
        <v>185</v>
      </c>
      <c r="J93" s="131" t="s">
        <v>185</v>
      </c>
      <c r="K93" s="131" t="s">
        <v>185</v>
      </c>
    </row>
    <row r="94" spans="1:11" x14ac:dyDescent="0.3">
      <c r="A94" s="68"/>
      <c r="B94" s="66"/>
      <c r="C94" s="66"/>
      <c r="D94" s="66"/>
      <c r="E94" s="66"/>
      <c r="F94" s="66"/>
      <c r="G94" s="66"/>
      <c r="H94" s="66"/>
      <c r="I94" s="66"/>
      <c r="J94" s="66"/>
      <c r="K94" s="66"/>
    </row>
    <row r="95" spans="1:11" x14ac:dyDescent="0.3">
      <c r="A95" s="65" t="s">
        <v>89</v>
      </c>
      <c r="B95" s="66"/>
      <c r="C95" s="66"/>
      <c r="D95" s="66"/>
      <c r="E95" s="66"/>
      <c r="F95" s="66"/>
      <c r="G95" s="66"/>
      <c r="H95" s="66"/>
      <c r="I95" s="66"/>
      <c r="J95" s="66"/>
      <c r="K95" s="66"/>
    </row>
    <row r="96" spans="1:11" x14ac:dyDescent="0.3">
      <c r="A96" s="68" t="s">
        <v>61</v>
      </c>
      <c r="B96" s="66">
        <v>7</v>
      </c>
      <c r="C96" s="66">
        <v>0</v>
      </c>
      <c r="D96" s="66">
        <v>7</v>
      </c>
      <c r="E96" s="66">
        <v>6</v>
      </c>
      <c r="F96" s="66">
        <v>86</v>
      </c>
      <c r="G96" s="66"/>
      <c r="H96" s="66"/>
      <c r="I96" s="66"/>
      <c r="J96" s="66"/>
      <c r="K96" s="66"/>
    </row>
    <row r="97" spans="1:11" x14ac:dyDescent="0.3">
      <c r="A97" s="68" t="s">
        <v>107</v>
      </c>
      <c r="B97" s="66">
        <v>33</v>
      </c>
      <c r="C97" s="66">
        <v>0</v>
      </c>
      <c r="D97" s="66">
        <v>33</v>
      </c>
      <c r="E97" s="66">
        <v>28</v>
      </c>
      <c r="F97" s="66">
        <v>85</v>
      </c>
      <c r="G97" s="66"/>
      <c r="H97" s="66"/>
      <c r="I97" s="66"/>
      <c r="J97" s="66"/>
      <c r="K97" s="66"/>
    </row>
    <row r="98" spans="1:11" x14ac:dyDescent="0.3">
      <c r="A98" s="68" t="s">
        <v>302</v>
      </c>
      <c r="B98" s="66">
        <v>18</v>
      </c>
      <c r="C98" s="66">
        <v>0</v>
      </c>
      <c r="D98" s="66">
        <v>18</v>
      </c>
      <c r="E98" s="66">
        <v>13</v>
      </c>
      <c r="F98" s="66">
        <v>72</v>
      </c>
      <c r="G98" s="66"/>
      <c r="H98" s="66"/>
      <c r="I98" s="66"/>
      <c r="J98" s="66"/>
      <c r="K98" s="66"/>
    </row>
    <row r="99" spans="1:11" x14ac:dyDescent="0.3">
      <c r="A99" s="68" t="s">
        <v>62</v>
      </c>
      <c r="B99" s="66">
        <v>25</v>
      </c>
      <c r="C99" s="66">
        <v>0</v>
      </c>
      <c r="D99" s="66">
        <v>25</v>
      </c>
      <c r="E99" s="66">
        <v>10</v>
      </c>
      <c r="F99" s="66">
        <v>40</v>
      </c>
      <c r="G99" s="66"/>
      <c r="H99" s="66"/>
      <c r="I99" s="66"/>
      <c r="J99" s="66"/>
      <c r="K99" s="66"/>
    </row>
    <row r="100" spans="1:11" x14ac:dyDescent="0.3">
      <c r="A100" s="68" t="s">
        <v>431</v>
      </c>
      <c r="B100" s="66">
        <v>148</v>
      </c>
      <c r="C100" s="66">
        <v>0</v>
      </c>
      <c r="D100" s="66">
        <v>148</v>
      </c>
      <c r="E100" s="66">
        <v>89</v>
      </c>
      <c r="F100" s="66">
        <v>60</v>
      </c>
      <c r="G100" s="66">
        <v>14</v>
      </c>
      <c r="H100" s="66">
        <v>0</v>
      </c>
      <c r="I100" s="66">
        <v>14</v>
      </c>
      <c r="J100" s="66">
        <v>9</v>
      </c>
      <c r="K100" s="66">
        <v>64</v>
      </c>
    </row>
    <row r="101" spans="1:11" x14ac:dyDescent="0.3">
      <c r="A101" s="68" t="s">
        <v>257</v>
      </c>
      <c r="B101" s="66">
        <v>21</v>
      </c>
      <c r="C101" s="66">
        <v>0</v>
      </c>
      <c r="D101" s="66">
        <v>21</v>
      </c>
      <c r="E101" s="66">
        <v>18</v>
      </c>
      <c r="F101" s="66">
        <v>86</v>
      </c>
      <c r="G101" s="66">
        <v>0</v>
      </c>
      <c r="H101" s="66">
        <v>0</v>
      </c>
      <c r="I101" s="66">
        <v>0</v>
      </c>
      <c r="J101" s="66">
        <v>0</v>
      </c>
      <c r="K101" s="66"/>
    </row>
    <row r="102" spans="1:11" x14ac:dyDescent="0.3">
      <c r="A102" s="68" t="s">
        <v>258</v>
      </c>
      <c r="B102" s="66">
        <v>0</v>
      </c>
      <c r="C102" s="66">
        <v>0</v>
      </c>
      <c r="D102" s="66">
        <v>0</v>
      </c>
      <c r="E102" s="66">
        <v>0</v>
      </c>
      <c r="F102" s="66"/>
      <c r="G102" s="66">
        <v>0</v>
      </c>
      <c r="H102" s="66">
        <v>0</v>
      </c>
      <c r="I102" s="66">
        <v>0</v>
      </c>
      <c r="J102" s="66">
        <v>0</v>
      </c>
      <c r="K102" s="66"/>
    </row>
    <row r="103" spans="1:11" ht="15" customHeight="1" x14ac:dyDescent="0.3">
      <c r="A103" s="68" t="s">
        <v>91</v>
      </c>
      <c r="B103" s="66">
        <v>0</v>
      </c>
      <c r="C103" s="66">
        <v>0</v>
      </c>
      <c r="D103" s="66">
        <v>0</v>
      </c>
      <c r="E103" s="66">
        <v>0</v>
      </c>
      <c r="F103" s="66"/>
      <c r="G103" s="66">
        <v>0</v>
      </c>
      <c r="H103" s="66">
        <v>0</v>
      </c>
      <c r="I103" s="66">
        <v>0</v>
      </c>
      <c r="J103" s="66">
        <v>0</v>
      </c>
      <c r="K103" s="66"/>
    </row>
    <row r="104" spans="1:11" x14ac:dyDescent="0.3">
      <c r="A104" s="68" t="s">
        <v>210</v>
      </c>
      <c r="B104" s="66">
        <v>260</v>
      </c>
      <c r="C104" s="66">
        <v>0</v>
      </c>
      <c r="D104" s="66">
        <v>260</v>
      </c>
      <c r="E104" s="66">
        <v>158</v>
      </c>
      <c r="F104" s="66">
        <v>61</v>
      </c>
      <c r="G104" s="66"/>
      <c r="H104" s="66"/>
      <c r="I104" s="66"/>
      <c r="J104" s="66"/>
      <c r="K104" s="66"/>
    </row>
    <row r="105" spans="1:11" ht="12.75" customHeight="1" x14ac:dyDescent="0.3">
      <c r="A105" s="68" t="s">
        <v>410</v>
      </c>
      <c r="B105" s="131" t="s">
        <v>185</v>
      </c>
      <c r="C105" s="131" t="s">
        <v>185</v>
      </c>
      <c r="D105" s="131" t="s">
        <v>185</v>
      </c>
      <c r="E105" s="131" t="s">
        <v>185</v>
      </c>
      <c r="F105" s="131" t="s">
        <v>185</v>
      </c>
      <c r="G105" s="131" t="s">
        <v>185</v>
      </c>
      <c r="H105" s="131" t="s">
        <v>185</v>
      </c>
      <c r="I105" s="131" t="s">
        <v>185</v>
      </c>
      <c r="J105" s="131" t="s">
        <v>185</v>
      </c>
      <c r="K105" s="131" t="s">
        <v>185</v>
      </c>
    </row>
    <row r="106" spans="1:11" x14ac:dyDescent="0.3">
      <c r="A106" s="68" t="s">
        <v>203</v>
      </c>
      <c r="B106" s="66">
        <v>26</v>
      </c>
      <c r="C106" s="66">
        <v>0</v>
      </c>
      <c r="D106" s="66">
        <v>26</v>
      </c>
      <c r="E106" s="66">
        <v>17</v>
      </c>
      <c r="F106" s="66">
        <v>65</v>
      </c>
      <c r="G106" s="66"/>
      <c r="H106" s="66"/>
      <c r="I106" s="66"/>
      <c r="J106" s="66"/>
      <c r="K106" s="66"/>
    </row>
    <row r="107" spans="1:11" x14ac:dyDescent="0.3">
      <c r="A107" s="68" t="s">
        <v>94</v>
      </c>
      <c r="B107" s="66">
        <v>125</v>
      </c>
      <c r="C107" s="66">
        <v>0</v>
      </c>
      <c r="D107" s="66">
        <v>125</v>
      </c>
      <c r="E107" s="66">
        <v>67</v>
      </c>
      <c r="F107" s="66">
        <v>54</v>
      </c>
      <c r="G107" s="66">
        <v>9</v>
      </c>
      <c r="H107" s="66">
        <v>0</v>
      </c>
      <c r="I107" s="66">
        <v>9</v>
      </c>
      <c r="J107" s="66">
        <v>5</v>
      </c>
      <c r="K107" s="66">
        <v>56</v>
      </c>
    </row>
    <row r="108" spans="1:11" x14ac:dyDescent="0.3">
      <c r="A108" s="68" t="s">
        <v>166</v>
      </c>
      <c r="B108" s="66">
        <v>198</v>
      </c>
      <c r="C108" s="66">
        <v>0</v>
      </c>
      <c r="D108" s="66">
        <v>198</v>
      </c>
      <c r="E108" s="66">
        <v>79</v>
      </c>
      <c r="F108" s="66">
        <v>40</v>
      </c>
      <c r="G108" s="66">
        <v>5</v>
      </c>
      <c r="H108" s="66">
        <v>0</v>
      </c>
      <c r="I108" s="66">
        <v>5</v>
      </c>
      <c r="J108" s="66">
        <v>0</v>
      </c>
      <c r="K108" s="66">
        <v>0</v>
      </c>
    </row>
    <row r="109" spans="1:11" x14ac:dyDescent="0.3">
      <c r="A109" s="68" t="s">
        <v>93</v>
      </c>
      <c r="B109" s="66">
        <v>287</v>
      </c>
      <c r="C109" s="66">
        <v>0</v>
      </c>
      <c r="D109" s="66">
        <v>287</v>
      </c>
      <c r="E109" s="66">
        <v>111</v>
      </c>
      <c r="F109" s="66">
        <v>39</v>
      </c>
      <c r="G109" s="66">
        <v>20</v>
      </c>
      <c r="H109" s="66">
        <v>0</v>
      </c>
      <c r="I109" s="66">
        <v>20</v>
      </c>
      <c r="J109" s="66">
        <v>3</v>
      </c>
      <c r="K109" s="66">
        <v>15</v>
      </c>
    </row>
    <row r="110" spans="1:11" x14ac:dyDescent="0.3">
      <c r="A110" s="68" t="s">
        <v>92</v>
      </c>
      <c r="B110" s="66">
        <v>76</v>
      </c>
      <c r="C110" s="66">
        <v>0</v>
      </c>
      <c r="D110" s="66">
        <v>76</v>
      </c>
      <c r="E110" s="66">
        <v>25</v>
      </c>
      <c r="F110" s="66">
        <v>33</v>
      </c>
      <c r="G110" s="66">
        <v>1</v>
      </c>
      <c r="H110" s="66">
        <v>0</v>
      </c>
      <c r="I110" s="66">
        <v>1</v>
      </c>
      <c r="J110" s="66">
        <v>1</v>
      </c>
      <c r="K110" s="66">
        <v>100</v>
      </c>
    </row>
    <row r="111" spans="1:11" x14ac:dyDescent="0.3">
      <c r="A111" s="68" t="s">
        <v>95</v>
      </c>
      <c r="B111" s="66">
        <v>2746</v>
      </c>
      <c r="C111" s="66">
        <v>0</v>
      </c>
      <c r="D111" s="66">
        <v>2746</v>
      </c>
      <c r="E111" s="66">
        <v>1616</v>
      </c>
      <c r="F111" s="66">
        <v>59</v>
      </c>
      <c r="G111" s="66">
        <v>31</v>
      </c>
      <c r="H111" s="66">
        <v>0</v>
      </c>
      <c r="I111" s="66">
        <v>31</v>
      </c>
      <c r="J111" s="66">
        <v>24</v>
      </c>
      <c r="K111" s="66">
        <v>77</v>
      </c>
    </row>
    <row r="112" spans="1:11" x14ac:dyDescent="0.3">
      <c r="A112" s="68" t="s">
        <v>346</v>
      </c>
      <c r="B112" s="66">
        <v>102</v>
      </c>
      <c r="C112" s="66">
        <v>0</v>
      </c>
      <c r="D112" s="66">
        <v>102</v>
      </c>
      <c r="E112" s="66">
        <v>60</v>
      </c>
      <c r="F112" s="66">
        <v>59</v>
      </c>
      <c r="G112" s="66"/>
      <c r="H112" s="66"/>
      <c r="I112" s="66"/>
      <c r="J112" s="66"/>
      <c r="K112" s="66"/>
    </row>
    <row r="113" spans="1:11" x14ac:dyDescent="0.3">
      <c r="A113" s="68" t="s">
        <v>96</v>
      </c>
      <c r="B113" s="66">
        <v>1047</v>
      </c>
      <c r="C113" s="66">
        <v>0</v>
      </c>
      <c r="D113" s="66">
        <v>1047</v>
      </c>
      <c r="E113" s="66">
        <v>785</v>
      </c>
      <c r="F113" s="66">
        <v>75</v>
      </c>
      <c r="G113" s="66"/>
      <c r="H113" s="66"/>
      <c r="I113" s="66"/>
      <c r="J113" s="66"/>
      <c r="K113" s="66"/>
    </row>
    <row r="114" spans="1:11" x14ac:dyDescent="0.3">
      <c r="A114" s="68" t="s">
        <v>167</v>
      </c>
      <c r="B114" s="66">
        <v>62</v>
      </c>
      <c r="C114" s="66">
        <v>0</v>
      </c>
      <c r="D114" s="66">
        <v>62</v>
      </c>
      <c r="E114" s="66">
        <v>49</v>
      </c>
      <c r="F114" s="66">
        <v>79</v>
      </c>
      <c r="G114" s="66">
        <v>5</v>
      </c>
      <c r="H114" s="66">
        <v>0</v>
      </c>
      <c r="I114" s="66">
        <v>5</v>
      </c>
      <c r="J114" s="66">
        <v>2</v>
      </c>
      <c r="K114" s="66">
        <v>40</v>
      </c>
    </row>
    <row r="115" spans="1:11" x14ac:dyDescent="0.3">
      <c r="A115" s="68" t="s">
        <v>99</v>
      </c>
      <c r="B115" s="66">
        <v>32</v>
      </c>
      <c r="C115" s="66">
        <v>0</v>
      </c>
      <c r="D115" s="66">
        <v>32</v>
      </c>
      <c r="E115" s="66">
        <v>22</v>
      </c>
      <c r="F115" s="66">
        <v>69</v>
      </c>
      <c r="G115" s="66">
        <v>5</v>
      </c>
      <c r="H115" s="66">
        <v>0</v>
      </c>
      <c r="I115" s="66">
        <v>5</v>
      </c>
      <c r="J115" s="66">
        <v>2</v>
      </c>
      <c r="K115" s="66">
        <v>40</v>
      </c>
    </row>
    <row r="116" spans="1:11" x14ac:dyDescent="0.3">
      <c r="A116" s="68" t="s">
        <v>98</v>
      </c>
      <c r="B116" s="66">
        <v>192</v>
      </c>
      <c r="C116" s="66">
        <v>0</v>
      </c>
      <c r="D116" s="66">
        <v>192</v>
      </c>
      <c r="E116" s="66">
        <v>119</v>
      </c>
      <c r="F116" s="66">
        <v>62</v>
      </c>
      <c r="G116" s="66">
        <v>30</v>
      </c>
      <c r="H116" s="66">
        <v>0</v>
      </c>
      <c r="I116" s="66">
        <v>30</v>
      </c>
      <c r="J116" s="66">
        <v>14</v>
      </c>
      <c r="K116" s="66">
        <v>47</v>
      </c>
    </row>
    <row r="117" spans="1:11" x14ac:dyDescent="0.3">
      <c r="A117" s="68" t="s">
        <v>97</v>
      </c>
      <c r="B117" s="66">
        <v>36</v>
      </c>
      <c r="C117" s="66">
        <v>0</v>
      </c>
      <c r="D117" s="66">
        <v>36</v>
      </c>
      <c r="E117" s="66">
        <v>21</v>
      </c>
      <c r="F117" s="66">
        <v>58</v>
      </c>
      <c r="G117" s="66">
        <v>1</v>
      </c>
      <c r="H117" s="66">
        <v>0</v>
      </c>
      <c r="I117" s="66">
        <v>1</v>
      </c>
      <c r="J117" s="66">
        <v>0</v>
      </c>
      <c r="K117" s="66">
        <v>0</v>
      </c>
    </row>
    <row r="118" spans="1:11" x14ac:dyDescent="0.3">
      <c r="A118" s="68" t="s">
        <v>155</v>
      </c>
      <c r="B118" s="66">
        <v>100</v>
      </c>
      <c r="C118" s="66">
        <v>0</v>
      </c>
      <c r="D118" s="66">
        <v>100</v>
      </c>
      <c r="E118" s="66">
        <v>58</v>
      </c>
      <c r="F118" s="66">
        <v>58</v>
      </c>
      <c r="G118" s="66">
        <v>4</v>
      </c>
      <c r="H118" s="66">
        <v>0</v>
      </c>
      <c r="I118" s="66">
        <v>4</v>
      </c>
      <c r="J118" s="66">
        <v>1</v>
      </c>
      <c r="K118" s="66">
        <v>25</v>
      </c>
    </row>
    <row r="119" spans="1:11" x14ac:dyDescent="0.3">
      <c r="A119" s="68" t="s">
        <v>255</v>
      </c>
      <c r="B119" s="131" t="s">
        <v>34</v>
      </c>
      <c r="C119" s="131" t="s">
        <v>34</v>
      </c>
      <c r="D119" s="131" t="s">
        <v>34</v>
      </c>
      <c r="E119" s="131" t="s">
        <v>34</v>
      </c>
      <c r="F119" s="131" t="s">
        <v>34</v>
      </c>
      <c r="G119" s="131" t="s">
        <v>34</v>
      </c>
      <c r="H119" s="131" t="s">
        <v>34</v>
      </c>
      <c r="I119" s="131" t="s">
        <v>34</v>
      </c>
      <c r="J119" s="131" t="s">
        <v>34</v>
      </c>
      <c r="K119" s="131" t="s">
        <v>34</v>
      </c>
    </row>
    <row r="120" spans="1:11" x14ac:dyDescent="0.3">
      <c r="A120" s="68" t="s">
        <v>100</v>
      </c>
      <c r="B120" s="66">
        <v>382</v>
      </c>
      <c r="C120" s="66">
        <v>0</v>
      </c>
      <c r="D120" s="66">
        <v>382</v>
      </c>
      <c r="E120" s="66">
        <v>250</v>
      </c>
      <c r="F120" s="66">
        <v>65</v>
      </c>
      <c r="G120" s="66">
        <v>1</v>
      </c>
      <c r="H120" s="66">
        <v>0</v>
      </c>
      <c r="I120" s="66">
        <v>1</v>
      </c>
      <c r="J120" s="66">
        <v>0</v>
      </c>
      <c r="K120" s="66">
        <v>0</v>
      </c>
    </row>
    <row r="121" spans="1:11" x14ac:dyDescent="0.3">
      <c r="A121" s="68" t="s">
        <v>101</v>
      </c>
      <c r="B121" s="131" t="s">
        <v>34</v>
      </c>
      <c r="C121" s="131" t="s">
        <v>34</v>
      </c>
      <c r="D121" s="131" t="s">
        <v>34</v>
      </c>
      <c r="E121" s="131" t="s">
        <v>34</v>
      </c>
      <c r="F121" s="131" t="s">
        <v>34</v>
      </c>
      <c r="G121" s="131" t="s">
        <v>34</v>
      </c>
      <c r="H121" s="131" t="s">
        <v>34</v>
      </c>
      <c r="I121" s="131" t="s">
        <v>34</v>
      </c>
      <c r="J121" s="131" t="s">
        <v>34</v>
      </c>
      <c r="K121" s="131" t="s">
        <v>34</v>
      </c>
    </row>
    <row r="122" spans="1:11" x14ac:dyDescent="0.3">
      <c r="B122" s="31"/>
      <c r="C122" s="31"/>
      <c r="E122" s="31"/>
      <c r="F122" s="31"/>
    </row>
    <row r="123" spans="1:11" x14ac:dyDescent="0.3">
      <c r="A123" s="261" t="s">
        <v>284</v>
      </c>
      <c r="B123" s="261"/>
      <c r="C123" s="261"/>
      <c r="D123" s="261"/>
      <c r="E123" s="261"/>
      <c r="F123" s="261"/>
      <c r="G123" s="261"/>
    </row>
    <row r="124" spans="1:11" ht="26.4" customHeight="1" x14ac:dyDescent="0.3">
      <c r="A124" s="276" t="s">
        <v>448</v>
      </c>
      <c r="B124" s="276"/>
      <c r="C124" s="276"/>
      <c r="D124" s="276"/>
      <c r="E124" s="276"/>
      <c r="F124" s="276"/>
      <c r="G124" s="276"/>
      <c r="H124" s="276"/>
      <c r="I124" s="276"/>
      <c r="J124" s="276"/>
      <c r="K124" s="276"/>
    </row>
    <row r="125" spans="1:11" x14ac:dyDescent="0.3">
      <c r="A125" s="277" t="s">
        <v>259</v>
      </c>
      <c r="B125" s="277"/>
      <c r="C125" s="277"/>
      <c r="D125" s="277"/>
      <c r="E125" s="277"/>
      <c r="F125" s="277"/>
      <c r="G125" s="277"/>
      <c r="H125" s="277"/>
      <c r="I125" s="277"/>
      <c r="J125" s="277"/>
      <c r="K125" s="277"/>
    </row>
    <row r="126" spans="1:11" x14ac:dyDescent="0.3">
      <c r="A126" s="57"/>
      <c r="B126" s="160"/>
      <c r="C126" s="160"/>
      <c r="D126" s="57"/>
    </row>
  </sheetData>
  <sortState ref="A114:K118">
    <sortCondition descending="1" ref="F114:F118"/>
  </sortState>
  <mergeCells count="12">
    <mergeCell ref="A124:K124"/>
    <mergeCell ref="A125:K125"/>
    <mergeCell ref="A123:G123"/>
    <mergeCell ref="A9:A10"/>
    <mergeCell ref="B9:F9"/>
    <mergeCell ref="G9:K9"/>
    <mergeCell ref="A7:K7"/>
    <mergeCell ref="A1:K1"/>
    <mergeCell ref="A2:K2"/>
    <mergeCell ref="A3:K3"/>
    <mergeCell ref="A4:K4"/>
    <mergeCell ref="A6:K6"/>
  </mergeCells>
  <printOptions horizontalCentered="1"/>
  <pageMargins left="0.7" right="0.7" top="0.75" bottom="0.75" header="0.3" footer="0.3"/>
  <pageSetup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showGridLines="0" zoomScaleNormal="100" workbookViewId="0">
      <pane xSplit="1" ySplit="10" topLeftCell="B11" activePane="bottomRight" state="frozen"/>
      <selection pane="topRight" activeCell="B1" sqref="B1"/>
      <selection pane="bottomLeft" activeCell="A11" sqref="A11"/>
      <selection pane="bottomRight" activeCell="H13" sqref="H13"/>
    </sheetView>
  </sheetViews>
  <sheetFormatPr defaultColWidth="8" defaultRowHeight="13.8" x14ac:dyDescent="0.3"/>
  <cols>
    <col min="1" max="1" width="50.5546875" style="31" bestFit="1" customWidth="1"/>
    <col min="2" max="2" width="8.6640625" style="34" bestFit="1" customWidth="1"/>
    <col min="3" max="3" width="8.33203125" style="34" bestFit="1" customWidth="1"/>
    <col min="4" max="4" width="9" style="34" bestFit="1" customWidth="1"/>
    <col min="5" max="5" width="8.6640625" style="34" bestFit="1" customWidth="1"/>
    <col min="6" max="6" width="8.33203125" style="34" bestFit="1" customWidth="1"/>
    <col min="7" max="7" width="9" style="34" bestFit="1" customWidth="1"/>
    <col min="8" max="8" width="8.6640625" style="34" bestFit="1" customWidth="1"/>
    <col min="9" max="9" width="8.33203125" style="34" bestFit="1" customWidth="1"/>
    <col min="10" max="10" width="9" style="34" bestFit="1" customWidth="1"/>
    <col min="11" max="11" width="8.6640625" style="34" bestFit="1" customWidth="1"/>
    <col min="12" max="12" width="8.33203125" style="34" bestFit="1" customWidth="1"/>
    <col min="13" max="13" width="9" style="34" bestFit="1" customWidth="1"/>
    <col min="14" max="16384" width="8" style="31"/>
  </cols>
  <sheetData>
    <row r="1" spans="1:13" ht="18" x14ac:dyDescent="0.35">
      <c r="A1" s="243" t="s">
        <v>162</v>
      </c>
      <c r="B1" s="243"/>
      <c r="C1" s="243"/>
      <c r="D1" s="243"/>
      <c r="E1" s="243"/>
      <c r="F1" s="243"/>
      <c r="G1" s="243"/>
      <c r="H1" s="243"/>
      <c r="I1" s="243"/>
      <c r="J1" s="243"/>
      <c r="K1" s="243"/>
      <c r="L1" s="243"/>
      <c r="M1" s="243"/>
    </row>
    <row r="2" spans="1:13" ht="18" x14ac:dyDescent="0.35">
      <c r="A2" s="243" t="s">
        <v>163</v>
      </c>
      <c r="B2" s="243"/>
      <c r="C2" s="243"/>
      <c r="D2" s="243"/>
      <c r="E2" s="243"/>
      <c r="F2" s="243"/>
      <c r="G2" s="243"/>
      <c r="H2" s="243"/>
      <c r="I2" s="243"/>
      <c r="J2" s="243"/>
      <c r="K2" s="243"/>
      <c r="L2" s="243"/>
      <c r="M2" s="243"/>
    </row>
    <row r="3" spans="1:13" ht="14.4" x14ac:dyDescent="0.3">
      <c r="A3" s="213" t="s">
        <v>285</v>
      </c>
      <c r="B3" s="213"/>
      <c r="C3" s="213"/>
      <c r="D3" s="213"/>
      <c r="E3" s="213"/>
      <c r="F3" s="213"/>
      <c r="G3" s="213"/>
      <c r="H3" s="213"/>
      <c r="I3" s="213"/>
      <c r="J3" s="213"/>
      <c r="K3" s="213"/>
      <c r="L3" s="213"/>
      <c r="M3" s="213"/>
    </row>
    <row r="4" spans="1:13" ht="14.4" x14ac:dyDescent="0.3">
      <c r="A4" s="272" t="s">
        <v>332</v>
      </c>
      <c r="B4" s="272"/>
      <c r="C4" s="272"/>
      <c r="D4" s="272"/>
      <c r="E4" s="272"/>
      <c r="F4" s="272"/>
      <c r="G4" s="272"/>
      <c r="H4" s="272"/>
      <c r="I4" s="272"/>
      <c r="J4" s="272"/>
      <c r="K4" s="272"/>
      <c r="L4" s="272"/>
      <c r="M4" s="272"/>
    </row>
    <row r="6" spans="1:13" ht="14.4" x14ac:dyDescent="0.3">
      <c r="A6" s="283" t="s">
        <v>449</v>
      </c>
      <c r="B6" s="283"/>
      <c r="C6" s="283"/>
      <c r="D6" s="283"/>
      <c r="E6" s="283"/>
      <c r="F6" s="283"/>
      <c r="G6" s="283"/>
      <c r="H6" s="283"/>
      <c r="I6" s="283"/>
      <c r="J6" s="283"/>
      <c r="K6" s="283"/>
      <c r="L6" s="283"/>
      <c r="M6" s="283"/>
    </row>
    <row r="7" spans="1:13" x14ac:dyDescent="0.3">
      <c r="A7" s="286" t="s">
        <v>219</v>
      </c>
      <c r="B7" s="281" t="s">
        <v>19</v>
      </c>
      <c r="C7" s="281"/>
      <c r="D7" s="281"/>
      <c r="E7" s="281"/>
      <c r="F7" s="281"/>
      <c r="G7" s="281"/>
      <c r="H7" s="281" t="s">
        <v>23</v>
      </c>
      <c r="I7" s="281"/>
      <c r="J7" s="281"/>
      <c r="K7" s="281"/>
      <c r="L7" s="281"/>
      <c r="M7" s="281"/>
    </row>
    <row r="8" spans="1:13" ht="15" x14ac:dyDescent="0.3">
      <c r="A8" s="286"/>
      <c r="B8" s="280" t="s">
        <v>324</v>
      </c>
      <c r="C8" s="280"/>
      <c r="D8" s="280"/>
      <c r="E8" s="280" t="s">
        <v>325</v>
      </c>
      <c r="F8" s="280"/>
      <c r="G8" s="280"/>
      <c r="H8" s="280" t="s">
        <v>324</v>
      </c>
      <c r="I8" s="280"/>
      <c r="J8" s="280"/>
      <c r="K8" s="280" t="s">
        <v>325</v>
      </c>
      <c r="L8" s="280"/>
      <c r="M8" s="280"/>
    </row>
    <row r="9" spans="1:13" ht="27.6" x14ac:dyDescent="0.3">
      <c r="A9" s="286"/>
      <c r="B9" s="281" t="s">
        <v>220</v>
      </c>
      <c r="C9" s="281"/>
      <c r="D9" s="172" t="s">
        <v>208</v>
      </c>
      <c r="E9" s="281" t="s">
        <v>154</v>
      </c>
      <c r="F9" s="281"/>
      <c r="G9" s="172" t="s">
        <v>208</v>
      </c>
      <c r="H9" s="281" t="s">
        <v>220</v>
      </c>
      <c r="I9" s="281"/>
      <c r="J9" s="172" t="s">
        <v>208</v>
      </c>
      <c r="K9" s="281" t="s">
        <v>220</v>
      </c>
      <c r="L9" s="281"/>
      <c r="M9" s="172" t="s">
        <v>208</v>
      </c>
    </row>
    <row r="10" spans="1:13" ht="55.2" x14ac:dyDescent="0.3">
      <c r="A10" s="286"/>
      <c r="B10" s="172" t="s">
        <v>221</v>
      </c>
      <c r="C10" s="172" t="s">
        <v>222</v>
      </c>
      <c r="D10" s="172" t="s">
        <v>223</v>
      </c>
      <c r="E10" s="172" t="s">
        <v>221</v>
      </c>
      <c r="F10" s="172" t="s">
        <v>222</v>
      </c>
      <c r="G10" s="172" t="s">
        <v>223</v>
      </c>
      <c r="H10" s="172" t="s">
        <v>221</v>
      </c>
      <c r="I10" s="172" t="s">
        <v>222</v>
      </c>
      <c r="J10" s="172" t="s">
        <v>223</v>
      </c>
      <c r="K10" s="172" t="s">
        <v>221</v>
      </c>
      <c r="L10" s="172" t="s">
        <v>222</v>
      </c>
      <c r="M10" s="172" t="s">
        <v>223</v>
      </c>
    </row>
    <row r="11" spans="1:13" x14ac:dyDescent="0.3">
      <c r="A11" s="65" t="s">
        <v>32</v>
      </c>
      <c r="B11" s="172"/>
      <c r="C11" s="172"/>
      <c r="D11" s="172"/>
      <c r="E11" s="172"/>
      <c r="F11" s="172"/>
      <c r="G11" s="172"/>
      <c r="H11" s="172"/>
      <c r="I11" s="172"/>
      <c r="J11" s="172"/>
      <c r="K11" s="172"/>
      <c r="L11" s="172"/>
      <c r="M11" s="172"/>
    </row>
    <row r="12" spans="1:13" x14ac:dyDescent="0.3">
      <c r="A12" s="68" t="s">
        <v>33</v>
      </c>
      <c r="B12" s="66">
        <v>2040</v>
      </c>
      <c r="C12" s="66">
        <v>330</v>
      </c>
      <c r="D12" s="66">
        <v>85</v>
      </c>
      <c r="E12" s="66">
        <v>2040</v>
      </c>
      <c r="F12" s="66">
        <v>330</v>
      </c>
      <c r="G12" s="66">
        <v>85</v>
      </c>
      <c r="H12" s="66"/>
      <c r="I12" s="66"/>
      <c r="J12" s="66"/>
      <c r="K12" s="66"/>
      <c r="L12" s="66"/>
      <c r="M12" s="66"/>
    </row>
    <row r="13" spans="1:13" x14ac:dyDescent="0.3">
      <c r="A13" s="68" t="s">
        <v>35</v>
      </c>
      <c r="B13" s="66">
        <v>2520</v>
      </c>
      <c r="C13" s="66">
        <v>850</v>
      </c>
      <c r="D13" s="66">
        <v>105</v>
      </c>
      <c r="E13" s="66">
        <v>2520</v>
      </c>
      <c r="F13" s="66">
        <v>850</v>
      </c>
      <c r="G13" s="66">
        <v>105</v>
      </c>
      <c r="H13" s="66">
        <v>2160</v>
      </c>
      <c r="I13" s="66">
        <v>860</v>
      </c>
      <c r="J13" s="66">
        <v>180</v>
      </c>
      <c r="K13" s="66">
        <v>2160</v>
      </c>
      <c r="L13" s="66">
        <v>860</v>
      </c>
      <c r="M13" s="66">
        <v>180</v>
      </c>
    </row>
    <row r="14" spans="1:13" x14ac:dyDescent="0.3">
      <c r="A14" s="68" t="s">
        <v>36</v>
      </c>
      <c r="B14" s="66">
        <v>2860</v>
      </c>
      <c r="C14" s="66">
        <v>602</v>
      </c>
      <c r="D14" s="66">
        <v>90</v>
      </c>
      <c r="E14" s="66">
        <v>4320</v>
      </c>
      <c r="F14" s="66">
        <v>602</v>
      </c>
      <c r="G14" s="66">
        <v>180</v>
      </c>
      <c r="H14" s="66"/>
      <c r="I14" s="66"/>
      <c r="J14" s="66"/>
      <c r="K14" s="66"/>
      <c r="L14" s="66"/>
      <c r="M14" s="66"/>
    </row>
    <row r="15" spans="1:13" x14ac:dyDescent="0.3">
      <c r="A15" s="68" t="s">
        <v>37</v>
      </c>
      <c r="B15" s="66">
        <v>1080</v>
      </c>
      <c r="C15" s="66">
        <v>25</v>
      </c>
      <c r="D15" s="66">
        <v>30</v>
      </c>
      <c r="E15" s="66">
        <v>1080</v>
      </c>
      <c r="F15" s="66">
        <v>25</v>
      </c>
      <c r="G15" s="66">
        <v>30</v>
      </c>
      <c r="H15" s="66"/>
      <c r="I15" s="66"/>
      <c r="J15" s="66"/>
      <c r="K15" s="66"/>
      <c r="L15" s="66"/>
      <c r="M15" s="66"/>
    </row>
    <row r="16" spans="1:13" x14ac:dyDescent="0.3">
      <c r="A16" s="68" t="s">
        <v>38</v>
      </c>
      <c r="B16" s="66">
        <v>1080</v>
      </c>
      <c r="C16" s="66">
        <v>25</v>
      </c>
      <c r="D16" s="66">
        <v>30</v>
      </c>
      <c r="E16" s="66">
        <v>1080</v>
      </c>
      <c r="F16" s="66">
        <v>25</v>
      </c>
      <c r="G16" s="66">
        <v>30</v>
      </c>
      <c r="H16" s="66"/>
      <c r="I16" s="66"/>
      <c r="J16" s="66"/>
      <c r="K16" s="66"/>
      <c r="L16" s="66"/>
      <c r="M16" s="66"/>
    </row>
    <row r="17" spans="1:13" x14ac:dyDescent="0.3">
      <c r="A17" s="68" t="s">
        <v>39</v>
      </c>
      <c r="B17" s="66">
        <v>1080</v>
      </c>
      <c r="C17" s="66">
        <v>50</v>
      </c>
      <c r="D17" s="66">
        <v>30</v>
      </c>
      <c r="E17" s="66">
        <v>1080</v>
      </c>
      <c r="F17" s="66">
        <v>50</v>
      </c>
      <c r="G17" s="66">
        <v>30</v>
      </c>
      <c r="H17" s="66"/>
      <c r="I17" s="66"/>
      <c r="J17" s="66"/>
      <c r="K17" s="66"/>
      <c r="L17" s="66"/>
      <c r="M17" s="66"/>
    </row>
    <row r="18" spans="1:13" x14ac:dyDescent="0.3">
      <c r="A18" s="68" t="s">
        <v>40</v>
      </c>
      <c r="B18" s="66">
        <v>1080</v>
      </c>
      <c r="C18" s="66">
        <v>25</v>
      </c>
      <c r="D18" s="66">
        <v>30</v>
      </c>
      <c r="E18" s="66">
        <v>1080</v>
      </c>
      <c r="F18" s="66">
        <v>25</v>
      </c>
      <c r="G18" s="66">
        <v>30</v>
      </c>
      <c r="H18" s="66"/>
      <c r="I18" s="66"/>
      <c r="J18" s="66"/>
      <c r="K18" s="66"/>
      <c r="L18" s="66"/>
      <c r="M18" s="66"/>
    </row>
    <row r="19" spans="1:13" x14ac:dyDescent="0.3">
      <c r="A19" s="68" t="s">
        <v>41</v>
      </c>
      <c r="B19" s="66">
        <v>1878</v>
      </c>
      <c r="C19" s="66">
        <v>144</v>
      </c>
      <c r="D19" s="66">
        <v>55</v>
      </c>
      <c r="E19" s="66">
        <v>3900</v>
      </c>
      <c r="F19" s="66">
        <v>144</v>
      </c>
      <c r="G19" s="66">
        <v>114</v>
      </c>
      <c r="H19" s="66"/>
      <c r="I19" s="66"/>
      <c r="J19" s="66"/>
      <c r="K19" s="66"/>
      <c r="L19" s="66"/>
      <c r="M19" s="66"/>
    </row>
    <row r="20" spans="1:13" x14ac:dyDescent="0.3">
      <c r="A20" s="68" t="s">
        <v>42</v>
      </c>
      <c r="B20" s="66">
        <v>1904</v>
      </c>
      <c r="C20" s="66">
        <v>149</v>
      </c>
      <c r="D20" s="66">
        <v>56</v>
      </c>
      <c r="E20" s="66">
        <v>3926</v>
      </c>
      <c r="F20" s="66">
        <v>149</v>
      </c>
      <c r="G20" s="66">
        <v>115</v>
      </c>
      <c r="H20" s="66"/>
      <c r="I20" s="66"/>
      <c r="J20" s="66"/>
      <c r="K20" s="66"/>
      <c r="L20" s="66"/>
      <c r="M20" s="66"/>
    </row>
    <row r="21" spans="1:13" x14ac:dyDescent="0.3">
      <c r="A21" s="68" t="s">
        <v>43</v>
      </c>
      <c r="B21" s="66">
        <v>1878</v>
      </c>
      <c r="C21" s="66">
        <v>144</v>
      </c>
      <c r="D21" s="66">
        <v>55</v>
      </c>
      <c r="E21" s="66">
        <v>3900</v>
      </c>
      <c r="F21" s="66">
        <v>144</v>
      </c>
      <c r="G21" s="66">
        <v>114</v>
      </c>
      <c r="H21" s="66"/>
      <c r="I21" s="66"/>
      <c r="J21" s="66"/>
      <c r="K21" s="66"/>
      <c r="L21" s="66"/>
      <c r="M21" s="66"/>
    </row>
    <row r="22" spans="1:13" x14ac:dyDescent="0.3">
      <c r="A22" s="68" t="s">
        <v>44</v>
      </c>
      <c r="B22" s="66">
        <v>2815</v>
      </c>
      <c r="C22" s="66">
        <v>216</v>
      </c>
      <c r="D22" s="66">
        <v>55</v>
      </c>
      <c r="E22" s="66">
        <v>5847</v>
      </c>
      <c r="F22" s="66">
        <v>216</v>
      </c>
      <c r="G22" s="66">
        <v>114</v>
      </c>
      <c r="H22" s="66"/>
      <c r="I22" s="66"/>
      <c r="J22" s="66"/>
      <c r="K22" s="66"/>
      <c r="L22" s="66"/>
      <c r="M22" s="66"/>
    </row>
    <row r="23" spans="1:13" x14ac:dyDescent="0.3">
      <c r="A23" s="68" t="s">
        <v>45</v>
      </c>
      <c r="B23" s="66">
        <v>1904</v>
      </c>
      <c r="C23" s="66">
        <v>179</v>
      </c>
      <c r="D23" s="66">
        <v>56</v>
      </c>
      <c r="E23" s="66">
        <v>3925</v>
      </c>
      <c r="F23" s="66">
        <v>179</v>
      </c>
      <c r="G23" s="66">
        <v>115</v>
      </c>
      <c r="H23" s="66"/>
      <c r="I23" s="66"/>
      <c r="J23" s="66"/>
      <c r="K23" s="66"/>
      <c r="L23" s="66"/>
      <c r="M23" s="66"/>
    </row>
    <row r="24" spans="1:13" x14ac:dyDescent="0.3">
      <c r="A24" s="68" t="s">
        <v>46</v>
      </c>
      <c r="B24" s="66">
        <v>2016</v>
      </c>
      <c r="C24" s="66">
        <v>2982</v>
      </c>
      <c r="D24" s="66">
        <v>56</v>
      </c>
      <c r="E24" s="66">
        <v>4456</v>
      </c>
      <c r="F24" s="66">
        <v>2982</v>
      </c>
      <c r="G24" s="66">
        <v>124</v>
      </c>
      <c r="H24" s="66">
        <v>4968</v>
      </c>
      <c r="I24" s="66">
        <v>3031</v>
      </c>
      <c r="J24" s="66">
        <v>138</v>
      </c>
      <c r="K24" s="66">
        <v>6403</v>
      </c>
      <c r="L24" s="66">
        <v>3031</v>
      </c>
      <c r="M24" s="66">
        <v>178</v>
      </c>
    </row>
    <row r="25" spans="1:13" x14ac:dyDescent="0.3">
      <c r="A25" s="68" t="s">
        <v>47</v>
      </c>
      <c r="B25" s="66">
        <v>1878</v>
      </c>
      <c r="C25" s="66">
        <v>144</v>
      </c>
      <c r="D25" s="66">
        <v>55</v>
      </c>
      <c r="E25" s="66">
        <v>3900</v>
      </c>
      <c r="F25" s="66">
        <v>144</v>
      </c>
      <c r="G25" s="66">
        <v>114</v>
      </c>
      <c r="H25" s="66"/>
      <c r="I25" s="66"/>
      <c r="J25" s="66"/>
      <c r="K25" s="66"/>
      <c r="L25" s="66"/>
      <c r="M25" s="66"/>
    </row>
    <row r="26" spans="1:13" x14ac:dyDescent="0.3">
      <c r="A26" s="68" t="s">
        <v>48</v>
      </c>
      <c r="B26" s="66">
        <v>1878</v>
      </c>
      <c r="C26" s="66">
        <v>144</v>
      </c>
      <c r="D26" s="66">
        <v>55</v>
      </c>
      <c r="E26" s="66">
        <v>3900</v>
      </c>
      <c r="F26" s="66">
        <v>144</v>
      </c>
      <c r="G26" s="66">
        <v>114</v>
      </c>
      <c r="H26" s="66">
        <v>2520</v>
      </c>
      <c r="I26" s="66">
        <v>149</v>
      </c>
      <c r="J26" s="66">
        <v>137</v>
      </c>
      <c r="K26" s="66">
        <v>6371</v>
      </c>
      <c r="L26" s="66">
        <v>149</v>
      </c>
      <c r="M26" s="66">
        <v>354</v>
      </c>
    </row>
    <row r="27" spans="1:13" x14ac:dyDescent="0.3">
      <c r="A27" s="68" t="s">
        <v>49</v>
      </c>
      <c r="B27" s="66">
        <v>1878</v>
      </c>
      <c r="C27" s="66">
        <v>144</v>
      </c>
      <c r="D27" s="66">
        <v>55</v>
      </c>
      <c r="E27" s="66">
        <v>3900</v>
      </c>
      <c r="F27" s="66">
        <v>144</v>
      </c>
      <c r="G27" s="66">
        <v>114</v>
      </c>
      <c r="H27" s="66"/>
      <c r="I27" s="66"/>
      <c r="J27" s="66"/>
      <c r="K27" s="66"/>
      <c r="L27" s="66"/>
      <c r="M27" s="66"/>
    </row>
    <row r="28" spans="1:13" x14ac:dyDescent="0.3">
      <c r="A28" s="68" t="s">
        <v>50</v>
      </c>
      <c r="B28" s="66">
        <v>1878</v>
      </c>
      <c r="C28" s="66">
        <v>144</v>
      </c>
      <c r="D28" s="66">
        <v>55</v>
      </c>
      <c r="E28" s="66">
        <v>4456</v>
      </c>
      <c r="F28" s="66">
        <v>144</v>
      </c>
      <c r="G28" s="66">
        <v>114</v>
      </c>
      <c r="H28" s="66">
        <v>2380</v>
      </c>
      <c r="I28" s="66">
        <v>144</v>
      </c>
      <c r="J28" s="66">
        <v>140</v>
      </c>
      <c r="K28" s="66">
        <v>6498</v>
      </c>
      <c r="L28" s="66">
        <v>144</v>
      </c>
      <c r="M28" s="66">
        <v>213</v>
      </c>
    </row>
    <row r="29" spans="1:13" x14ac:dyDescent="0.3">
      <c r="A29" s="68" t="s">
        <v>51</v>
      </c>
      <c r="B29" s="66">
        <v>1878</v>
      </c>
      <c r="C29" s="66">
        <v>144</v>
      </c>
      <c r="D29" s="66">
        <v>55</v>
      </c>
      <c r="E29" s="66">
        <v>3900</v>
      </c>
      <c r="F29" s="66">
        <v>144</v>
      </c>
      <c r="G29" s="66">
        <v>114</v>
      </c>
      <c r="H29" s="66"/>
      <c r="I29" s="66"/>
      <c r="J29" s="66"/>
      <c r="K29" s="66"/>
      <c r="L29" s="66"/>
      <c r="M29" s="66"/>
    </row>
    <row r="30" spans="1:13" x14ac:dyDescent="0.3">
      <c r="A30" s="68"/>
      <c r="B30" s="66"/>
      <c r="C30" s="66"/>
      <c r="D30" s="66"/>
      <c r="E30" s="66"/>
      <c r="F30" s="66"/>
      <c r="G30" s="66"/>
      <c r="H30" s="66"/>
      <c r="I30" s="66"/>
      <c r="J30" s="66"/>
      <c r="K30" s="66"/>
      <c r="L30" s="66"/>
      <c r="M30" s="66"/>
    </row>
    <row r="31" spans="1:13" x14ac:dyDescent="0.3">
      <c r="A31" s="65" t="s">
        <v>52</v>
      </c>
      <c r="B31" s="66"/>
      <c r="C31" s="66"/>
      <c r="D31" s="66"/>
      <c r="E31" s="66"/>
      <c r="F31" s="66"/>
      <c r="G31" s="66"/>
      <c r="H31" s="66"/>
      <c r="I31" s="66"/>
      <c r="J31" s="66"/>
      <c r="K31" s="66"/>
      <c r="L31" s="66"/>
      <c r="M31" s="66"/>
    </row>
    <row r="32" spans="1:13" x14ac:dyDescent="0.3">
      <c r="A32" s="68" t="s">
        <v>53</v>
      </c>
      <c r="B32" s="66">
        <v>4536</v>
      </c>
      <c r="C32" s="66">
        <v>1250</v>
      </c>
      <c r="D32" s="66">
        <v>189</v>
      </c>
      <c r="E32" s="66">
        <v>4536</v>
      </c>
      <c r="F32" s="66">
        <v>1250</v>
      </c>
      <c r="G32" s="66">
        <v>189</v>
      </c>
      <c r="H32" s="66">
        <v>5580</v>
      </c>
      <c r="I32" s="66">
        <v>180</v>
      </c>
      <c r="J32" s="66">
        <v>255</v>
      </c>
      <c r="K32" s="66">
        <v>5580</v>
      </c>
      <c r="L32" s="66">
        <v>180</v>
      </c>
      <c r="M32" s="66">
        <v>255</v>
      </c>
    </row>
    <row r="33" spans="1:13" x14ac:dyDescent="0.3">
      <c r="A33" s="68" t="s">
        <v>54</v>
      </c>
      <c r="B33" s="66">
        <v>4536</v>
      </c>
      <c r="C33" s="66">
        <v>1250</v>
      </c>
      <c r="D33" s="66">
        <v>189</v>
      </c>
      <c r="E33" s="66">
        <v>4536</v>
      </c>
      <c r="F33" s="66">
        <v>1250</v>
      </c>
      <c r="G33" s="66">
        <v>189</v>
      </c>
      <c r="H33" s="66">
        <v>5580</v>
      </c>
      <c r="I33" s="66">
        <v>180</v>
      </c>
      <c r="J33" s="66">
        <v>255</v>
      </c>
      <c r="K33" s="66">
        <v>5580</v>
      </c>
      <c r="L33" s="66">
        <v>180</v>
      </c>
      <c r="M33" s="66">
        <v>255</v>
      </c>
    </row>
    <row r="34" spans="1:13" x14ac:dyDescent="0.3">
      <c r="A34" s="68" t="s">
        <v>55</v>
      </c>
      <c r="B34" s="66">
        <v>5196</v>
      </c>
      <c r="C34" s="66">
        <v>1213</v>
      </c>
      <c r="D34" s="66">
        <v>140</v>
      </c>
      <c r="E34" s="66">
        <v>5196</v>
      </c>
      <c r="F34" s="66">
        <v>1213</v>
      </c>
      <c r="G34" s="66">
        <v>140</v>
      </c>
      <c r="H34" s="66"/>
      <c r="I34" s="66"/>
      <c r="J34" s="66"/>
      <c r="K34" s="66"/>
      <c r="L34" s="66"/>
      <c r="M34" s="66"/>
    </row>
    <row r="35" spans="1:13" x14ac:dyDescent="0.3">
      <c r="A35" s="68" t="s">
        <v>175</v>
      </c>
      <c r="B35" s="66">
        <v>6780</v>
      </c>
      <c r="C35" s="66">
        <v>705</v>
      </c>
      <c r="D35" s="66">
        <v>140</v>
      </c>
      <c r="E35" s="66">
        <v>6780</v>
      </c>
      <c r="F35" s="66">
        <v>705</v>
      </c>
      <c r="G35" s="66">
        <v>140</v>
      </c>
      <c r="H35" s="66">
        <v>10800</v>
      </c>
      <c r="I35" s="66">
        <v>780</v>
      </c>
      <c r="J35" s="66">
        <v>175</v>
      </c>
      <c r="K35" s="66">
        <v>10800</v>
      </c>
      <c r="L35" s="66">
        <v>780</v>
      </c>
      <c r="M35" s="66">
        <v>175</v>
      </c>
    </row>
    <row r="36" spans="1:13" ht="12.75" customHeight="1" x14ac:dyDescent="0.3">
      <c r="A36" s="68" t="s">
        <v>397</v>
      </c>
      <c r="B36" s="131" t="s">
        <v>185</v>
      </c>
      <c r="C36" s="131" t="s">
        <v>185</v>
      </c>
      <c r="D36" s="131" t="s">
        <v>185</v>
      </c>
      <c r="E36" s="131" t="s">
        <v>185</v>
      </c>
      <c r="F36" s="131" t="s">
        <v>185</v>
      </c>
      <c r="G36" s="131" t="s">
        <v>185</v>
      </c>
      <c r="H36" s="131" t="s">
        <v>185</v>
      </c>
      <c r="I36" s="131" t="s">
        <v>185</v>
      </c>
      <c r="J36" s="131" t="s">
        <v>185</v>
      </c>
      <c r="K36" s="131" t="s">
        <v>185</v>
      </c>
      <c r="L36" s="131" t="s">
        <v>185</v>
      </c>
      <c r="M36" s="131" t="s">
        <v>185</v>
      </c>
    </row>
    <row r="37" spans="1:13" x14ac:dyDescent="0.3">
      <c r="A37" s="68" t="s">
        <v>56</v>
      </c>
      <c r="B37" s="66">
        <v>4392</v>
      </c>
      <c r="C37" s="66">
        <v>790</v>
      </c>
      <c r="D37" s="66">
        <v>183</v>
      </c>
      <c r="E37" s="66">
        <v>4392</v>
      </c>
      <c r="F37" s="66">
        <v>790</v>
      </c>
      <c r="G37" s="66">
        <v>183</v>
      </c>
      <c r="H37" s="66">
        <v>3600</v>
      </c>
      <c r="I37" s="66">
        <v>789</v>
      </c>
      <c r="J37" s="66">
        <v>200</v>
      </c>
      <c r="K37" s="66">
        <v>3600</v>
      </c>
      <c r="L37" s="66">
        <v>789</v>
      </c>
      <c r="M37" s="66">
        <v>200</v>
      </c>
    </row>
    <row r="38" spans="1:13" x14ac:dyDescent="0.3">
      <c r="A38" s="68" t="s">
        <v>57</v>
      </c>
      <c r="B38" s="66">
        <v>4392</v>
      </c>
      <c r="C38" s="66">
        <v>790</v>
      </c>
      <c r="D38" s="66">
        <v>183</v>
      </c>
      <c r="E38" s="66">
        <v>4392</v>
      </c>
      <c r="F38" s="66">
        <v>790</v>
      </c>
      <c r="G38" s="66">
        <v>183</v>
      </c>
      <c r="H38" s="66">
        <v>3600</v>
      </c>
      <c r="I38" s="66">
        <v>789</v>
      </c>
      <c r="J38" s="66">
        <v>200</v>
      </c>
      <c r="K38" s="66">
        <v>3600</v>
      </c>
      <c r="L38" s="66">
        <v>789</v>
      </c>
      <c r="M38" s="66">
        <v>200</v>
      </c>
    </row>
    <row r="39" spans="1:13" x14ac:dyDescent="0.3">
      <c r="A39" s="68" t="s">
        <v>58</v>
      </c>
      <c r="B39" s="66">
        <v>4392</v>
      </c>
      <c r="C39" s="66">
        <v>790</v>
      </c>
      <c r="D39" s="66">
        <v>183</v>
      </c>
      <c r="E39" s="66">
        <v>4392</v>
      </c>
      <c r="F39" s="66">
        <v>790</v>
      </c>
      <c r="G39" s="66">
        <v>183</v>
      </c>
      <c r="H39" s="66">
        <v>3600</v>
      </c>
      <c r="I39" s="66">
        <v>789</v>
      </c>
      <c r="J39" s="66">
        <v>200</v>
      </c>
      <c r="K39" s="66">
        <v>3600</v>
      </c>
      <c r="L39" s="66">
        <v>789</v>
      </c>
      <c r="M39" s="66">
        <v>200</v>
      </c>
    </row>
    <row r="40" spans="1:13" x14ac:dyDescent="0.3">
      <c r="A40" s="68" t="s">
        <v>59</v>
      </c>
      <c r="B40" s="66">
        <v>4392</v>
      </c>
      <c r="C40" s="66">
        <v>790</v>
      </c>
      <c r="D40" s="66">
        <v>183</v>
      </c>
      <c r="E40" s="66">
        <v>4392</v>
      </c>
      <c r="F40" s="66">
        <v>790</v>
      </c>
      <c r="G40" s="66">
        <v>183</v>
      </c>
      <c r="H40" s="66">
        <v>3600</v>
      </c>
      <c r="I40" s="66">
        <v>789</v>
      </c>
      <c r="J40" s="66">
        <v>200</v>
      </c>
      <c r="K40" s="66">
        <v>3600</v>
      </c>
      <c r="L40" s="66">
        <v>789</v>
      </c>
      <c r="M40" s="66">
        <v>200</v>
      </c>
    </row>
    <row r="41" spans="1:13" ht="15" customHeight="1" x14ac:dyDescent="0.3">
      <c r="A41" s="68" t="s">
        <v>60</v>
      </c>
      <c r="B41" s="66"/>
      <c r="C41" s="66"/>
      <c r="D41" s="66"/>
      <c r="E41" s="66"/>
      <c r="F41" s="66"/>
      <c r="G41" s="66"/>
      <c r="H41" s="66">
        <v>2920</v>
      </c>
      <c r="I41" s="66">
        <v>100</v>
      </c>
      <c r="J41" s="66">
        <v>235</v>
      </c>
      <c r="K41" s="66">
        <v>2920</v>
      </c>
      <c r="L41" s="66">
        <v>100</v>
      </c>
      <c r="M41" s="66">
        <v>235</v>
      </c>
    </row>
    <row r="42" spans="1:13" ht="15" customHeight="1" x14ac:dyDescent="0.3">
      <c r="A42" s="68" t="s">
        <v>176</v>
      </c>
      <c r="B42" s="66">
        <v>7080</v>
      </c>
      <c r="C42" s="66">
        <v>415</v>
      </c>
      <c r="D42" s="66"/>
      <c r="E42" s="66">
        <v>7080</v>
      </c>
      <c r="F42" s="66">
        <v>415</v>
      </c>
      <c r="G42" s="66"/>
      <c r="H42" s="66"/>
      <c r="I42" s="66"/>
      <c r="J42" s="66"/>
      <c r="K42" s="66"/>
      <c r="L42" s="66"/>
      <c r="M42" s="66"/>
    </row>
    <row r="43" spans="1:13" ht="15" customHeight="1" x14ac:dyDescent="0.3">
      <c r="A43" s="68" t="s">
        <v>177</v>
      </c>
      <c r="B43" s="66">
        <v>7080</v>
      </c>
      <c r="C43" s="66">
        <v>415</v>
      </c>
      <c r="D43" s="66"/>
      <c r="E43" s="66">
        <v>7080</v>
      </c>
      <c r="F43" s="66">
        <v>415</v>
      </c>
      <c r="G43" s="66"/>
      <c r="H43" s="66"/>
      <c r="I43" s="66"/>
      <c r="J43" s="66"/>
      <c r="K43" s="66"/>
      <c r="L43" s="66"/>
      <c r="M43" s="66"/>
    </row>
    <row r="44" spans="1:13" ht="15" customHeight="1" x14ac:dyDescent="0.3">
      <c r="A44" s="68" t="s">
        <v>178</v>
      </c>
      <c r="B44" s="66">
        <v>7080</v>
      </c>
      <c r="C44" s="66">
        <v>415</v>
      </c>
      <c r="D44" s="66"/>
      <c r="E44" s="66">
        <v>7080</v>
      </c>
      <c r="F44" s="66">
        <v>415</v>
      </c>
      <c r="G44" s="66"/>
      <c r="H44" s="66"/>
      <c r="I44" s="66"/>
      <c r="J44" s="66"/>
      <c r="K44" s="66"/>
      <c r="L44" s="66"/>
      <c r="M44" s="66"/>
    </row>
    <row r="45" spans="1:13" ht="15" customHeight="1" x14ac:dyDescent="0.3">
      <c r="A45" s="68" t="s">
        <v>179</v>
      </c>
      <c r="B45" s="66">
        <v>5040</v>
      </c>
      <c r="C45" s="66">
        <v>765</v>
      </c>
      <c r="D45" s="66">
        <v>140</v>
      </c>
      <c r="E45" s="66">
        <v>5040</v>
      </c>
      <c r="F45" s="66">
        <v>765</v>
      </c>
      <c r="G45" s="66">
        <v>140</v>
      </c>
      <c r="H45" s="66">
        <v>4680</v>
      </c>
      <c r="I45" s="66">
        <v>795</v>
      </c>
      <c r="J45" s="66">
        <v>160</v>
      </c>
      <c r="K45" s="66">
        <v>4680</v>
      </c>
      <c r="L45" s="66">
        <v>795</v>
      </c>
      <c r="M45" s="66">
        <v>160</v>
      </c>
    </row>
    <row r="46" spans="1:13" ht="15" customHeight="1" x14ac:dyDescent="0.3">
      <c r="A46" s="68" t="s">
        <v>180</v>
      </c>
      <c r="B46" s="66">
        <v>7080</v>
      </c>
      <c r="C46" s="66">
        <v>415</v>
      </c>
      <c r="D46" s="66"/>
      <c r="E46" s="66">
        <v>7080</v>
      </c>
      <c r="F46" s="66">
        <v>415</v>
      </c>
      <c r="G46" s="66"/>
      <c r="H46" s="66">
        <v>4680</v>
      </c>
      <c r="I46" s="66">
        <v>160</v>
      </c>
      <c r="J46" s="66"/>
      <c r="K46" s="66">
        <v>4680</v>
      </c>
      <c r="L46" s="66">
        <v>160</v>
      </c>
      <c r="M46" s="66"/>
    </row>
    <row r="47" spans="1:13" ht="15" customHeight="1" x14ac:dyDescent="0.3">
      <c r="A47" s="68" t="s">
        <v>202</v>
      </c>
      <c r="B47" s="66">
        <v>7080</v>
      </c>
      <c r="C47" s="66">
        <v>415</v>
      </c>
      <c r="D47" s="66"/>
      <c r="E47" s="66">
        <v>7080</v>
      </c>
      <c r="F47" s="66">
        <v>415</v>
      </c>
      <c r="G47" s="66"/>
      <c r="H47" s="66"/>
      <c r="I47" s="66"/>
      <c r="J47" s="66"/>
      <c r="K47" s="66"/>
      <c r="L47" s="66"/>
      <c r="M47" s="66"/>
    </row>
    <row r="48" spans="1:13" ht="15" customHeight="1" x14ac:dyDescent="0.3">
      <c r="A48" s="68" t="s">
        <v>295</v>
      </c>
      <c r="B48" s="66">
        <v>5040</v>
      </c>
      <c r="C48" s="66">
        <v>1155</v>
      </c>
      <c r="D48" s="66">
        <v>140</v>
      </c>
      <c r="E48" s="66">
        <v>5040</v>
      </c>
      <c r="F48" s="66">
        <v>1155</v>
      </c>
      <c r="G48" s="66">
        <v>140</v>
      </c>
      <c r="H48" s="66"/>
      <c r="I48" s="66"/>
      <c r="J48" s="66"/>
      <c r="K48" s="66"/>
      <c r="L48" s="66"/>
      <c r="M48" s="66"/>
    </row>
    <row r="49" spans="1:13" x14ac:dyDescent="0.3">
      <c r="A49" s="68" t="s">
        <v>398</v>
      </c>
      <c r="B49" s="131" t="s">
        <v>185</v>
      </c>
      <c r="C49" s="131" t="s">
        <v>185</v>
      </c>
      <c r="D49" s="131" t="s">
        <v>185</v>
      </c>
      <c r="E49" s="131" t="s">
        <v>185</v>
      </c>
      <c r="F49" s="131" t="s">
        <v>185</v>
      </c>
      <c r="G49" s="131" t="s">
        <v>185</v>
      </c>
      <c r="H49" s="131" t="s">
        <v>185</v>
      </c>
      <c r="I49" s="131" t="s">
        <v>185</v>
      </c>
      <c r="J49" s="131" t="s">
        <v>185</v>
      </c>
      <c r="K49" s="131" t="s">
        <v>185</v>
      </c>
      <c r="L49" s="131" t="s">
        <v>185</v>
      </c>
      <c r="M49" s="131" t="s">
        <v>185</v>
      </c>
    </row>
    <row r="50" spans="1:13" ht="15" customHeight="1" x14ac:dyDescent="0.3">
      <c r="A50" s="68" t="s">
        <v>344</v>
      </c>
      <c r="B50" s="66">
        <v>5100</v>
      </c>
      <c r="C50" s="66">
        <v>840</v>
      </c>
      <c r="D50" s="66">
        <v>170</v>
      </c>
      <c r="E50" s="66">
        <v>6438</v>
      </c>
      <c r="F50" s="66">
        <v>3918</v>
      </c>
      <c r="G50" s="66">
        <v>174</v>
      </c>
      <c r="H50" s="66">
        <v>5700</v>
      </c>
      <c r="I50" s="66">
        <v>1500</v>
      </c>
      <c r="J50" s="66">
        <v>190</v>
      </c>
      <c r="K50" s="66">
        <v>5700</v>
      </c>
      <c r="L50" s="66">
        <v>1500</v>
      </c>
      <c r="M50" s="66">
        <v>190</v>
      </c>
    </row>
    <row r="51" spans="1:13" ht="15" customHeight="1" x14ac:dyDescent="0.3">
      <c r="A51" s="68" t="s">
        <v>209</v>
      </c>
      <c r="B51" s="66">
        <v>5100</v>
      </c>
      <c r="C51" s="66">
        <v>840</v>
      </c>
      <c r="D51" s="66">
        <v>170</v>
      </c>
      <c r="E51" s="66">
        <v>5100</v>
      </c>
      <c r="F51" s="66">
        <v>840</v>
      </c>
      <c r="G51" s="66">
        <v>170</v>
      </c>
      <c r="H51" s="66">
        <v>5700</v>
      </c>
      <c r="I51" s="66">
        <v>1500</v>
      </c>
      <c r="J51" s="66">
        <v>190</v>
      </c>
      <c r="K51" s="66">
        <v>5700</v>
      </c>
      <c r="L51" s="66">
        <v>1500</v>
      </c>
      <c r="M51" s="66">
        <v>190</v>
      </c>
    </row>
    <row r="52" spans="1:13" ht="15" customHeight="1" x14ac:dyDescent="0.3">
      <c r="A52" s="68" t="s">
        <v>181</v>
      </c>
      <c r="B52" s="66">
        <v>5400</v>
      </c>
      <c r="C52" s="66">
        <v>3766</v>
      </c>
      <c r="D52" s="66"/>
      <c r="E52" s="66">
        <v>11250</v>
      </c>
      <c r="F52" s="66">
        <v>3766</v>
      </c>
      <c r="G52" s="66"/>
      <c r="H52" s="66">
        <v>5800</v>
      </c>
      <c r="I52" s="66">
        <v>3591</v>
      </c>
      <c r="J52" s="66"/>
      <c r="K52" s="66">
        <v>7250</v>
      </c>
      <c r="L52" s="66">
        <v>3591</v>
      </c>
      <c r="M52" s="66"/>
    </row>
    <row r="53" spans="1:13" x14ac:dyDescent="0.3">
      <c r="A53" s="68" t="s">
        <v>399</v>
      </c>
      <c r="B53" s="131" t="s">
        <v>185</v>
      </c>
      <c r="C53" s="131" t="s">
        <v>185</v>
      </c>
      <c r="D53" s="131" t="s">
        <v>185</v>
      </c>
      <c r="E53" s="131" t="s">
        <v>185</v>
      </c>
      <c r="F53" s="131" t="s">
        <v>185</v>
      </c>
      <c r="G53" s="131" t="s">
        <v>185</v>
      </c>
      <c r="H53" s="131" t="s">
        <v>185</v>
      </c>
      <c r="I53" s="131" t="s">
        <v>185</v>
      </c>
      <c r="J53" s="131" t="s">
        <v>185</v>
      </c>
      <c r="K53" s="131" t="s">
        <v>185</v>
      </c>
      <c r="L53" s="131" t="s">
        <v>185</v>
      </c>
      <c r="M53" s="131" t="s">
        <v>185</v>
      </c>
    </row>
    <row r="54" spans="1:13" x14ac:dyDescent="0.3">
      <c r="A54" s="68" t="s">
        <v>63</v>
      </c>
      <c r="B54" s="66">
        <v>4932</v>
      </c>
      <c r="C54" s="66">
        <v>450</v>
      </c>
      <c r="D54" s="66">
        <v>137</v>
      </c>
      <c r="E54" s="66">
        <v>4932</v>
      </c>
      <c r="F54" s="66">
        <v>450</v>
      </c>
      <c r="G54" s="66">
        <v>137</v>
      </c>
      <c r="H54" s="66"/>
      <c r="I54" s="66"/>
      <c r="J54" s="66"/>
      <c r="K54" s="66"/>
      <c r="L54" s="66"/>
      <c r="M54" s="66"/>
    </row>
    <row r="55" spans="1:13" ht="12.75" customHeight="1" x14ac:dyDescent="0.3">
      <c r="A55" s="206" t="s">
        <v>400</v>
      </c>
      <c r="B55" s="131" t="s">
        <v>185</v>
      </c>
      <c r="C55" s="131" t="s">
        <v>185</v>
      </c>
      <c r="D55" s="131" t="s">
        <v>185</v>
      </c>
      <c r="E55" s="131" t="s">
        <v>185</v>
      </c>
      <c r="F55" s="131" t="s">
        <v>185</v>
      </c>
      <c r="G55" s="131" t="s">
        <v>185</v>
      </c>
      <c r="H55" s="131" t="s">
        <v>185</v>
      </c>
      <c r="I55" s="131" t="s">
        <v>185</v>
      </c>
      <c r="J55" s="131" t="s">
        <v>185</v>
      </c>
      <c r="K55" s="131" t="s">
        <v>185</v>
      </c>
      <c r="L55" s="131" t="s">
        <v>185</v>
      </c>
      <c r="M55" s="131" t="s">
        <v>185</v>
      </c>
    </row>
    <row r="56" spans="1:13" ht="12.75" customHeight="1" x14ac:dyDescent="0.3">
      <c r="A56" s="68" t="s">
        <v>401</v>
      </c>
      <c r="B56" s="131" t="s">
        <v>185</v>
      </c>
      <c r="C56" s="131" t="s">
        <v>185</v>
      </c>
      <c r="D56" s="131" t="s">
        <v>185</v>
      </c>
      <c r="E56" s="131" t="s">
        <v>185</v>
      </c>
      <c r="F56" s="131" t="s">
        <v>185</v>
      </c>
      <c r="G56" s="131" t="s">
        <v>185</v>
      </c>
      <c r="H56" s="131" t="s">
        <v>185</v>
      </c>
      <c r="I56" s="131" t="s">
        <v>185</v>
      </c>
      <c r="J56" s="131" t="s">
        <v>185</v>
      </c>
      <c r="K56" s="131" t="s">
        <v>185</v>
      </c>
      <c r="L56" s="131" t="s">
        <v>185</v>
      </c>
      <c r="M56" s="131" t="s">
        <v>185</v>
      </c>
    </row>
    <row r="57" spans="1:13" ht="12.75" customHeight="1" x14ac:dyDescent="0.3">
      <c r="A57" s="68" t="s">
        <v>402</v>
      </c>
      <c r="B57" s="131" t="s">
        <v>185</v>
      </c>
      <c r="C57" s="131" t="s">
        <v>185</v>
      </c>
      <c r="D57" s="131" t="s">
        <v>185</v>
      </c>
      <c r="E57" s="131" t="s">
        <v>185</v>
      </c>
      <c r="F57" s="131" t="s">
        <v>185</v>
      </c>
      <c r="G57" s="131" t="s">
        <v>185</v>
      </c>
      <c r="H57" s="131" t="s">
        <v>185</v>
      </c>
      <c r="I57" s="131" t="s">
        <v>185</v>
      </c>
      <c r="J57" s="131" t="s">
        <v>185</v>
      </c>
      <c r="K57" s="131" t="s">
        <v>185</v>
      </c>
      <c r="L57" s="131" t="s">
        <v>185</v>
      </c>
      <c r="M57" s="131" t="s">
        <v>185</v>
      </c>
    </row>
    <row r="58" spans="1:13" x14ac:dyDescent="0.3">
      <c r="A58" s="68" t="s">
        <v>254</v>
      </c>
      <c r="B58" s="131" t="s">
        <v>185</v>
      </c>
      <c r="C58" s="131" t="s">
        <v>185</v>
      </c>
      <c r="D58" s="131" t="s">
        <v>185</v>
      </c>
      <c r="E58" s="131" t="s">
        <v>185</v>
      </c>
      <c r="F58" s="131" t="s">
        <v>185</v>
      </c>
      <c r="G58" s="131" t="s">
        <v>185</v>
      </c>
      <c r="H58" s="131" t="s">
        <v>185</v>
      </c>
      <c r="I58" s="131" t="s">
        <v>185</v>
      </c>
      <c r="J58" s="131" t="s">
        <v>185</v>
      </c>
      <c r="K58" s="131" t="s">
        <v>185</v>
      </c>
      <c r="L58" s="131" t="s">
        <v>185</v>
      </c>
      <c r="M58" s="131" t="s">
        <v>185</v>
      </c>
    </row>
    <row r="59" spans="1:13" ht="12.75" customHeight="1" x14ac:dyDescent="0.3">
      <c r="A59" s="68" t="s">
        <v>403</v>
      </c>
      <c r="B59" s="131" t="s">
        <v>185</v>
      </c>
      <c r="C59" s="131" t="s">
        <v>185</v>
      </c>
      <c r="D59" s="131" t="s">
        <v>185</v>
      </c>
      <c r="E59" s="131" t="s">
        <v>185</v>
      </c>
      <c r="F59" s="131" t="s">
        <v>185</v>
      </c>
      <c r="G59" s="131" t="s">
        <v>185</v>
      </c>
      <c r="H59" s="131" t="s">
        <v>185</v>
      </c>
      <c r="I59" s="131" t="s">
        <v>185</v>
      </c>
      <c r="J59" s="131" t="s">
        <v>185</v>
      </c>
      <c r="K59" s="131" t="s">
        <v>185</v>
      </c>
      <c r="L59" s="131" t="s">
        <v>185</v>
      </c>
      <c r="M59" s="131" t="s">
        <v>185</v>
      </c>
    </row>
    <row r="60" spans="1:13" x14ac:dyDescent="0.3">
      <c r="A60" s="68" t="s">
        <v>64</v>
      </c>
      <c r="B60" s="66">
        <v>4680</v>
      </c>
      <c r="C60" s="66">
        <v>468</v>
      </c>
      <c r="D60" s="66">
        <v>195</v>
      </c>
      <c r="E60" s="66">
        <v>4680</v>
      </c>
      <c r="F60" s="66">
        <v>468</v>
      </c>
      <c r="G60" s="66">
        <v>195</v>
      </c>
      <c r="H60" s="66">
        <v>5220</v>
      </c>
      <c r="I60" s="66">
        <v>624</v>
      </c>
      <c r="J60" s="66">
        <v>290</v>
      </c>
      <c r="K60" s="66">
        <v>5220</v>
      </c>
      <c r="L60" s="66">
        <v>624</v>
      </c>
      <c r="M60" s="66">
        <v>290</v>
      </c>
    </row>
    <row r="61" spans="1:13" x14ac:dyDescent="0.3">
      <c r="A61" s="68" t="s">
        <v>65</v>
      </c>
      <c r="B61" s="66">
        <v>4680</v>
      </c>
      <c r="C61" s="66">
        <v>468</v>
      </c>
      <c r="D61" s="66">
        <v>195</v>
      </c>
      <c r="E61" s="66">
        <v>4680</v>
      </c>
      <c r="F61" s="66">
        <v>468</v>
      </c>
      <c r="G61" s="66">
        <v>195</v>
      </c>
      <c r="H61" s="66">
        <v>5220</v>
      </c>
      <c r="I61" s="66">
        <v>624</v>
      </c>
      <c r="J61" s="66">
        <v>290</v>
      </c>
      <c r="K61" s="66">
        <v>5220</v>
      </c>
      <c r="L61" s="66">
        <v>624</v>
      </c>
      <c r="M61" s="66">
        <v>290</v>
      </c>
    </row>
    <row r="62" spans="1:13" x14ac:dyDescent="0.3">
      <c r="A62" s="68" t="s">
        <v>66</v>
      </c>
      <c r="B62" s="66">
        <v>4680</v>
      </c>
      <c r="C62" s="66">
        <v>570</v>
      </c>
      <c r="D62" s="66">
        <v>195</v>
      </c>
      <c r="E62" s="66">
        <v>4680</v>
      </c>
      <c r="F62" s="66">
        <v>570</v>
      </c>
      <c r="G62" s="66">
        <v>195</v>
      </c>
      <c r="H62" s="66">
        <v>5220</v>
      </c>
      <c r="I62" s="66">
        <v>660</v>
      </c>
      <c r="J62" s="66">
        <v>290</v>
      </c>
      <c r="K62" s="66">
        <v>5220</v>
      </c>
      <c r="L62" s="66">
        <v>660</v>
      </c>
      <c r="M62" s="66">
        <v>290</v>
      </c>
    </row>
    <row r="63" spans="1:13" ht="12.75" customHeight="1" x14ac:dyDescent="0.3">
      <c r="A63" s="68" t="s">
        <v>404</v>
      </c>
      <c r="B63" s="131" t="s">
        <v>185</v>
      </c>
      <c r="C63" s="131" t="s">
        <v>185</v>
      </c>
      <c r="D63" s="131" t="s">
        <v>185</v>
      </c>
      <c r="E63" s="131" t="s">
        <v>185</v>
      </c>
      <c r="F63" s="131" t="s">
        <v>185</v>
      </c>
      <c r="G63" s="131" t="s">
        <v>185</v>
      </c>
      <c r="H63" s="131" t="s">
        <v>185</v>
      </c>
      <c r="I63" s="131" t="s">
        <v>185</v>
      </c>
      <c r="J63" s="131" t="s">
        <v>185</v>
      </c>
      <c r="K63" s="131" t="s">
        <v>185</v>
      </c>
      <c r="L63" s="131" t="s">
        <v>185</v>
      </c>
      <c r="M63" s="131" t="s">
        <v>185</v>
      </c>
    </row>
    <row r="64" spans="1:13" ht="12.75" customHeight="1" x14ac:dyDescent="0.3">
      <c r="A64" s="68" t="s">
        <v>405</v>
      </c>
      <c r="B64" s="131" t="s">
        <v>185</v>
      </c>
      <c r="C64" s="131" t="s">
        <v>185</v>
      </c>
      <c r="D64" s="131" t="s">
        <v>185</v>
      </c>
      <c r="E64" s="131" t="s">
        <v>185</v>
      </c>
      <c r="F64" s="131" t="s">
        <v>185</v>
      </c>
      <c r="G64" s="131" t="s">
        <v>185</v>
      </c>
      <c r="H64" s="131" t="s">
        <v>185</v>
      </c>
      <c r="I64" s="131" t="s">
        <v>185</v>
      </c>
      <c r="J64" s="131" t="s">
        <v>185</v>
      </c>
      <c r="K64" s="131" t="s">
        <v>185</v>
      </c>
      <c r="L64" s="131" t="s">
        <v>185</v>
      </c>
      <c r="M64" s="131" t="s">
        <v>185</v>
      </c>
    </row>
    <row r="65" spans="1:13" x14ac:dyDescent="0.3">
      <c r="A65" s="68" t="s">
        <v>67</v>
      </c>
      <c r="B65" s="66"/>
      <c r="C65" s="66"/>
      <c r="D65" s="66"/>
      <c r="E65" s="66"/>
      <c r="F65" s="66"/>
      <c r="G65" s="66"/>
      <c r="H65" s="66">
        <v>3780</v>
      </c>
      <c r="I65" s="66">
        <v>500</v>
      </c>
      <c r="J65" s="66">
        <v>210</v>
      </c>
      <c r="K65" s="66">
        <v>3780</v>
      </c>
      <c r="L65" s="66">
        <v>500</v>
      </c>
      <c r="M65" s="66">
        <v>210</v>
      </c>
    </row>
    <row r="66" spans="1:13" ht="12.75" customHeight="1" x14ac:dyDescent="0.3">
      <c r="A66" s="68" t="s">
        <v>406</v>
      </c>
      <c r="B66" s="131" t="s">
        <v>185</v>
      </c>
      <c r="C66" s="131" t="s">
        <v>185</v>
      </c>
      <c r="D66" s="131" t="s">
        <v>185</v>
      </c>
      <c r="E66" s="131" t="s">
        <v>185</v>
      </c>
      <c r="F66" s="131" t="s">
        <v>185</v>
      </c>
      <c r="G66" s="131" t="s">
        <v>185</v>
      </c>
      <c r="H66" s="131" t="s">
        <v>185</v>
      </c>
      <c r="I66" s="131" t="s">
        <v>185</v>
      </c>
      <c r="J66" s="131" t="s">
        <v>185</v>
      </c>
      <c r="K66" s="131" t="s">
        <v>185</v>
      </c>
      <c r="L66" s="131" t="s">
        <v>185</v>
      </c>
      <c r="M66" s="131" t="s">
        <v>185</v>
      </c>
    </row>
    <row r="67" spans="1:13" x14ac:dyDescent="0.3">
      <c r="A67" s="68" t="s">
        <v>182</v>
      </c>
      <c r="B67" s="66">
        <v>6107</v>
      </c>
      <c r="C67" s="66">
        <v>744</v>
      </c>
      <c r="D67" s="66">
        <v>160</v>
      </c>
      <c r="E67" s="66">
        <v>6107</v>
      </c>
      <c r="F67" s="66">
        <v>744</v>
      </c>
      <c r="G67" s="66">
        <v>160</v>
      </c>
      <c r="H67" s="66"/>
      <c r="I67" s="66"/>
      <c r="J67" s="66"/>
      <c r="K67" s="66"/>
      <c r="L67" s="66"/>
      <c r="M67" s="66"/>
    </row>
    <row r="68" spans="1:13" x14ac:dyDescent="0.3">
      <c r="A68" s="68" t="s">
        <v>68</v>
      </c>
      <c r="B68" s="131" t="s">
        <v>185</v>
      </c>
      <c r="C68" s="131" t="s">
        <v>185</v>
      </c>
      <c r="D68" s="131" t="s">
        <v>185</v>
      </c>
      <c r="E68" s="131" t="s">
        <v>185</v>
      </c>
      <c r="F68" s="131" t="s">
        <v>185</v>
      </c>
      <c r="G68" s="131" t="s">
        <v>185</v>
      </c>
      <c r="H68" s="131" t="s">
        <v>185</v>
      </c>
      <c r="I68" s="131" t="s">
        <v>185</v>
      </c>
      <c r="J68" s="131" t="s">
        <v>185</v>
      </c>
      <c r="K68" s="131" t="s">
        <v>185</v>
      </c>
      <c r="L68" s="131" t="s">
        <v>185</v>
      </c>
      <c r="M68" s="131" t="s">
        <v>185</v>
      </c>
    </row>
    <row r="69" spans="1:13" x14ac:dyDescent="0.3">
      <c r="A69" s="68" t="s">
        <v>69</v>
      </c>
      <c r="B69" s="66">
        <v>5750</v>
      </c>
      <c r="C69" s="66">
        <v>1100</v>
      </c>
      <c r="D69" s="66">
        <v>175</v>
      </c>
      <c r="E69" s="66">
        <v>5750</v>
      </c>
      <c r="F69" s="66">
        <v>1100</v>
      </c>
      <c r="G69" s="66">
        <v>175</v>
      </c>
      <c r="H69" s="66">
        <v>2400</v>
      </c>
      <c r="I69" s="66">
        <v>570</v>
      </c>
      <c r="J69" s="66">
        <v>200</v>
      </c>
      <c r="K69" s="66">
        <v>2400</v>
      </c>
      <c r="L69" s="66">
        <v>570</v>
      </c>
      <c r="M69" s="66">
        <v>200</v>
      </c>
    </row>
    <row r="70" spans="1:13" x14ac:dyDescent="0.3">
      <c r="A70" s="68" t="s">
        <v>345</v>
      </c>
      <c r="B70" s="131" t="s">
        <v>185</v>
      </c>
      <c r="C70" s="131" t="s">
        <v>185</v>
      </c>
      <c r="D70" s="131" t="s">
        <v>185</v>
      </c>
      <c r="E70" s="131" t="s">
        <v>185</v>
      </c>
      <c r="F70" s="131" t="s">
        <v>185</v>
      </c>
      <c r="G70" s="131" t="s">
        <v>185</v>
      </c>
      <c r="H70" s="131" t="s">
        <v>185</v>
      </c>
      <c r="I70" s="131" t="s">
        <v>185</v>
      </c>
      <c r="J70" s="131" t="s">
        <v>185</v>
      </c>
      <c r="K70" s="131" t="s">
        <v>185</v>
      </c>
      <c r="L70" s="131" t="s">
        <v>185</v>
      </c>
      <c r="M70" s="131" t="s">
        <v>185</v>
      </c>
    </row>
    <row r="71" spans="1:13" x14ac:dyDescent="0.3">
      <c r="A71" s="68" t="s">
        <v>70</v>
      </c>
      <c r="B71" s="66">
        <v>6435</v>
      </c>
      <c r="C71" s="66">
        <v>1209</v>
      </c>
      <c r="D71" s="66">
        <v>195</v>
      </c>
      <c r="E71" s="66">
        <v>6435</v>
      </c>
      <c r="F71" s="66">
        <v>1209</v>
      </c>
      <c r="G71" s="66">
        <v>195</v>
      </c>
      <c r="H71" s="66">
        <v>5502</v>
      </c>
      <c r="I71" s="66">
        <v>1785</v>
      </c>
      <c r="J71" s="66">
        <v>262</v>
      </c>
      <c r="K71" s="66">
        <v>5502</v>
      </c>
      <c r="L71" s="66">
        <v>1785</v>
      </c>
      <c r="M71" s="66">
        <v>262</v>
      </c>
    </row>
    <row r="72" spans="1:13" x14ac:dyDescent="0.3">
      <c r="A72" s="68" t="s">
        <v>71</v>
      </c>
      <c r="B72" s="66">
        <v>5270</v>
      </c>
      <c r="C72" s="66">
        <v>950</v>
      </c>
      <c r="D72" s="66">
        <v>185</v>
      </c>
      <c r="E72" s="66">
        <v>5270</v>
      </c>
      <c r="F72" s="66">
        <v>950</v>
      </c>
      <c r="G72" s="66">
        <v>185</v>
      </c>
      <c r="H72" s="66">
        <v>6450</v>
      </c>
      <c r="I72" s="66">
        <v>1183</v>
      </c>
      <c r="J72" s="66">
        <v>220</v>
      </c>
      <c r="K72" s="66">
        <v>6450</v>
      </c>
      <c r="L72" s="66">
        <v>1183</v>
      </c>
      <c r="M72" s="66">
        <v>220</v>
      </c>
    </row>
    <row r="73" spans="1:13" x14ac:dyDescent="0.3">
      <c r="A73" s="68" t="s">
        <v>72</v>
      </c>
      <c r="B73" s="66">
        <v>6912</v>
      </c>
      <c r="C73" s="66">
        <v>2561</v>
      </c>
      <c r="D73" s="66">
        <v>180</v>
      </c>
      <c r="E73" s="66">
        <v>6912</v>
      </c>
      <c r="F73" s="66">
        <v>2561</v>
      </c>
      <c r="G73" s="66">
        <v>180</v>
      </c>
      <c r="H73" s="66">
        <v>7547</v>
      </c>
      <c r="I73" s="66">
        <v>3695</v>
      </c>
      <c r="J73" s="66"/>
      <c r="K73" s="66">
        <v>7547</v>
      </c>
      <c r="L73" s="66">
        <v>3695</v>
      </c>
      <c r="M73" s="66"/>
    </row>
    <row r="74" spans="1:13" ht="12.75" customHeight="1" x14ac:dyDescent="0.3">
      <c r="A74" s="68" t="s">
        <v>407</v>
      </c>
      <c r="B74" s="131" t="s">
        <v>185</v>
      </c>
      <c r="C74" s="131" t="s">
        <v>185</v>
      </c>
      <c r="D74" s="131" t="s">
        <v>185</v>
      </c>
      <c r="E74" s="131" t="s">
        <v>185</v>
      </c>
      <c r="F74" s="131" t="s">
        <v>185</v>
      </c>
      <c r="G74" s="131" t="s">
        <v>185</v>
      </c>
      <c r="H74" s="131" t="s">
        <v>185</v>
      </c>
      <c r="I74" s="131" t="s">
        <v>185</v>
      </c>
      <c r="J74" s="131" t="s">
        <v>185</v>
      </c>
      <c r="K74" s="131" t="s">
        <v>185</v>
      </c>
      <c r="L74" s="131" t="s">
        <v>185</v>
      </c>
      <c r="M74" s="131" t="s">
        <v>185</v>
      </c>
    </row>
    <row r="75" spans="1:13" ht="12.75" customHeight="1" x14ac:dyDescent="0.3">
      <c r="A75" s="68" t="s">
        <v>408</v>
      </c>
      <c r="B75" s="131" t="s">
        <v>185</v>
      </c>
      <c r="C75" s="131" t="s">
        <v>185</v>
      </c>
      <c r="D75" s="131" t="s">
        <v>185</v>
      </c>
      <c r="E75" s="131" t="s">
        <v>185</v>
      </c>
      <c r="F75" s="131" t="s">
        <v>185</v>
      </c>
      <c r="G75" s="131" t="s">
        <v>185</v>
      </c>
      <c r="H75" s="131" t="s">
        <v>185</v>
      </c>
      <c r="I75" s="131" t="s">
        <v>185</v>
      </c>
      <c r="J75" s="131" t="s">
        <v>185</v>
      </c>
      <c r="K75" s="131" t="s">
        <v>185</v>
      </c>
      <c r="L75" s="131" t="s">
        <v>185</v>
      </c>
      <c r="M75" s="131" t="s">
        <v>185</v>
      </c>
    </row>
    <row r="76" spans="1:13" x14ac:dyDescent="0.3">
      <c r="A76" s="68" t="s">
        <v>73</v>
      </c>
      <c r="B76" s="66">
        <v>4920</v>
      </c>
      <c r="C76" s="66">
        <v>900</v>
      </c>
      <c r="D76" s="66">
        <v>205</v>
      </c>
      <c r="E76" s="66">
        <v>4920</v>
      </c>
      <c r="F76" s="66">
        <v>900</v>
      </c>
      <c r="G76" s="66">
        <v>205</v>
      </c>
      <c r="H76" s="66">
        <v>2652</v>
      </c>
      <c r="I76" s="66">
        <v>900</v>
      </c>
      <c r="J76" s="66">
        <v>221</v>
      </c>
      <c r="K76" s="66">
        <v>2652</v>
      </c>
      <c r="L76" s="66">
        <v>900</v>
      </c>
      <c r="M76" s="66">
        <v>221</v>
      </c>
    </row>
    <row r="77" spans="1:13" x14ac:dyDescent="0.3">
      <c r="A77" s="68" t="s">
        <v>74</v>
      </c>
      <c r="B77" s="66">
        <v>4800</v>
      </c>
      <c r="C77" s="66">
        <v>1200</v>
      </c>
      <c r="D77" s="66">
        <v>200</v>
      </c>
      <c r="E77" s="66">
        <v>4800</v>
      </c>
      <c r="F77" s="66">
        <v>1200</v>
      </c>
      <c r="G77" s="66">
        <v>200</v>
      </c>
      <c r="H77" s="66">
        <v>4050</v>
      </c>
      <c r="I77" s="66">
        <v>1293</v>
      </c>
      <c r="J77" s="66">
        <v>225</v>
      </c>
      <c r="K77" s="66">
        <v>4050</v>
      </c>
      <c r="L77" s="66">
        <v>1293</v>
      </c>
      <c r="M77" s="66">
        <v>225</v>
      </c>
    </row>
    <row r="78" spans="1:13" x14ac:dyDescent="0.3">
      <c r="A78" s="68" t="s">
        <v>75</v>
      </c>
      <c r="B78" s="66">
        <v>4920</v>
      </c>
      <c r="C78" s="66">
        <v>900</v>
      </c>
      <c r="D78" s="66">
        <v>205</v>
      </c>
      <c r="E78" s="66">
        <v>4920</v>
      </c>
      <c r="F78" s="66">
        <v>900</v>
      </c>
      <c r="G78" s="66">
        <v>205</v>
      </c>
      <c r="H78" s="66">
        <v>2652</v>
      </c>
      <c r="I78" s="66">
        <v>900</v>
      </c>
      <c r="J78" s="66">
        <v>221</v>
      </c>
      <c r="K78" s="66">
        <v>2652</v>
      </c>
      <c r="L78" s="66">
        <v>900</v>
      </c>
      <c r="M78" s="66">
        <v>221</v>
      </c>
    </row>
    <row r="79" spans="1:13" x14ac:dyDescent="0.3">
      <c r="A79" s="68" t="s">
        <v>76</v>
      </c>
      <c r="B79" s="66">
        <v>4392</v>
      </c>
      <c r="C79" s="66">
        <v>1262</v>
      </c>
      <c r="D79" s="66">
        <v>183</v>
      </c>
      <c r="E79" s="66">
        <v>4392</v>
      </c>
      <c r="F79" s="66">
        <v>1262</v>
      </c>
      <c r="G79" s="66">
        <v>183</v>
      </c>
      <c r="H79" s="66">
        <v>3780</v>
      </c>
      <c r="I79" s="66">
        <v>555</v>
      </c>
      <c r="J79" s="66">
        <v>210</v>
      </c>
      <c r="K79" s="66">
        <v>3780</v>
      </c>
      <c r="L79" s="66">
        <v>555</v>
      </c>
      <c r="M79" s="66">
        <v>210</v>
      </c>
    </row>
    <row r="80" spans="1:13" x14ac:dyDescent="0.3">
      <c r="A80" s="68" t="s">
        <v>77</v>
      </c>
      <c r="B80" s="66">
        <v>4392</v>
      </c>
      <c r="C80" s="66">
        <v>690</v>
      </c>
      <c r="D80" s="66">
        <v>183</v>
      </c>
      <c r="E80" s="66">
        <v>4392</v>
      </c>
      <c r="F80" s="66">
        <v>690</v>
      </c>
      <c r="G80" s="66">
        <v>183</v>
      </c>
      <c r="H80" s="66">
        <v>3780</v>
      </c>
      <c r="I80" s="66">
        <v>714</v>
      </c>
      <c r="J80" s="66">
        <v>210</v>
      </c>
      <c r="K80" s="66">
        <v>3780</v>
      </c>
      <c r="L80" s="66">
        <v>714</v>
      </c>
      <c r="M80" s="66">
        <v>210</v>
      </c>
    </row>
    <row r="81" spans="1:13" x14ac:dyDescent="0.3">
      <c r="A81" s="68" t="s">
        <v>78</v>
      </c>
      <c r="B81" s="66">
        <v>4392</v>
      </c>
      <c r="C81" s="66">
        <v>1372</v>
      </c>
      <c r="D81" s="66">
        <v>183</v>
      </c>
      <c r="E81" s="66">
        <v>4392</v>
      </c>
      <c r="F81" s="66">
        <v>1372</v>
      </c>
      <c r="G81" s="66">
        <v>183</v>
      </c>
      <c r="H81" s="66">
        <v>3312</v>
      </c>
      <c r="I81" s="66">
        <v>652</v>
      </c>
      <c r="J81" s="66">
        <v>207</v>
      </c>
      <c r="K81" s="66">
        <v>3312</v>
      </c>
      <c r="L81" s="66">
        <v>652</v>
      </c>
      <c r="M81" s="66">
        <v>207</v>
      </c>
    </row>
    <row r="82" spans="1:13" x14ac:dyDescent="0.3">
      <c r="A82" s="68" t="s">
        <v>79</v>
      </c>
      <c r="B82" s="66">
        <v>4392</v>
      </c>
      <c r="C82" s="66">
        <v>690</v>
      </c>
      <c r="D82" s="66">
        <v>183</v>
      </c>
      <c r="E82" s="66">
        <v>4392</v>
      </c>
      <c r="F82" s="66">
        <v>690</v>
      </c>
      <c r="G82" s="66">
        <v>183</v>
      </c>
      <c r="H82" s="66">
        <v>2520</v>
      </c>
      <c r="I82" s="66">
        <v>690</v>
      </c>
      <c r="J82" s="66">
        <v>210</v>
      </c>
      <c r="K82" s="66">
        <v>2520</v>
      </c>
      <c r="L82" s="66">
        <v>690</v>
      </c>
      <c r="M82" s="66">
        <v>210</v>
      </c>
    </row>
    <row r="83" spans="1:13" s="5" customFormat="1" ht="14.4" x14ac:dyDescent="0.3">
      <c r="A83" s="68" t="s">
        <v>80</v>
      </c>
      <c r="B83" s="66"/>
      <c r="C83" s="66"/>
      <c r="D83" s="66"/>
      <c r="E83" s="66"/>
      <c r="F83" s="66"/>
      <c r="G83" s="66"/>
      <c r="H83" s="66">
        <v>11700</v>
      </c>
      <c r="I83" s="66">
        <v>863</v>
      </c>
      <c r="J83" s="66">
        <v>650</v>
      </c>
      <c r="K83" s="66">
        <v>11700</v>
      </c>
      <c r="L83" s="66">
        <v>863</v>
      </c>
      <c r="M83" s="66">
        <v>650</v>
      </c>
    </row>
    <row r="84" spans="1:13" x14ac:dyDescent="0.3">
      <c r="A84" s="68" t="s">
        <v>81</v>
      </c>
      <c r="B84" s="66">
        <v>4392</v>
      </c>
      <c r="C84" s="66">
        <v>710</v>
      </c>
      <c r="D84" s="66">
        <v>183</v>
      </c>
      <c r="E84" s="66">
        <v>4392</v>
      </c>
      <c r="F84" s="66">
        <v>710</v>
      </c>
      <c r="G84" s="66">
        <v>183</v>
      </c>
      <c r="H84" s="66">
        <v>3780</v>
      </c>
      <c r="I84" s="66">
        <v>714</v>
      </c>
      <c r="J84" s="66">
        <v>210</v>
      </c>
      <c r="K84" s="66">
        <v>3780</v>
      </c>
      <c r="L84" s="66">
        <v>714</v>
      </c>
      <c r="M84" s="66">
        <v>210</v>
      </c>
    </row>
    <row r="85" spans="1:13" x14ac:dyDescent="0.3">
      <c r="A85" s="68" t="s">
        <v>82</v>
      </c>
      <c r="B85" s="66">
        <v>4392</v>
      </c>
      <c r="C85" s="66">
        <v>1372</v>
      </c>
      <c r="D85" s="66">
        <v>183</v>
      </c>
      <c r="E85" s="66">
        <v>4392</v>
      </c>
      <c r="F85" s="66">
        <v>1372</v>
      </c>
      <c r="G85" s="66">
        <v>183</v>
      </c>
      <c r="H85" s="66">
        <v>2520</v>
      </c>
      <c r="I85" s="66">
        <v>669</v>
      </c>
      <c r="J85" s="66">
        <v>210</v>
      </c>
      <c r="K85" s="66">
        <v>2520</v>
      </c>
      <c r="L85" s="66">
        <v>669</v>
      </c>
      <c r="M85" s="66">
        <v>210</v>
      </c>
    </row>
    <row r="86" spans="1:13" x14ac:dyDescent="0.3">
      <c r="A86" s="68" t="s">
        <v>83</v>
      </c>
      <c r="B86" s="66">
        <v>6588</v>
      </c>
      <c r="C86" s="66">
        <v>714</v>
      </c>
      <c r="D86" s="66">
        <v>183</v>
      </c>
      <c r="E86" s="66">
        <v>6588</v>
      </c>
      <c r="F86" s="66">
        <v>714</v>
      </c>
      <c r="G86" s="66">
        <v>183</v>
      </c>
      <c r="H86" s="66">
        <v>3780</v>
      </c>
      <c r="I86" s="66">
        <v>714</v>
      </c>
      <c r="J86" s="66">
        <v>210</v>
      </c>
      <c r="K86" s="66">
        <v>3780</v>
      </c>
      <c r="L86" s="66">
        <v>714</v>
      </c>
      <c r="M86" s="66">
        <v>210</v>
      </c>
    </row>
    <row r="87" spans="1:13" x14ac:dyDescent="0.3">
      <c r="A87" s="68" t="s">
        <v>84</v>
      </c>
      <c r="B87" s="131" t="s">
        <v>185</v>
      </c>
      <c r="C87" s="131" t="s">
        <v>185</v>
      </c>
      <c r="D87" s="131" t="s">
        <v>185</v>
      </c>
      <c r="E87" s="131" t="s">
        <v>185</v>
      </c>
      <c r="F87" s="131" t="s">
        <v>185</v>
      </c>
      <c r="G87" s="131" t="s">
        <v>185</v>
      </c>
      <c r="H87" s="131" t="s">
        <v>185</v>
      </c>
      <c r="I87" s="131" t="s">
        <v>185</v>
      </c>
      <c r="J87" s="131" t="s">
        <v>185</v>
      </c>
      <c r="K87" s="131" t="s">
        <v>185</v>
      </c>
      <c r="L87" s="131" t="s">
        <v>185</v>
      </c>
      <c r="M87" s="131" t="s">
        <v>185</v>
      </c>
    </row>
    <row r="88" spans="1:13" x14ac:dyDescent="0.3">
      <c r="A88" s="68" t="s">
        <v>85</v>
      </c>
      <c r="B88" s="66">
        <v>4392</v>
      </c>
      <c r="C88" s="66">
        <v>692</v>
      </c>
      <c r="D88" s="66">
        <v>183</v>
      </c>
      <c r="E88" s="66">
        <v>4392</v>
      </c>
      <c r="F88" s="66">
        <v>692</v>
      </c>
      <c r="G88" s="66">
        <v>183</v>
      </c>
      <c r="H88" s="66">
        <v>3780</v>
      </c>
      <c r="I88" s="66">
        <v>714</v>
      </c>
      <c r="J88" s="66">
        <v>210</v>
      </c>
      <c r="K88" s="66">
        <v>3780</v>
      </c>
      <c r="L88" s="66">
        <v>714</v>
      </c>
      <c r="M88" s="66">
        <v>210</v>
      </c>
    </row>
    <row r="89" spans="1:13" x14ac:dyDescent="0.3">
      <c r="A89" s="68" t="s">
        <v>86</v>
      </c>
      <c r="B89" s="66">
        <v>4392</v>
      </c>
      <c r="C89" s="66">
        <v>690</v>
      </c>
      <c r="D89" s="66">
        <v>183</v>
      </c>
      <c r="E89" s="66">
        <v>4392</v>
      </c>
      <c r="F89" s="66">
        <v>690</v>
      </c>
      <c r="G89" s="66">
        <v>183</v>
      </c>
      <c r="H89" s="66">
        <v>2520</v>
      </c>
      <c r="I89" s="66">
        <v>690</v>
      </c>
      <c r="J89" s="66">
        <v>210</v>
      </c>
      <c r="K89" s="66">
        <v>2520</v>
      </c>
      <c r="L89" s="66">
        <v>690</v>
      </c>
      <c r="M89" s="66">
        <v>210</v>
      </c>
    </row>
    <row r="90" spans="1:13" x14ac:dyDescent="0.3">
      <c r="A90" s="68" t="s">
        <v>183</v>
      </c>
      <c r="B90" s="66"/>
      <c r="C90" s="66"/>
      <c r="D90" s="66"/>
      <c r="E90" s="66"/>
      <c r="F90" s="66"/>
      <c r="G90" s="66"/>
      <c r="H90" s="66">
        <v>5250</v>
      </c>
      <c r="I90" s="66">
        <v>450</v>
      </c>
      <c r="J90" s="66">
        <v>159</v>
      </c>
      <c r="K90" s="66">
        <v>5250</v>
      </c>
      <c r="L90" s="66">
        <v>450</v>
      </c>
      <c r="M90" s="66">
        <v>159</v>
      </c>
    </row>
    <row r="91" spans="1:13" x14ac:dyDescent="0.3">
      <c r="A91" s="68" t="s">
        <v>87</v>
      </c>
      <c r="B91" s="66">
        <v>4920</v>
      </c>
      <c r="C91" s="66">
        <v>900</v>
      </c>
      <c r="D91" s="66">
        <v>205</v>
      </c>
      <c r="E91" s="66">
        <v>4920</v>
      </c>
      <c r="F91" s="66">
        <v>900</v>
      </c>
      <c r="G91" s="66">
        <v>205</v>
      </c>
      <c r="H91" s="66">
        <v>2652</v>
      </c>
      <c r="I91" s="66">
        <v>900</v>
      </c>
      <c r="J91" s="66">
        <v>221</v>
      </c>
      <c r="K91" s="66">
        <v>2652</v>
      </c>
      <c r="L91" s="66">
        <v>900</v>
      </c>
      <c r="M91" s="66">
        <v>221</v>
      </c>
    </row>
    <row r="92" spans="1:13" x14ac:dyDescent="0.3">
      <c r="A92" s="68" t="s">
        <v>88</v>
      </c>
      <c r="B92" s="66">
        <v>7488</v>
      </c>
      <c r="C92" s="66">
        <v>840</v>
      </c>
      <c r="D92" s="66">
        <v>208</v>
      </c>
      <c r="E92" s="66">
        <v>7488</v>
      </c>
      <c r="F92" s="66">
        <v>840</v>
      </c>
      <c r="G92" s="66">
        <v>208</v>
      </c>
      <c r="H92" s="66">
        <v>4140</v>
      </c>
      <c r="I92" s="66">
        <v>780</v>
      </c>
      <c r="J92" s="66">
        <v>230</v>
      </c>
      <c r="K92" s="66">
        <v>4140</v>
      </c>
      <c r="L92" s="66">
        <v>780</v>
      </c>
      <c r="M92" s="66">
        <v>230</v>
      </c>
    </row>
    <row r="93" spans="1:13" ht="12.75" customHeight="1" x14ac:dyDescent="0.3">
      <c r="A93" s="68" t="s">
        <v>409</v>
      </c>
      <c r="B93" s="131" t="s">
        <v>185</v>
      </c>
      <c r="C93" s="131" t="s">
        <v>185</v>
      </c>
      <c r="D93" s="131" t="s">
        <v>185</v>
      </c>
      <c r="E93" s="131" t="s">
        <v>185</v>
      </c>
      <c r="F93" s="131" t="s">
        <v>185</v>
      </c>
      <c r="G93" s="131" t="s">
        <v>185</v>
      </c>
      <c r="H93" s="131" t="s">
        <v>185</v>
      </c>
      <c r="I93" s="131" t="s">
        <v>185</v>
      </c>
      <c r="J93" s="131" t="s">
        <v>185</v>
      </c>
      <c r="K93" s="131" t="s">
        <v>185</v>
      </c>
      <c r="L93" s="131" t="s">
        <v>185</v>
      </c>
      <c r="M93" s="131" t="s">
        <v>185</v>
      </c>
    </row>
    <row r="94" spans="1:13" x14ac:dyDescent="0.3">
      <c r="A94" s="68"/>
      <c r="B94" s="66"/>
      <c r="C94" s="66"/>
      <c r="D94" s="66"/>
      <c r="E94" s="66"/>
      <c r="F94" s="66"/>
      <c r="G94" s="66"/>
      <c r="H94" s="66"/>
      <c r="I94" s="66"/>
      <c r="J94" s="66"/>
      <c r="K94" s="66"/>
      <c r="L94" s="66"/>
      <c r="M94" s="66"/>
    </row>
    <row r="95" spans="1:13" x14ac:dyDescent="0.3">
      <c r="A95" s="65" t="s">
        <v>89</v>
      </c>
      <c r="B95" s="66"/>
      <c r="C95" s="66"/>
      <c r="D95" s="66"/>
      <c r="E95" s="66"/>
      <c r="F95" s="66"/>
      <c r="G95" s="66"/>
      <c r="H95" s="66"/>
      <c r="I95" s="66"/>
      <c r="J95" s="66"/>
      <c r="K95" s="66"/>
      <c r="L95" s="66"/>
      <c r="M95" s="66"/>
    </row>
    <row r="96" spans="1:13" x14ac:dyDescent="0.3">
      <c r="A96" s="68" t="s">
        <v>61</v>
      </c>
      <c r="B96" s="66">
        <v>5895</v>
      </c>
      <c r="C96" s="66">
        <v>1300</v>
      </c>
      <c r="D96" s="66">
        <v>140</v>
      </c>
      <c r="E96" s="66">
        <v>5895</v>
      </c>
      <c r="F96" s="66">
        <v>1300</v>
      </c>
      <c r="G96" s="66">
        <v>140</v>
      </c>
      <c r="H96" s="66"/>
      <c r="I96" s="66"/>
      <c r="J96" s="66"/>
      <c r="K96" s="66"/>
      <c r="L96" s="66"/>
      <c r="M96" s="66"/>
    </row>
    <row r="97" spans="1:13" x14ac:dyDescent="0.3">
      <c r="A97" s="68" t="s">
        <v>107</v>
      </c>
      <c r="B97" s="66">
        <v>5895</v>
      </c>
      <c r="C97" s="66">
        <v>1300</v>
      </c>
      <c r="D97" s="66">
        <v>140</v>
      </c>
      <c r="E97" s="66">
        <v>5895</v>
      </c>
      <c r="F97" s="66">
        <v>1300</v>
      </c>
      <c r="G97" s="66">
        <v>140</v>
      </c>
      <c r="H97" s="66"/>
      <c r="I97" s="66"/>
      <c r="J97" s="66"/>
      <c r="K97" s="66"/>
      <c r="L97" s="66"/>
      <c r="M97" s="66"/>
    </row>
    <row r="98" spans="1:13" x14ac:dyDescent="0.3">
      <c r="A98" s="68" t="s">
        <v>256</v>
      </c>
      <c r="B98" s="66">
        <v>5895</v>
      </c>
      <c r="C98" s="66">
        <v>1300</v>
      </c>
      <c r="D98" s="66">
        <v>140</v>
      </c>
      <c r="E98" s="66">
        <v>5895</v>
      </c>
      <c r="F98" s="66">
        <v>1300</v>
      </c>
      <c r="G98" s="66">
        <v>140</v>
      </c>
      <c r="H98" s="66"/>
      <c r="I98" s="66"/>
      <c r="J98" s="66"/>
      <c r="K98" s="66"/>
      <c r="L98" s="66"/>
      <c r="M98" s="66"/>
    </row>
    <row r="99" spans="1:13" x14ac:dyDescent="0.3">
      <c r="A99" s="68" t="s">
        <v>62</v>
      </c>
      <c r="B99" s="66">
        <v>5895</v>
      </c>
      <c r="C99" s="66">
        <v>1300</v>
      </c>
      <c r="D99" s="66">
        <v>140</v>
      </c>
      <c r="E99" s="66">
        <v>5895</v>
      </c>
      <c r="F99" s="66">
        <v>1300</v>
      </c>
      <c r="G99" s="66">
        <v>140</v>
      </c>
      <c r="H99" s="66"/>
      <c r="I99" s="66"/>
      <c r="J99" s="66"/>
      <c r="K99" s="66"/>
      <c r="L99" s="66"/>
      <c r="M99" s="66"/>
    </row>
    <row r="100" spans="1:13" x14ac:dyDescent="0.3">
      <c r="A100" s="68" t="s">
        <v>90</v>
      </c>
      <c r="B100" s="66">
        <v>5860</v>
      </c>
      <c r="C100" s="66">
        <v>700</v>
      </c>
      <c r="D100" s="66">
        <v>185</v>
      </c>
      <c r="E100" s="66">
        <v>5860</v>
      </c>
      <c r="F100" s="66">
        <v>700</v>
      </c>
      <c r="G100" s="66">
        <v>185</v>
      </c>
      <c r="H100" s="66"/>
      <c r="I100" s="66"/>
      <c r="J100" s="66"/>
      <c r="K100" s="66"/>
      <c r="L100" s="66"/>
      <c r="M100" s="66"/>
    </row>
    <row r="101" spans="1:13" x14ac:dyDescent="0.3">
      <c r="A101" s="68" t="s">
        <v>257</v>
      </c>
      <c r="B101" s="66">
        <v>6420</v>
      </c>
      <c r="C101" s="66">
        <v>100</v>
      </c>
      <c r="D101" s="66">
        <v>267</v>
      </c>
      <c r="E101" s="66">
        <v>6420</v>
      </c>
      <c r="F101" s="66">
        <v>100</v>
      </c>
      <c r="G101" s="66">
        <v>267</v>
      </c>
      <c r="H101" s="66">
        <v>6270</v>
      </c>
      <c r="I101" s="66">
        <v>775</v>
      </c>
      <c r="J101" s="66">
        <v>165</v>
      </c>
      <c r="K101" s="66">
        <v>6270</v>
      </c>
      <c r="L101" s="66">
        <v>775</v>
      </c>
      <c r="M101" s="66">
        <v>165</v>
      </c>
    </row>
    <row r="102" spans="1:13" x14ac:dyDescent="0.3">
      <c r="A102" s="68" t="s">
        <v>258</v>
      </c>
      <c r="B102" s="66">
        <v>6420</v>
      </c>
      <c r="C102" s="66">
        <v>100</v>
      </c>
      <c r="D102" s="66">
        <v>267</v>
      </c>
      <c r="E102" s="66">
        <v>6420</v>
      </c>
      <c r="F102" s="66">
        <v>100</v>
      </c>
      <c r="G102" s="66">
        <v>267</v>
      </c>
      <c r="H102" s="66"/>
      <c r="I102" s="66"/>
      <c r="J102" s="66"/>
      <c r="K102" s="66"/>
      <c r="L102" s="66"/>
      <c r="M102" s="66"/>
    </row>
    <row r="103" spans="1:13" ht="15" customHeight="1" x14ac:dyDescent="0.3">
      <c r="A103" s="68" t="s">
        <v>91</v>
      </c>
      <c r="B103" s="66">
        <v>6600</v>
      </c>
      <c r="C103" s="66">
        <v>100</v>
      </c>
      <c r="D103" s="66">
        <v>275</v>
      </c>
      <c r="E103" s="66">
        <v>6600</v>
      </c>
      <c r="F103" s="66">
        <v>100</v>
      </c>
      <c r="G103" s="66">
        <v>275</v>
      </c>
      <c r="H103" s="66"/>
      <c r="I103" s="66"/>
      <c r="J103" s="66"/>
      <c r="K103" s="66"/>
      <c r="L103" s="66"/>
      <c r="M103" s="66"/>
    </row>
    <row r="104" spans="1:13" x14ac:dyDescent="0.3">
      <c r="A104" s="68" t="s">
        <v>210</v>
      </c>
      <c r="B104" s="131" t="s">
        <v>185</v>
      </c>
      <c r="C104" s="131" t="s">
        <v>185</v>
      </c>
      <c r="D104" s="131" t="s">
        <v>185</v>
      </c>
      <c r="E104" s="131" t="s">
        <v>185</v>
      </c>
      <c r="F104" s="131" t="s">
        <v>185</v>
      </c>
      <c r="G104" s="131" t="s">
        <v>185</v>
      </c>
      <c r="H104" s="131" t="s">
        <v>185</v>
      </c>
      <c r="I104" s="131" t="s">
        <v>185</v>
      </c>
      <c r="J104" s="131" t="s">
        <v>185</v>
      </c>
      <c r="K104" s="131" t="s">
        <v>185</v>
      </c>
      <c r="L104" s="131" t="s">
        <v>185</v>
      </c>
      <c r="M104" s="131" t="s">
        <v>185</v>
      </c>
    </row>
    <row r="105" spans="1:13" ht="12.75" customHeight="1" x14ac:dyDescent="0.3">
      <c r="A105" s="68" t="s">
        <v>410</v>
      </c>
      <c r="B105" s="131" t="s">
        <v>185</v>
      </c>
      <c r="C105" s="131" t="s">
        <v>185</v>
      </c>
      <c r="D105" s="131" t="s">
        <v>185</v>
      </c>
      <c r="E105" s="131" t="s">
        <v>185</v>
      </c>
      <c r="F105" s="131" t="s">
        <v>185</v>
      </c>
      <c r="G105" s="131" t="s">
        <v>185</v>
      </c>
      <c r="H105" s="131" t="s">
        <v>185</v>
      </c>
      <c r="I105" s="131" t="s">
        <v>185</v>
      </c>
      <c r="J105" s="131" t="s">
        <v>185</v>
      </c>
      <c r="K105" s="131" t="s">
        <v>185</v>
      </c>
      <c r="L105" s="131" t="s">
        <v>185</v>
      </c>
      <c r="M105" s="131" t="s">
        <v>185</v>
      </c>
    </row>
    <row r="106" spans="1:13" x14ac:dyDescent="0.3">
      <c r="A106" s="68" t="s">
        <v>203</v>
      </c>
      <c r="B106" s="66">
        <v>6550</v>
      </c>
      <c r="C106" s="66">
        <v>85</v>
      </c>
      <c r="D106" s="66">
        <v>200</v>
      </c>
      <c r="E106" s="66">
        <v>6550</v>
      </c>
      <c r="F106" s="66">
        <v>85</v>
      </c>
      <c r="G106" s="66">
        <v>200</v>
      </c>
      <c r="H106" s="66"/>
      <c r="I106" s="66"/>
      <c r="J106" s="66"/>
      <c r="K106" s="66"/>
      <c r="L106" s="66"/>
      <c r="M106" s="66"/>
    </row>
    <row r="107" spans="1:13" x14ac:dyDescent="0.3">
      <c r="A107" s="68" t="s">
        <v>92</v>
      </c>
      <c r="B107" s="66">
        <v>6720</v>
      </c>
      <c r="C107" s="66"/>
      <c r="D107" s="66">
        <v>200</v>
      </c>
      <c r="E107" s="66">
        <v>6720</v>
      </c>
      <c r="F107" s="66"/>
      <c r="G107" s="66">
        <v>200</v>
      </c>
      <c r="H107" s="66"/>
      <c r="I107" s="66"/>
      <c r="J107" s="66"/>
      <c r="K107" s="66"/>
      <c r="L107" s="66"/>
      <c r="M107" s="66"/>
    </row>
    <row r="108" spans="1:13" x14ac:dyDescent="0.3">
      <c r="A108" s="68" t="s">
        <v>93</v>
      </c>
      <c r="B108" s="66">
        <v>6720</v>
      </c>
      <c r="C108" s="66"/>
      <c r="D108" s="66">
        <v>200</v>
      </c>
      <c r="E108" s="66">
        <v>6720</v>
      </c>
      <c r="F108" s="66"/>
      <c r="G108" s="66">
        <v>200</v>
      </c>
      <c r="H108" s="66"/>
      <c r="I108" s="66"/>
      <c r="J108" s="66"/>
      <c r="K108" s="66"/>
      <c r="L108" s="66"/>
      <c r="M108" s="66"/>
    </row>
    <row r="109" spans="1:13" x14ac:dyDescent="0.3">
      <c r="A109" s="68" t="s">
        <v>166</v>
      </c>
      <c r="B109" s="66">
        <v>6720</v>
      </c>
      <c r="C109" s="66"/>
      <c r="D109" s="66">
        <v>200</v>
      </c>
      <c r="E109" s="66">
        <v>6720</v>
      </c>
      <c r="F109" s="66"/>
      <c r="G109" s="66">
        <v>200</v>
      </c>
      <c r="H109" s="66"/>
      <c r="I109" s="66"/>
      <c r="J109" s="66"/>
      <c r="K109" s="66"/>
      <c r="L109" s="66"/>
      <c r="M109" s="66"/>
    </row>
    <row r="110" spans="1:13" ht="15" customHeight="1" x14ac:dyDescent="0.3">
      <c r="A110" s="68" t="s">
        <v>94</v>
      </c>
      <c r="B110" s="66">
        <v>6720</v>
      </c>
      <c r="C110" s="66"/>
      <c r="D110" s="66">
        <v>200</v>
      </c>
      <c r="E110" s="66">
        <v>6720</v>
      </c>
      <c r="F110" s="66"/>
      <c r="G110" s="66">
        <v>200</v>
      </c>
      <c r="H110" s="66"/>
      <c r="I110" s="66"/>
      <c r="J110" s="66"/>
      <c r="K110" s="66"/>
      <c r="L110" s="66"/>
      <c r="M110" s="66"/>
    </row>
    <row r="111" spans="1:13" x14ac:dyDescent="0.3">
      <c r="A111" s="68" t="s">
        <v>95</v>
      </c>
      <c r="B111" s="131" t="s">
        <v>185</v>
      </c>
      <c r="C111" s="131" t="s">
        <v>185</v>
      </c>
      <c r="D111" s="131" t="s">
        <v>185</v>
      </c>
      <c r="E111" s="131" t="s">
        <v>185</v>
      </c>
      <c r="F111" s="131" t="s">
        <v>185</v>
      </c>
      <c r="G111" s="131" t="s">
        <v>185</v>
      </c>
      <c r="H111" s="131" t="s">
        <v>185</v>
      </c>
      <c r="I111" s="131" t="s">
        <v>185</v>
      </c>
      <c r="J111" s="131" t="s">
        <v>185</v>
      </c>
      <c r="K111" s="131" t="s">
        <v>185</v>
      </c>
      <c r="L111" s="131" t="s">
        <v>185</v>
      </c>
      <c r="M111" s="131" t="s">
        <v>185</v>
      </c>
    </row>
    <row r="112" spans="1:13" x14ac:dyDescent="0.3">
      <c r="A112" s="68" t="s">
        <v>346</v>
      </c>
      <c r="B112" s="131" t="s">
        <v>185</v>
      </c>
      <c r="C112" s="131" t="s">
        <v>185</v>
      </c>
      <c r="D112" s="131" t="s">
        <v>185</v>
      </c>
      <c r="E112" s="131" t="s">
        <v>185</v>
      </c>
      <c r="F112" s="131" t="s">
        <v>185</v>
      </c>
      <c r="G112" s="131" t="s">
        <v>185</v>
      </c>
      <c r="H112" s="131" t="s">
        <v>185</v>
      </c>
      <c r="I112" s="131" t="s">
        <v>185</v>
      </c>
      <c r="J112" s="131" t="s">
        <v>185</v>
      </c>
      <c r="K112" s="131" t="s">
        <v>185</v>
      </c>
      <c r="L112" s="131" t="s">
        <v>185</v>
      </c>
      <c r="M112" s="131" t="s">
        <v>185</v>
      </c>
    </row>
    <row r="113" spans="1:13" x14ac:dyDescent="0.3">
      <c r="A113" s="68" t="s">
        <v>96</v>
      </c>
      <c r="B113" s="66">
        <v>8592</v>
      </c>
      <c r="C113" s="66">
        <v>450</v>
      </c>
      <c r="D113" s="66">
        <v>179</v>
      </c>
      <c r="E113" s="66">
        <v>8592</v>
      </c>
      <c r="F113" s="66">
        <v>450</v>
      </c>
      <c r="G113" s="66">
        <v>179</v>
      </c>
      <c r="H113" s="66"/>
      <c r="I113" s="66"/>
      <c r="J113" s="66"/>
      <c r="K113" s="66"/>
      <c r="L113" s="66"/>
      <c r="M113" s="66"/>
    </row>
    <row r="114" spans="1:13" x14ac:dyDescent="0.3">
      <c r="A114" s="68" t="s">
        <v>97</v>
      </c>
      <c r="B114" s="66">
        <v>6120</v>
      </c>
      <c r="C114" s="66">
        <v>375</v>
      </c>
      <c r="D114" s="66">
        <v>170</v>
      </c>
      <c r="E114" s="66">
        <v>6120</v>
      </c>
      <c r="F114" s="66">
        <v>375</v>
      </c>
      <c r="G114" s="66">
        <v>170</v>
      </c>
      <c r="H114" s="66">
        <v>3240</v>
      </c>
      <c r="I114" s="66">
        <v>375</v>
      </c>
      <c r="J114" s="66">
        <v>180</v>
      </c>
      <c r="K114" s="66">
        <v>3240</v>
      </c>
      <c r="L114" s="66">
        <v>375</v>
      </c>
      <c r="M114" s="66">
        <v>180</v>
      </c>
    </row>
    <row r="115" spans="1:13" x14ac:dyDescent="0.3">
      <c r="A115" s="68" t="s">
        <v>98</v>
      </c>
      <c r="B115" s="66">
        <v>6120</v>
      </c>
      <c r="C115" s="66">
        <v>375</v>
      </c>
      <c r="D115" s="66">
        <v>170</v>
      </c>
      <c r="E115" s="66">
        <v>10800</v>
      </c>
      <c r="F115" s="66">
        <v>375</v>
      </c>
      <c r="G115" s="66">
        <v>300</v>
      </c>
      <c r="H115" s="66">
        <v>3240</v>
      </c>
      <c r="I115" s="66">
        <v>375</v>
      </c>
      <c r="J115" s="66">
        <v>180</v>
      </c>
      <c r="K115" s="66">
        <v>6300</v>
      </c>
      <c r="L115" s="66">
        <v>375</v>
      </c>
      <c r="M115" s="66">
        <v>350</v>
      </c>
    </row>
    <row r="116" spans="1:13" x14ac:dyDescent="0.3">
      <c r="A116" s="68" t="s">
        <v>167</v>
      </c>
      <c r="B116" s="66">
        <v>6120</v>
      </c>
      <c r="C116" s="66">
        <v>375</v>
      </c>
      <c r="D116" s="66">
        <v>170</v>
      </c>
      <c r="E116" s="66">
        <v>6120</v>
      </c>
      <c r="F116" s="66">
        <v>375</v>
      </c>
      <c r="G116" s="66">
        <v>170</v>
      </c>
      <c r="H116" s="66">
        <v>3240</v>
      </c>
      <c r="I116" s="66">
        <v>375</v>
      </c>
      <c r="J116" s="66">
        <v>180</v>
      </c>
      <c r="K116" s="66">
        <v>3240</v>
      </c>
      <c r="L116" s="66">
        <v>375</v>
      </c>
      <c r="M116" s="66">
        <v>180</v>
      </c>
    </row>
    <row r="117" spans="1:13" x14ac:dyDescent="0.3">
      <c r="A117" s="68" t="s">
        <v>155</v>
      </c>
      <c r="B117" s="66">
        <v>6120</v>
      </c>
      <c r="C117" s="66">
        <v>375</v>
      </c>
      <c r="D117" s="66">
        <v>170</v>
      </c>
      <c r="E117" s="66">
        <v>6120</v>
      </c>
      <c r="F117" s="66">
        <v>375</v>
      </c>
      <c r="G117" s="66">
        <v>170</v>
      </c>
      <c r="H117" s="66">
        <v>3240</v>
      </c>
      <c r="I117" s="66">
        <v>375</v>
      </c>
      <c r="J117" s="66">
        <v>180</v>
      </c>
      <c r="K117" s="66">
        <v>3240</v>
      </c>
      <c r="L117" s="66">
        <v>375</v>
      </c>
      <c r="M117" s="66">
        <v>180</v>
      </c>
    </row>
    <row r="118" spans="1:13" x14ac:dyDescent="0.3">
      <c r="A118" s="68" t="s">
        <v>99</v>
      </c>
      <c r="B118" s="66">
        <v>6120</v>
      </c>
      <c r="C118" s="66">
        <v>375</v>
      </c>
      <c r="D118" s="66">
        <v>170</v>
      </c>
      <c r="E118" s="66">
        <v>6120</v>
      </c>
      <c r="F118" s="66">
        <v>375</v>
      </c>
      <c r="G118" s="66">
        <v>170</v>
      </c>
      <c r="H118" s="66">
        <v>3240</v>
      </c>
      <c r="I118" s="66">
        <v>375</v>
      </c>
      <c r="J118" s="66">
        <v>180</v>
      </c>
      <c r="K118" s="66">
        <v>3240</v>
      </c>
      <c r="L118" s="66">
        <v>375</v>
      </c>
      <c r="M118" s="66">
        <v>180</v>
      </c>
    </row>
    <row r="119" spans="1:13" x14ac:dyDescent="0.3">
      <c r="A119" s="68" t="s">
        <v>255</v>
      </c>
      <c r="B119" s="66"/>
      <c r="C119" s="66"/>
      <c r="D119" s="66"/>
      <c r="E119" s="66"/>
      <c r="F119" s="66"/>
      <c r="G119" s="66"/>
      <c r="H119" s="66">
        <v>12583</v>
      </c>
      <c r="I119" s="66">
        <v>4253</v>
      </c>
      <c r="J119" s="66"/>
      <c r="K119" s="66">
        <v>14093</v>
      </c>
      <c r="L119" s="66">
        <v>4253</v>
      </c>
      <c r="M119" s="66"/>
    </row>
    <row r="120" spans="1:13" x14ac:dyDescent="0.3">
      <c r="A120" s="68" t="s">
        <v>100</v>
      </c>
      <c r="B120" s="131" t="s">
        <v>185</v>
      </c>
      <c r="C120" s="131" t="s">
        <v>185</v>
      </c>
      <c r="D120" s="131" t="s">
        <v>185</v>
      </c>
      <c r="E120" s="131" t="s">
        <v>185</v>
      </c>
      <c r="F120" s="131" t="s">
        <v>185</v>
      </c>
      <c r="G120" s="131" t="s">
        <v>185</v>
      </c>
      <c r="H120" s="131" t="s">
        <v>185</v>
      </c>
      <c r="I120" s="131" t="s">
        <v>185</v>
      </c>
      <c r="J120" s="131" t="s">
        <v>185</v>
      </c>
      <c r="K120" s="131" t="s">
        <v>185</v>
      </c>
      <c r="L120" s="131" t="s">
        <v>185</v>
      </c>
      <c r="M120" s="131" t="s">
        <v>185</v>
      </c>
    </row>
    <row r="121" spans="1:13" x14ac:dyDescent="0.3">
      <c r="A121" s="68" t="s">
        <v>101</v>
      </c>
      <c r="B121" s="66">
        <v>5884</v>
      </c>
      <c r="C121" s="66"/>
      <c r="D121" s="66"/>
      <c r="E121" s="66">
        <v>5884</v>
      </c>
      <c r="F121" s="66"/>
      <c r="G121" s="66"/>
      <c r="H121" s="66">
        <v>7730</v>
      </c>
      <c r="I121" s="66"/>
      <c r="J121" s="66"/>
      <c r="K121" s="66">
        <v>7730</v>
      </c>
      <c r="L121" s="66"/>
      <c r="M121" s="66"/>
    </row>
    <row r="122" spans="1:13" ht="14.4" thickBot="1" x14ac:dyDescent="0.35">
      <c r="A122" s="86"/>
      <c r="B122" s="139"/>
      <c r="C122" s="139"/>
      <c r="D122" s="139"/>
      <c r="E122" s="139"/>
      <c r="F122" s="139"/>
      <c r="G122" s="139"/>
      <c r="H122" s="139"/>
      <c r="I122" s="139"/>
      <c r="J122" s="139"/>
      <c r="K122" s="139"/>
      <c r="L122" s="139"/>
      <c r="M122" s="139"/>
    </row>
    <row r="123" spans="1:13" x14ac:dyDescent="0.3">
      <c r="A123" s="101" t="s">
        <v>227</v>
      </c>
      <c r="B123" s="140">
        <f t="shared" ref="B123:M123" si="0">MIN(B12:B29,B32:B93,B96:B121)</f>
        <v>1080</v>
      </c>
      <c r="C123" s="140">
        <f t="shared" si="0"/>
        <v>25</v>
      </c>
      <c r="D123" s="140">
        <f t="shared" si="0"/>
        <v>30</v>
      </c>
      <c r="E123" s="140">
        <f t="shared" si="0"/>
        <v>1080</v>
      </c>
      <c r="F123" s="140">
        <f t="shared" si="0"/>
        <v>25</v>
      </c>
      <c r="G123" s="140">
        <f t="shared" si="0"/>
        <v>30</v>
      </c>
      <c r="H123" s="140">
        <f t="shared" si="0"/>
        <v>2160</v>
      </c>
      <c r="I123" s="140">
        <f t="shared" si="0"/>
        <v>100</v>
      </c>
      <c r="J123" s="140">
        <f t="shared" si="0"/>
        <v>137</v>
      </c>
      <c r="K123" s="140">
        <f t="shared" si="0"/>
        <v>2160</v>
      </c>
      <c r="L123" s="140">
        <f t="shared" si="0"/>
        <v>100</v>
      </c>
      <c r="M123" s="140">
        <f t="shared" si="0"/>
        <v>159</v>
      </c>
    </row>
    <row r="124" spans="1:13" x14ac:dyDescent="0.3">
      <c r="A124" s="102" t="s">
        <v>228</v>
      </c>
      <c r="B124" s="139">
        <f t="shared" ref="B124:M124" si="1">MAX(B12:B29,B32:B93,B96:B121)</f>
        <v>8592</v>
      </c>
      <c r="C124" s="139">
        <f t="shared" si="1"/>
        <v>3766</v>
      </c>
      <c r="D124" s="139">
        <f t="shared" si="1"/>
        <v>275</v>
      </c>
      <c r="E124" s="139">
        <f t="shared" si="1"/>
        <v>11250</v>
      </c>
      <c r="F124" s="139">
        <f t="shared" si="1"/>
        <v>3918</v>
      </c>
      <c r="G124" s="139">
        <f t="shared" si="1"/>
        <v>300</v>
      </c>
      <c r="H124" s="139">
        <f t="shared" si="1"/>
        <v>12583</v>
      </c>
      <c r="I124" s="139">
        <f t="shared" si="1"/>
        <v>4253</v>
      </c>
      <c r="J124" s="139">
        <f t="shared" si="1"/>
        <v>650</v>
      </c>
      <c r="K124" s="139">
        <f t="shared" si="1"/>
        <v>14093</v>
      </c>
      <c r="L124" s="139">
        <f t="shared" si="1"/>
        <v>4253</v>
      </c>
      <c r="M124" s="139">
        <f t="shared" si="1"/>
        <v>650</v>
      </c>
    </row>
    <row r="125" spans="1:13" x14ac:dyDescent="0.3">
      <c r="A125" s="102" t="s">
        <v>231</v>
      </c>
      <c r="B125" s="139">
        <f t="shared" ref="B125:M125" si="2">MEDIAN(B12:B29,B32:B93,B96:B121)</f>
        <v>4932</v>
      </c>
      <c r="C125" s="139">
        <f t="shared" si="2"/>
        <v>690</v>
      </c>
      <c r="D125" s="139">
        <f t="shared" si="2"/>
        <v>177</v>
      </c>
      <c r="E125" s="139">
        <f t="shared" si="2"/>
        <v>5040</v>
      </c>
      <c r="F125" s="139">
        <f t="shared" si="2"/>
        <v>690</v>
      </c>
      <c r="G125" s="139">
        <f t="shared" si="2"/>
        <v>180</v>
      </c>
      <c r="H125" s="139">
        <f t="shared" si="2"/>
        <v>3780</v>
      </c>
      <c r="I125" s="139">
        <f t="shared" si="2"/>
        <v>714</v>
      </c>
      <c r="J125" s="139">
        <f t="shared" si="2"/>
        <v>210</v>
      </c>
      <c r="K125" s="139">
        <f t="shared" si="2"/>
        <v>4050</v>
      </c>
      <c r="L125" s="139">
        <f t="shared" si="2"/>
        <v>714</v>
      </c>
      <c r="M125" s="139">
        <f t="shared" si="2"/>
        <v>210</v>
      </c>
    </row>
    <row r="126" spans="1:13" x14ac:dyDescent="0.3">
      <c r="A126" s="102" t="s">
        <v>229</v>
      </c>
      <c r="B126" s="139">
        <f t="shared" ref="B126:M126" si="3">AVERAGE(B12:B29,B32:B93,B96:B121)</f>
        <v>4795.2531645569625</v>
      </c>
      <c r="C126" s="139">
        <f t="shared" si="3"/>
        <v>723.27027027027032</v>
      </c>
      <c r="D126" s="139">
        <f t="shared" si="3"/>
        <v>151.22222222222223</v>
      </c>
      <c r="E126" s="139">
        <f t="shared" si="3"/>
        <v>5270.6075949367087</v>
      </c>
      <c r="F126" s="139">
        <f t="shared" si="3"/>
        <v>764.8648648648649</v>
      </c>
      <c r="G126" s="139">
        <f t="shared" si="3"/>
        <v>163.47222222222223</v>
      </c>
      <c r="H126" s="139">
        <f t="shared" si="3"/>
        <v>4588.9387755102043</v>
      </c>
      <c r="I126" s="139">
        <f t="shared" si="3"/>
        <v>934.75</v>
      </c>
      <c r="J126" s="139">
        <f t="shared" si="3"/>
        <v>215.81818181818181</v>
      </c>
      <c r="K126" s="139">
        <f t="shared" si="3"/>
        <v>4903.7142857142853</v>
      </c>
      <c r="L126" s="139">
        <f t="shared" si="3"/>
        <v>934.75</v>
      </c>
      <c r="M126" s="139">
        <f t="shared" si="3"/>
        <v>227.18181818181819</v>
      </c>
    </row>
    <row r="127" spans="1:13" ht="14.4" thickBot="1" x14ac:dyDescent="0.35">
      <c r="A127" s="103" t="s">
        <v>230</v>
      </c>
      <c r="B127" s="141">
        <f t="shared" ref="B127:M127" si="4">_xlfn.STDEV.P(B12:B29,B32:B93,B96:B121)</f>
        <v>1848.7024082138139</v>
      </c>
      <c r="C127" s="141">
        <f t="shared" si="4"/>
        <v>639.769960712174</v>
      </c>
      <c r="D127" s="141">
        <f t="shared" si="4"/>
        <v>61.291249652382007</v>
      </c>
      <c r="E127" s="141">
        <f t="shared" si="4"/>
        <v>1766.6212578827065</v>
      </c>
      <c r="F127" s="141">
        <f t="shared" si="4"/>
        <v>738.45399725563107</v>
      </c>
      <c r="G127" s="141">
        <f t="shared" si="4"/>
        <v>51.623361481186826</v>
      </c>
      <c r="H127" s="141">
        <f t="shared" si="4"/>
        <v>2269.0161799385633</v>
      </c>
      <c r="I127" s="141">
        <f t="shared" si="4"/>
        <v>895.64533298622177</v>
      </c>
      <c r="J127" s="141">
        <f t="shared" si="4"/>
        <v>75.415597834229317</v>
      </c>
      <c r="K127" s="141">
        <f t="shared" si="4"/>
        <v>2396.3002775963123</v>
      </c>
      <c r="L127" s="141">
        <f t="shared" si="4"/>
        <v>895.64533298622177</v>
      </c>
      <c r="M127" s="141">
        <f t="shared" si="4"/>
        <v>77.431281183931887</v>
      </c>
    </row>
    <row r="128" spans="1:13" x14ac:dyDescent="0.3">
      <c r="A128" s="284" t="s">
        <v>290</v>
      </c>
      <c r="B128" s="284"/>
      <c r="C128" s="284"/>
      <c r="D128" s="284"/>
      <c r="E128" s="284"/>
      <c r="F128" s="284"/>
      <c r="G128" s="284"/>
      <c r="H128" s="284"/>
      <c r="I128" s="284"/>
      <c r="J128" s="284"/>
      <c r="K128" s="284"/>
      <c r="L128" s="284"/>
      <c r="M128" s="284"/>
    </row>
    <row r="129" spans="1:13" ht="14.4" x14ac:dyDescent="0.3">
      <c r="A129" s="285" t="s">
        <v>224</v>
      </c>
      <c r="B129" s="285"/>
      <c r="C129" s="285"/>
      <c r="D129" s="285"/>
      <c r="E129" s="285"/>
      <c r="F129" s="285"/>
      <c r="G129" s="285"/>
      <c r="H129" s="285"/>
      <c r="I129" s="285"/>
      <c r="J129" s="285"/>
      <c r="K129" s="285"/>
      <c r="L129" s="285"/>
      <c r="M129" s="285"/>
    </row>
    <row r="130" spans="1:13" ht="14.4" x14ac:dyDescent="0.3">
      <c r="A130" s="285" t="s">
        <v>225</v>
      </c>
      <c r="B130" s="285"/>
      <c r="C130" s="285"/>
      <c r="D130" s="285"/>
      <c r="E130" s="285"/>
      <c r="F130" s="285"/>
      <c r="G130" s="285"/>
      <c r="H130" s="285"/>
      <c r="I130" s="285"/>
      <c r="J130" s="285"/>
      <c r="K130" s="285"/>
      <c r="L130" s="285"/>
      <c r="M130" s="285"/>
    </row>
    <row r="131" spans="1:13" ht="14.4" x14ac:dyDescent="0.3">
      <c r="A131" s="285" t="s">
        <v>226</v>
      </c>
      <c r="B131" s="285"/>
      <c r="C131" s="285"/>
      <c r="D131" s="285"/>
      <c r="E131" s="285"/>
      <c r="F131" s="285"/>
      <c r="G131" s="285"/>
      <c r="H131" s="285"/>
      <c r="I131" s="285"/>
      <c r="J131" s="285"/>
      <c r="K131" s="285"/>
      <c r="L131" s="285"/>
      <c r="M131" s="285"/>
    </row>
    <row r="132" spans="1:13" ht="14.4" x14ac:dyDescent="0.3">
      <c r="A132" s="282" t="s">
        <v>291</v>
      </c>
      <c r="B132" s="282"/>
      <c r="C132" s="282"/>
      <c r="D132" s="282"/>
      <c r="E132" s="282"/>
      <c r="F132" s="282"/>
      <c r="G132" s="282"/>
      <c r="H132" s="282"/>
      <c r="I132" s="282"/>
      <c r="J132" s="282"/>
      <c r="K132" s="282"/>
      <c r="L132" s="282"/>
      <c r="M132" s="282"/>
    </row>
  </sheetData>
  <sortState ref="A96:M121">
    <sortCondition ref="A96:A121"/>
  </sortState>
  <mergeCells count="21">
    <mergeCell ref="A1:M1"/>
    <mergeCell ref="A2:M2"/>
    <mergeCell ref="A3:M3"/>
    <mergeCell ref="A4:M4"/>
    <mergeCell ref="A132:M132"/>
    <mergeCell ref="A6:M6"/>
    <mergeCell ref="A128:M128"/>
    <mergeCell ref="A129:M129"/>
    <mergeCell ref="A130:M130"/>
    <mergeCell ref="A131:M131"/>
    <mergeCell ref="A7:A10"/>
    <mergeCell ref="B7:G7"/>
    <mergeCell ref="H7:M7"/>
    <mergeCell ref="B8:D8"/>
    <mergeCell ref="E8:G8"/>
    <mergeCell ref="H8:J8"/>
    <mergeCell ref="K8:M8"/>
    <mergeCell ref="B9:C9"/>
    <mergeCell ref="E9:F9"/>
    <mergeCell ref="H9:I9"/>
    <mergeCell ref="K9:L9"/>
  </mergeCells>
  <printOptions horizontalCentered="1"/>
  <pageMargins left="0.2" right="0.2" top="0.25" bottom="0.25" header="0.3" footer="0.3"/>
  <pageSetup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showGridLines="0" workbookViewId="0">
      <selection activeCell="A3" sqref="A3:K3"/>
    </sheetView>
  </sheetViews>
  <sheetFormatPr defaultColWidth="9.109375" defaultRowHeight="10.199999999999999" x14ac:dyDescent="0.2"/>
  <cols>
    <col min="1" max="1" width="74.33203125" style="117" customWidth="1"/>
    <col min="2" max="2" width="8.88671875" style="117" bestFit="1" customWidth="1"/>
    <col min="3" max="3" width="7.5546875" style="117" bestFit="1" customWidth="1"/>
    <col min="4" max="4" width="9.88671875" style="117" bestFit="1" customWidth="1"/>
    <col min="5" max="5" width="10.6640625" style="117" customWidth="1"/>
    <col min="6" max="6" width="7.5546875" style="118" bestFit="1" customWidth="1"/>
    <col min="7" max="7" width="10" style="118" bestFit="1" customWidth="1"/>
    <col min="8" max="8" width="10.44140625" style="118" customWidth="1"/>
    <col min="9" max="9" width="7" style="117" bestFit="1" customWidth="1"/>
    <col min="10" max="10" width="10" style="117" bestFit="1" customWidth="1"/>
    <col min="11" max="11" width="10.44140625" style="117" customWidth="1"/>
    <col min="12" max="16384" width="9.109375" style="117"/>
  </cols>
  <sheetData>
    <row r="1" spans="1:22" ht="18" x14ac:dyDescent="0.35">
      <c r="A1" s="243" t="s">
        <v>162</v>
      </c>
      <c r="B1" s="243"/>
      <c r="C1" s="243"/>
      <c r="D1" s="243"/>
      <c r="E1" s="243"/>
      <c r="F1" s="243"/>
      <c r="G1" s="243"/>
      <c r="H1" s="243"/>
      <c r="I1" s="243"/>
      <c r="J1" s="243"/>
      <c r="K1" s="243"/>
      <c r="L1" s="173"/>
      <c r="M1" s="173"/>
      <c r="N1" s="119"/>
      <c r="O1" s="119"/>
      <c r="P1" s="119"/>
      <c r="Q1" s="119"/>
      <c r="R1" s="119"/>
      <c r="S1" s="119"/>
      <c r="T1" s="119"/>
      <c r="U1" s="119"/>
      <c r="V1" s="119"/>
    </row>
    <row r="2" spans="1:22" ht="18" x14ac:dyDescent="0.35">
      <c r="A2" s="243" t="s">
        <v>163</v>
      </c>
      <c r="B2" s="243"/>
      <c r="C2" s="243"/>
      <c r="D2" s="243"/>
      <c r="E2" s="243"/>
      <c r="F2" s="243"/>
      <c r="G2" s="243"/>
      <c r="H2" s="243"/>
      <c r="I2" s="243"/>
      <c r="J2" s="243"/>
      <c r="K2" s="243"/>
      <c r="L2" s="173"/>
      <c r="M2" s="173"/>
      <c r="N2" s="119"/>
      <c r="O2" s="119"/>
      <c r="P2" s="119"/>
      <c r="Q2" s="119"/>
      <c r="R2" s="119"/>
      <c r="S2" s="119"/>
      <c r="T2" s="119"/>
      <c r="U2" s="119"/>
      <c r="V2" s="119"/>
    </row>
    <row r="3" spans="1:22" ht="14.4" x14ac:dyDescent="0.3">
      <c r="A3" s="213" t="s">
        <v>285</v>
      </c>
      <c r="B3" s="213"/>
      <c r="C3" s="213"/>
      <c r="D3" s="213"/>
      <c r="E3" s="213"/>
      <c r="F3" s="213"/>
      <c r="G3" s="213"/>
      <c r="H3" s="213"/>
      <c r="I3" s="213"/>
      <c r="J3" s="213"/>
      <c r="K3" s="213"/>
      <c r="L3" s="171"/>
      <c r="M3" s="171"/>
      <c r="N3" s="119"/>
      <c r="O3" s="119"/>
      <c r="P3" s="119"/>
      <c r="Q3" s="119"/>
      <c r="R3" s="119"/>
      <c r="S3" s="119"/>
      <c r="T3" s="119"/>
      <c r="U3" s="119"/>
      <c r="V3" s="119"/>
    </row>
    <row r="4" spans="1:22" ht="14.4" x14ac:dyDescent="0.3">
      <c r="A4" s="272" t="s">
        <v>332</v>
      </c>
      <c r="B4" s="272"/>
      <c r="C4" s="272"/>
      <c r="D4" s="272"/>
      <c r="E4" s="272"/>
      <c r="F4" s="272"/>
      <c r="G4" s="272"/>
      <c r="H4" s="272"/>
      <c r="I4" s="272"/>
      <c r="J4" s="272"/>
      <c r="K4" s="272"/>
      <c r="L4" s="176"/>
      <c r="M4" s="176"/>
    </row>
    <row r="5" spans="1:22" x14ac:dyDescent="0.2">
      <c r="A5" s="120"/>
      <c r="B5" s="120"/>
      <c r="C5" s="120"/>
      <c r="D5" s="120"/>
      <c r="E5" s="120"/>
      <c r="F5" s="120"/>
      <c r="G5" s="120"/>
      <c r="H5" s="120"/>
      <c r="I5" s="120"/>
      <c r="J5" s="120"/>
      <c r="K5" s="120"/>
    </row>
    <row r="6" spans="1:22" ht="14.4" x14ac:dyDescent="0.3">
      <c r="A6" s="283" t="s">
        <v>286</v>
      </c>
      <c r="B6" s="283"/>
      <c r="C6" s="283"/>
      <c r="D6" s="283"/>
      <c r="E6" s="283"/>
      <c r="F6" s="283"/>
      <c r="G6" s="283"/>
      <c r="H6" s="283"/>
      <c r="I6" s="283"/>
      <c r="J6" s="283"/>
      <c r="K6" s="283"/>
    </row>
    <row r="7" spans="1:22" ht="13.8" x14ac:dyDescent="0.3">
      <c r="A7" s="286" t="s">
        <v>260</v>
      </c>
      <c r="B7" s="286" t="s">
        <v>156</v>
      </c>
      <c r="C7" s="281" t="s">
        <v>103</v>
      </c>
      <c r="D7" s="281"/>
      <c r="E7" s="281"/>
      <c r="F7" s="281" t="s">
        <v>149</v>
      </c>
      <c r="G7" s="281"/>
      <c r="H7" s="281"/>
      <c r="I7" s="286" t="s">
        <v>261</v>
      </c>
      <c r="J7" s="286"/>
      <c r="K7" s="286"/>
    </row>
    <row r="8" spans="1:22" s="121" customFormat="1" ht="41.4" x14ac:dyDescent="0.3">
      <c r="A8" s="286"/>
      <c r="B8" s="286"/>
      <c r="C8" s="179" t="s">
        <v>262</v>
      </c>
      <c r="D8" s="172" t="s">
        <v>263</v>
      </c>
      <c r="E8" s="172" t="s">
        <v>264</v>
      </c>
      <c r="F8" s="179" t="s">
        <v>262</v>
      </c>
      <c r="G8" s="172" t="s">
        <v>263</v>
      </c>
      <c r="H8" s="172" t="s">
        <v>264</v>
      </c>
      <c r="I8" s="179" t="s">
        <v>262</v>
      </c>
      <c r="J8" s="172" t="s">
        <v>263</v>
      </c>
      <c r="K8" s="172" t="s">
        <v>264</v>
      </c>
    </row>
    <row r="9" spans="1:22" s="121" customFormat="1" ht="13.8" x14ac:dyDescent="0.3">
      <c r="A9" s="123" t="s">
        <v>265</v>
      </c>
      <c r="B9" s="122">
        <f t="shared" ref="B9:K9" si="0">SUM(B10,B14,B21:B30)</f>
        <v>34977</v>
      </c>
      <c r="C9" s="122">
        <f t="shared" si="0"/>
        <v>13546</v>
      </c>
      <c r="D9" s="122">
        <f t="shared" si="0"/>
        <v>15994</v>
      </c>
      <c r="E9" s="122">
        <f t="shared" si="0"/>
        <v>5437</v>
      </c>
      <c r="F9" s="122">
        <f t="shared" si="0"/>
        <v>11532</v>
      </c>
      <c r="G9" s="122">
        <f t="shared" si="0"/>
        <v>9136</v>
      </c>
      <c r="H9" s="122">
        <f t="shared" si="0"/>
        <v>2971</v>
      </c>
      <c r="I9" s="122">
        <f t="shared" si="0"/>
        <v>2014</v>
      </c>
      <c r="J9" s="122">
        <f t="shared" si="0"/>
        <v>6858</v>
      </c>
      <c r="K9" s="122">
        <f t="shared" si="0"/>
        <v>2466</v>
      </c>
    </row>
    <row r="10" spans="1:22" ht="13.8" x14ac:dyDescent="0.3">
      <c r="A10" s="194" t="s">
        <v>326</v>
      </c>
      <c r="B10" s="125">
        <f>SUM(C10:E10)</f>
        <v>17923</v>
      </c>
      <c r="C10" s="125">
        <f>SUM(F10,I10)</f>
        <v>5697</v>
      </c>
      <c r="D10" s="125">
        <f>SUM(G10,J10)</f>
        <v>9094</v>
      </c>
      <c r="E10" s="125">
        <f>SUM(H10,K10)</f>
        <v>3132</v>
      </c>
      <c r="F10" s="192">
        <v>3961</v>
      </c>
      <c r="G10" s="192">
        <v>2855</v>
      </c>
      <c r="H10" s="192">
        <v>885</v>
      </c>
      <c r="I10" s="192">
        <v>1736</v>
      </c>
      <c r="J10" s="192">
        <v>6239</v>
      </c>
      <c r="K10" s="192">
        <v>2247</v>
      </c>
    </row>
    <row r="11" spans="1:22" ht="13.8" x14ac:dyDescent="0.3">
      <c r="A11" s="194" t="s">
        <v>275</v>
      </c>
      <c r="B11" s="125">
        <f t="shared" ref="B11:B30" si="1">SUM(C11:E11)</f>
        <v>17057</v>
      </c>
      <c r="C11" s="125">
        <f t="shared" ref="C11:E30" si="2">SUM(F11,I11)</f>
        <v>5209</v>
      </c>
      <c r="D11" s="125">
        <f t="shared" si="2"/>
        <v>8952</v>
      </c>
      <c r="E11" s="125">
        <f t="shared" si="2"/>
        <v>2896</v>
      </c>
      <c r="F11" s="192">
        <v>3486</v>
      </c>
      <c r="G11" s="192">
        <v>2716</v>
      </c>
      <c r="H11" s="192">
        <v>673</v>
      </c>
      <c r="I11" s="192">
        <v>1723</v>
      </c>
      <c r="J11" s="192">
        <v>6236</v>
      </c>
      <c r="K11" s="192">
        <v>2223</v>
      </c>
    </row>
    <row r="12" spans="1:22" ht="13.8" x14ac:dyDescent="0.3">
      <c r="A12" s="194" t="s">
        <v>276</v>
      </c>
      <c r="B12" s="125">
        <f t="shared" si="1"/>
        <v>481</v>
      </c>
      <c r="C12" s="125">
        <f t="shared" si="2"/>
        <v>245</v>
      </c>
      <c r="D12" s="125">
        <f t="shared" si="2"/>
        <v>34</v>
      </c>
      <c r="E12" s="125">
        <f t="shared" si="2"/>
        <v>202</v>
      </c>
      <c r="F12" s="192">
        <v>234</v>
      </c>
      <c r="G12" s="192">
        <v>31</v>
      </c>
      <c r="H12" s="192">
        <v>178</v>
      </c>
      <c r="I12" s="192">
        <v>11</v>
      </c>
      <c r="J12" s="192">
        <v>3</v>
      </c>
      <c r="K12" s="192">
        <v>24</v>
      </c>
    </row>
    <row r="13" spans="1:22" ht="13.8" x14ac:dyDescent="0.3">
      <c r="A13" s="194" t="s">
        <v>277</v>
      </c>
      <c r="B13" s="125">
        <f t="shared" si="1"/>
        <v>385</v>
      </c>
      <c r="C13" s="125">
        <f t="shared" si="2"/>
        <v>243</v>
      </c>
      <c r="D13" s="125">
        <f t="shared" si="2"/>
        <v>108</v>
      </c>
      <c r="E13" s="125">
        <f t="shared" si="2"/>
        <v>34</v>
      </c>
      <c r="F13" s="192">
        <v>241</v>
      </c>
      <c r="G13" s="192">
        <v>108</v>
      </c>
      <c r="H13" s="192">
        <v>34</v>
      </c>
      <c r="I13" s="192">
        <v>2</v>
      </c>
      <c r="J13" s="192">
        <v>0</v>
      </c>
      <c r="K13" s="192">
        <v>0</v>
      </c>
    </row>
    <row r="14" spans="1:22" ht="13.8" x14ac:dyDescent="0.3">
      <c r="A14" s="124" t="s">
        <v>327</v>
      </c>
      <c r="B14" s="125">
        <f t="shared" si="1"/>
        <v>1608</v>
      </c>
      <c r="C14" s="125">
        <f t="shared" si="2"/>
        <v>473</v>
      </c>
      <c r="D14" s="125">
        <f t="shared" si="2"/>
        <v>856</v>
      </c>
      <c r="E14" s="125">
        <f t="shared" si="2"/>
        <v>279</v>
      </c>
      <c r="F14" s="191">
        <v>442</v>
      </c>
      <c r="G14" s="191">
        <v>721</v>
      </c>
      <c r="H14" s="191">
        <v>215</v>
      </c>
      <c r="I14" s="191">
        <v>31</v>
      </c>
      <c r="J14" s="191">
        <v>135</v>
      </c>
      <c r="K14" s="191">
        <v>64</v>
      </c>
    </row>
    <row r="15" spans="1:22" ht="13.8" x14ac:dyDescent="0.3">
      <c r="A15" s="124" t="s">
        <v>278</v>
      </c>
      <c r="B15" s="125">
        <f t="shared" si="1"/>
        <v>739</v>
      </c>
      <c r="C15" s="125">
        <f t="shared" si="2"/>
        <v>282</v>
      </c>
      <c r="D15" s="125">
        <f t="shared" si="2"/>
        <v>357</v>
      </c>
      <c r="E15" s="125">
        <f t="shared" si="2"/>
        <v>100</v>
      </c>
      <c r="F15" s="191">
        <v>271</v>
      </c>
      <c r="G15" s="191">
        <v>300</v>
      </c>
      <c r="H15" s="191">
        <v>72</v>
      </c>
      <c r="I15" s="191">
        <v>11</v>
      </c>
      <c r="J15" s="191">
        <v>57</v>
      </c>
      <c r="K15" s="191">
        <v>28</v>
      </c>
    </row>
    <row r="16" spans="1:22" ht="13.8" x14ac:dyDescent="0.3">
      <c r="A16" s="124" t="s">
        <v>279</v>
      </c>
      <c r="B16" s="125">
        <f t="shared" si="1"/>
        <v>17</v>
      </c>
      <c r="C16" s="125">
        <f t="shared" si="2"/>
        <v>9</v>
      </c>
      <c r="D16" s="125">
        <f t="shared" si="2"/>
        <v>8</v>
      </c>
      <c r="E16" s="125">
        <f t="shared" si="2"/>
        <v>0</v>
      </c>
      <c r="F16" s="191">
        <v>8</v>
      </c>
      <c r="G16" s="191">
        <v>6</v>
      </c>
      <c r="H16" s="192">
        <v>0</v>
      </c>
      <c r="I16" s="192">
        <v>1</v>
      </c>
      <c r="J16" s="191">
        <v>2</v>
      </c>
      <c r="K16" s="192">
        <v>0</v>
      </c>
    </row>
    <row r="17" spans="1:11" ht="13.8" x14ac:dyDescent="0.3">
      <c r="A17" s="124" t="s">
        <v>280</v>
      </c>
      <c r="B17" s="125">
        <f t="shared" si="1"/>
        <v>288</v>
      </c>
      <c r="C17" s="125">
        <f t="shared" si="2"/>
        <v>86</v>
      </c>
      <c r="D17" s="125">
        <f t="shared" si="2"/>
        <v>154</v>
      </c>
      <c r="E17" s="125">
        <f t="shared" si="2"/>
        <v>48</v>
      </c>
      <c r="F17" s="191">
        <v>82</v>
      </c>
      <c r="G17" s="191">
        <v>133</v>
      </c>
      <c r="H17" s="191">
        <v>39</v>
      </c>
      <c r="I17" s="191">
        <v>4</v>
      </c>
      <c r="J17" s="191">
        <v>21</v>
      </c>
      <c r="K17" s="191">
        <v>9</v>
      </c>
    </row>
    <row r="18" spans="1:11" ht="13.8" x14ac:dyDescent="0.3">
      <c r="A18" s="124" t="s">
        <v>281</v>
      </c>
      <c r="B18" s="125">
        <f t="shared" si="1"/>
        <v>429</v>
      </c>
      <c r="C18" s="125">
        <f t="shared" si="2"/>
        <v>187</v>
      </c>
      <c r="D18" s="125">
        <f t="shared" si="2"/>
        <v>191</v>
      </c>
      <c r="E18" s="125">
        <f t="shared" si="2"/>
        <v>51</v>
      </c>
      <c r="F18" s="191">
        <v>181</v>
      </c>
      <c r="G18" s="191">
        <v>158</v>
      </c>
      <c r="H18" s="191">
        <v>32</v>
      </c>
      <c r="I18" s="191">
        <v>6</v>
      </c>
      <c r="J18" s="191">
        <v>33</v>
      </c>
      <c r="K18" s="191">
        <v>19</v>
      </c>
    </row>
    <row r="19" spans="1:11" ht="13.8" x14ac:dyDescent="0.3">
      <c r="A19" s="161" t="s">
        <v>380</v>
      </c>
      <c r="B19" s="125">
        <f t="shared" si="1"/>
        <v>5</v>
      </c>
      <c r="C19" s="125">
        <f t="shared" si="2"/>
        <v>0</v>
      </c>
      <c r="D19" s="125">
        <f t="shared" si="2"/>
        <v>4</v>
      </c>
      <c r="E19" s="125">
        <f t="shared" si="2"/>
        <v>1</v>
      </c>
      <c r="F19" s="192">
        <v>0</v>
      </c>
      <c r="G19" s="191">
        <v>3</v>
      </c>
      <c r="H19" s="191">
        <v>1</v>
      </c>
      <c r="I19" s="192">
        <v>0</v>
      </c>
      <c r="J19" s="191">
        <v>1</v>
      </c>
      <c r="K19" s="191">
        <v>0</v>
      </c>
    </row>
    <row r="20" spans="1:11" ht="13.8" x14ac:dyDescent="0.3">
      <c r="A20" s="124" t="s">
        <v>328</v>
      </c>
      <c r="B20" s="125">
        <f t="shared" si="1"/>
        <v>869</v>
      </c>
      <c r="C20" s="125">
        <f t="shared" si="2"/>
        <v>191</v>
      </c>
      <c r="D20" s="125">
        <f t="shared" si="2"/>
        <v>499</v>
      </c>
      <c r="E20" s="125">
        <f t="shared" si="2"/>
        <v>179</v>
      </c>
      <c r="F20" s="191">
        <v>171</v>
      </c>
      <c r="G20" s="191">
        <v>421</v>
      </c>
      <c r="H20" s="191">
        <v>143</v>
      </c>
      <c r="I20" s="191">
        <v>20</v>
      </c>
      <c r="J20" s="191">
        <v>78</v>
      </c>
      <c r="K20" s="191">
        <v>36</v>
      </c>
    </row>
    <row r="21" spans="1:11" ht="13.8" x14ac:dyDescent="0.3">
      <c r="A21" s="124" t="s">
        <v>266</v>
      </c>
      <c r="B21" s="125">
        <f t="shared" si="1"/>
        <v>2944</v>
      </c>
      <c r="C21" s="125">
        <f t="shared" si="2"/>
        <v>877</v>
      </c>
      <c r="D21" s="125">
        <f t="shared" si="2"/>
        <v>1495</v>
      </c>
      <c r="E21" s="125">
        <f t="shared" si="2"/>
        <v>572</v>
      </c>
      <c r="F21" s="191">
        <v>853</v>
      </c>
      <c r="G21" s="191">
        <v>1458</v>
      </c>
      <c r="H21" s="191">
        <v>542</v>
      </c>
      <c r="I21" s="191">
        <v>24</v>
      </c>
      <c r="J21" s="191">
        <v>37</v>
      </c>
      <c r="K21" s="191">
        <v>30</v>
      </c>
    </row>
    <row r="22" spans="1:11" ht="13.8" x14ac:dyDescent="0.3">
      <c r="A22" s="124" t="s">
        <v>267</v>
      </c>
      <c r="B22" s="125">
        <f t="shared" si="1"/>
        <v>819</v>
      </c>
      <c r="C22" s="125">
        <f t="shared" si="2"/>
        <v>429</v>
      </c>
      <c r="D22" s="125">
        <f t="shared" si="2"/>
        <v>246</v>
      </c>
      <c r="E22" s="125">
        <f t="shared" si="2"/>
        <v>144</v>
      </c>
      <c r="F22" s="191">
        <v>423</v>
      </c>
      <c r="G22" s="191">
        <v>236</v>
      </c>
      <c r="H22" s="191">
        <v>142</v>
      </c>
      <c r="I22" s="191">
        <v>6</v>
      </c>
      <c r="J22" s="191">
        <v>10</v>
      </c>
      <c r="K22" s="191">
        <v>2</v>
      </c>
    </row>
    <row r="23" spans="1:11" ht="13.8" x14ac:dyDescent="0.3">
      <c r="A23" s="124" t="s">
        <v>329</v>
      </c>
      <c r="B23" s="125">
        <f t="shared" si="1"/>
        <v>1268</v>
      </c>
      <c r="C23" s="125">
        <f t="shared" si="2"/>
        <v>670</v>
      </c>
      <c r="D23" s="125">
        <f t="shared" si="2"/>
        <v>530</v>
      </c>
      <c r="E23" s="125">
        <f t="shared" si="2"/>
        <v>68</v>
      </c>
      <c r="F23" s="191">
        <v>647</v>
      </c>
      <c r="G23" s="191">
        <v>503</v>
      </c>
      <c r="H23" s="191">
        <v>65</v>
      </c>
      <c r="I23" s="191">
        <v>23</v>
      </c>
      <c r="J23" s="191">
        <v>27</v>
      </c>
      <c r="K23" s="191">
        <v>3</v>
      </c>
    </row>
    <row r="24" spans="1:11" ht="13.8" x14ac:dyDescent="0.3">
      <c r="A24" s="124" t="s">
        <v>268</v>
      </c>
      <c r="B24" s="125">
        <f t="shared" si="1"/>
        <v>682</v>
      </c>
      <c r="C24" s="125">
        <f t="shared" si="2"/>
        <v>227</v>
      </c>
      <c r="D24" s="125">
        <f t="shared" si="2"/>
        <v>222</v>
      </c>
      <c r="E24" s="125">
        <f t="shared" si="2"/>
        <v>233</v>
      </c>
      <c r="F24" s="191">
        <v>212</v>
      </c>
      <c r="G24" s="191">
        <v>189</v>
      </c>
      <c r="H24" s="191">
        <v>221</v>
      </c>
      <c r="I24" s="191">
        <v>15</v>
      </c>
      <c r="J24" s="191">
        <v>33</v>
      </c>
      <c r="K24" s="191">
        <v>12</v>
      </c>
    </row>
    <row r="25" spans="1:11" ht="13.8" x14ac:dyDescent="0.3">
      <c r="A25" s="124" t="s">
        <v>269</v>
      </c>
      <c r="B25" s="125">
        <f t="shared" si="1"/>
        <v>275</v>
      </c>
      <c r="C25" s="125">
        <f t="shared" si="2"/>
        <v>200</v>
      </c>
      <c r="D25" s="125">
        <f t="shared" si="2"/>
        <v>38</v>
      </c>
      <c r="E25" s="125">
        <f t="shared" si="2"/>
        <v>37</v>
      </c>
      <c r="F25" s="191">
        <v>182</v>
      </c>
      <c r="G25" s="191">
        <v>24</v>
      </c>
      <c r="H25" s="191">
        <v>27</v>
      </c>
      <c r="I25" s="191">
        <v>18</v>
      </c>
      <c r="J25" s="191">
        <v>14</v>
      </c>
      <c r="K25" s="191">
        <v>10</v>
      </c>
    </row>
    <row r="26" spans="1:11" ht="13.8" x14ac:dyDescent="0.3">
      <c r="A26" s="124" t="s">
        <v>270</v>
      </c>
      <c r="B26" s="125">
        <f t="shared" si="1"/>
        <v>1695</v>
      </c>
      <c r="C26" s="125">
        <f t="shared" si="2"/>
        <v>1106</v>
      </c>
      <c r="D26" s="125">
        <f t="shared" si="2"/>
        <v>495</v>
      </c>
      <c r="E26" s="125">
        <f t="shared" si="2"/>
        <v>94</v>
      </c>
      <c r="F26" s="191">
        <v>1027</v>
      </c>
      <c r="G26" s="191">
        <v>444</v>
      </c>
      <c r="H26" s="191">
        <v>68</v>
      </c>
      <c r="I26" s="193">
        <v>79</v>
      </c>
      <c r="J26" s="193">
        <v>51</v>
      </c>
      <c r="K26" s="193">
        <v>26</v>
      </c>
    </row>
    <row r="27" spans="1:11" ht="13.8" x14ac:dyDescent="0.3">
      <c r="A27" s="124" t="s">
        <v>271</v>
      </c>
      <c r="B27" s="125">
        <f t="shared" si="1"/>
        <v>369</v>
      </c>
      <c r="C27" s="125">
        <f t="shared" si="2"/>
        <v>5</v>
      </c>
      <c r="D27" s="125">
        <f t="shared" si="2"/>
        <v>85</v>
      </c>
      <c r="E27" s="125">
        <f t="shared" si="2"/>
        <v>279</v>
      </c>
      <c r="F27" s="191">
        <v>5</v>
      </c>
      <c r="G27" s="191">
        <v>76</v>
      </c>
      <c r="H27" s="191">
        <v>258</v>
      </c>
      <c r="I27" s="192">
        <v>0</v>
      </c>
      <c r="J27" s="191">
        <v>9</v>
      </c>
      <c r="K27" s="191">
        <v>21</v>
      </c>
    </row>
    <row r="28" spans="1:11" ht="13.8" x14ac:dyDescent="0.3">
      <c r="A28" s="124" t="s">
        <v>272</v>
      </c>
      <c r="B28" s="125">
        <f t="shared" si="1"/>
        <v>5917</v>
      </c>
      <c r="C28" s="125">
        <f t="shared" si="2"/>
        <v>2716</v>
      </c>
      <c r="D28" s="125">
        <f t="shared" si="2"/>
        <v>2670</v>
      </c>
      <c r="E28" s="125">
        <f t="shared" si="2"/>
        <v>531</v>
      </c>
      <c r="F28" s="191">
        <v>2646</v>
      </c>
      <c r="G28" s="191">
        <v>2380</v>
      </c>
      <c r="H28" s="191">
        <v>493</v>
      </c>
      <c r="I28" s="191">
        <v>70</v>
      </c>
      <c r="J28" s="191">
        <v>290</v>
      </c>
      <c r="K28" s="191">
        <v>38</v>
      </c>
    </row>
    <row r="29" spans="1:11" ht="13.8" x14ac:dyDescent="0.3">
      <c r="A29" s="124" t="s">
        <v>273</v>
      </c>
      <c r="B29" s="125">
        <f t="shared" si="1"/>
        <v>1235</v>
      </c>
      <c r="C29" s="125">
        <f t="shared" si="2"/>
        <v>961</v>
      </c>
      <c r="D29" s="125">
        <f t="shared" si="2"/>
        <v>212</v>
      </c>
      <c r="E29" s="125">
        <f t="shared" si="2"/>
        <v>62</v>
      </c>
      <c r="F29" s="191">
        <v>949</v>
      </c>
      <c r="G29" s="191">
        <v>200</v>
      </c>
      <c r="H29" s="191">
        <v>50</v>
      </c>
      <c r="I29" s="191">
        <v>12</v>
      </c>
      <c r="J29" s="191">
        <v>12</v>
      </c>
      <c r="K29" s="191">
        <v>12</v>
      </c>
    </row>
    <row r="30" spans="1:11" ht="13.8" x14ac:dyDescent="0.3">
      <c r="A30" s="124" t="s">
        <v>274</v>
      </c>
      <c r="B30" s="125">
        <f t="shared" si="1"/>
        <v>242</v>
      </c>
      <c r="C30" s="125">
        <f t="shared" si="2"/>
        <v>185</v>
      </c>
      <c r="D30" s="125">
        <f t="shared" si="2"/>
        <v>51</v>
      </c>
      <c r="E30" s="125">
        <f t="shared" si="2"/>
        <v>6</v>
      </c>
      <c r="F30" s="191">
        <v>185</v>
      </c>
      <c r="G30" s="191">
        <v>50</v>
      </c>
      <c r="H30" s="191">
        <v>5</v>
      </c>
      <c r="I30" s="191">
        <v>0</v>
      </c>
      <c r="J30" s="192">
        <v>1</v>
      </c>
      <c r="K30" s="192">
        <v>1</v>
      </c>
    </row>
    <row r="32" spans="1:11" x14ac:dyDescent="0.2">
      <c r="A32" s="289" t="s">
        <v>393</v>
      </c>
      <c r="B32" s="289"/>
      <c r="C32" s="289"/>
      <c r="D32" s="289"/>
      <c r="E32" s="289"/>
      <c r="F32" s="289"/>
      <c r="G32" s="289"/>
      <c r="H32" s="289"/>
      <c r="I32" s="289"/>
      <c r="J32" s="289"/>
      <c r="K32" s="289"/>
    </row>
    <row r="33" spans="1:11" x14ac:dyDescent="0.2">
      <c r="A33" s="287" t="s">
        <v>381</v>
      </c>
      <c r="B33" s="287"/>
      <c r="C33" s="287"/>
      <c r="D33" s="287"/>
      <c r="E33" s="287"/>
      <c r="F33" s="287"/>
      <c r="G33" s="287"/>
      <c r="H33" s="287"/>
      <c r="I33" s="287"/>
      <c r="J33" s="287"/>
      <c r="K33" s="287"/>
    </row>
    <row r="34" spans="1:11" ht="27.75" customHeight="1" x14ac:dyDescent="0.2">
      <c r="A34" s="288" t="s">
        <v>450</v>
      </c>
      <c r="B34" s="288"/>
      <c r="C34" s="288"/>
      <c r="D34" s="288"/>
      <c r="E34" s="288"/>
      <c r="F34" s="288"/>
      <c r="G34" s="288"/>
      <c r="H34" s="288"/>
      <c r="I34" s="288"/>
      <c r="J34" s="288"/>
      <c r="K34" s="288"/>
    </row>
    <row r="35" spans="1:11" x14ac:dyDescent="0.2">
      <c r="F35" s="117"/>
      <c r="G35" s="117"/>
      <c r="H35" s="117"/>
    </row>
    <row r="36" spans="1:11" x14ac:dyDescent="0.2">
      <c r="F36" s="117"/>
      <c r="G36" s="117"/>
      <c r="H36" s="117"/>
    </row>
    <row r="37" spans="1:11" x14ac:dyDescent="0.2">
      <c r="F37" s="117"/>
      <c r="G37" s="117"/>
      <c r="H37" s="117"/>
    </row>
    <row r="38" spans="1:11" ht="26.25" customHeight="1" x14ac:dyDescent="0.2">
      <c r="F38" s="117"/>
      <c r="G38" s="117"/>
      <c r="H38" s="117"/>
    </row>
    <row r="39" spans="1:11" x14ac:dyDescent="0.2">
      <c r="F39" s="117"/>
      <c r="G39" s="117"/>
      <c r="H39" s="117"/>
    </row>
  </sheetData>
  <mergeCells count="13">
    <mergeCell ref="A33:K33"/>
    <mergeCell ref="A34:K34"/>
    <mergeCell ref="A32:K32"/>
    <mergeCell ref="A1:K1"/>
    <mergeCell ref="A2:K2"/>
    <mergeCell ref="A3:K3"/>
    <mergeCell ref="A4:K4"/>
    <mergeCell ref="A7:A8"/>
    <mergeCell ref="B7:B8"/>
    <mergeCell ref="C7:E7"/>
    <mergeCell ref="F7:H7"/>
    <mergeCell ref="I7:K7"/>
    <mergeCell ref="A6:K6"/>
  </mergeCells>
  <pageMargins left="0.7" right="0.7" top="0.75" bottom="0.75" header="0.3" footer="0.3"/>
  <pageSetup paperSize="5" scale="7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showGridLines="0" tabSelected="1" workbookViewId="0">
      <pane xSplit="1" ySplit="8" topLeftCell="B9" activePane="bottomRight" state="frozen"/>
      <selection pane="topRight" activeCell="B1" sqref="B1"/>
      <selection pane="bottomLeft" activeCell="A9" sqref="A9"/>
      <selection pane="bottomRight" activeCell="B20" sqref="B20"/>
    </sheetView>
  </sheetViews>
  <sheetFormatPr defaultRowHeight="14.4" x14ac:dyDescent="0.3"/>
  <cols>
    <col min="1" max="1" width="64.33203125" customWidth="1"/>
    <col min="2" max="2" width="16.109375" style="29" customWidth="1"/>
    <col min="3" max="3" width="11.109375" style="29" bestFit="1" customWidth="1"/>
    <col min="4" max="4" width="6.109375" customWidth="1"/>
    <col min="5" max="5" width="14.6640625" style="29" bestFit="1" customWidth="1"/>
    <col min="6" max="6" width="11.21875" style="29" bestFit="1" customWidth="1"/>
    <col min="7" max="7" width="11.109375" style="29" bestFit="1" customWidth="1"/>
    <col min="8" max="8" width="7.88671875" customWidth="1"/>
    <col min="9" max="9" width="14.6640625" style="29" bestFit="1" customWidth="1"/>
    <col min="10" max="10" width="11.21875" style="29" bestFit="1" customWidth="1"/>
    <col min="11" max="11" width="11.109375" style="29" bestFit="1" customWidth="1"/>
    <col min="12" max="12" width="6.109375" customWidth="1"/>
    <col min="13" max="13" width="14.6640625" style="29" bestFit="1" customWidth="1"/>
    <col min="14" max="14" width="11.21875" style="29" bestFit="1" customWidth="1"/>
  </cols>
  <sheetData>
    <row r="1" spans="1:14" ht="18" x14ac:dyDescent="0.35">
      <c r="A1" s="243" t="s">
        <v>162</v>
      </c>
      <c r="B1" s="243"/>
      <c r="C1" s="243"/>
      <c r="D1" s="243"/>
      <c r="E1" s="243"/>
      <c r="F1" s="243"/>
      <c r="G1" s="243"/>
      <c r="H1" s="243"/>
      <c r="I1" s="243"/>
      <c r="J1" s="243"/>
      <c r="K1" s="243"/>
      <c r="L1" s="243"/>
      <c r="M1" s="243"/>
      <c r="N1" s="243"/>
    </row>
    <row r="2" spans="1:14" ht="18" x14ac:dyDescent="0.35">
      <c r="A2" s="243" t="s">
        <v>163</v>
      </c>
      <c r="B2" s="243"/>
      <c r="C2" s="243"/>
      <c r="D2" s="243"/>
      <c r="E2" s="243"/>
      <c r="F2" s="243"/>
      <c r="G2" s="243"/>
      <c r="H2" s="243"/>
      <c r="I2" s="243"/>
      <c r="J2" s="243"/>
      <c r="K2" s="243"/>
      <c r="L2" s="243"/>
      <c r="M2" s="243"/>
      <c r="N2" s="243"/>
    </row>
    <row r="3" spans="1:14" x14ac:dyDescent="0.3">
      <c r="A3" s="213" t="s">
        <v>285</v>
      </c>
      <c r="B3" s="213"/>
      <c r="C3" s="213"/>
      <c r="D3" s="213"/>
      <c r="E3" s="213"/>
      <c r="F3" s="213"/>
      <c r="G3" s="213"/>
      <c r="H3" s="213"/>
      <c r="I3" s="213"/>
      <c r="J3" s="213"/>
      <c r="K3" s="213"/>
      <c r="L3" s="213"/>
      <c r="M3" s="213"/>
      <c r="N3" s="213"/>
    </row>
    <row r="4" spans="1:14" x14ac:dyDescent="0.3">
      <c r="A4" s="272" t="s">
        <v>292</v>
      </c>
      <c r="B4" s="272"/>
      <c r="C4" s="272"/>
      <c r="D4" s="272"/>
      <c r="E4" s="272"/>
      <c r="F4" s="272"/>
      <c r="G4" s="272"/>
      <c r="H4" s="272"/>
      <c r="I4" s="272"/>
      <c r="J4" s="272"/>
      <c r="K4" s="272"/>
      <c r="L4" s="272"/>
      <c r="M4" s="272"/>
      <c r="N4" s="272"/>
    </row>
    <row r="5" spans="1:14" x14ac:dyDescent="0.3">
      <c r="A5" s="185"/>
      <c r="B5" s="185"/>
      <c r="C5" s="185"/>
      <c r="D5" s="185"/>
      <c r="E5" s="185"/>
      <c r="F5" s="185"/>
      <c r="G5" s="185"/>
      <c r="H5" s="185"/>
      <c r="I5" s="185"/>
      <c r="J5" s="185"/>
      <c r="K5" s="185"/>
      <c r="L5" s="197"/>
      <c r="M5" s="197"/>
      <c r="N5" s="197"/>
    </row>
    <row r="6" spans="1:14" x14ac:dyDescent="0.3">
      <c r="A6" s="296" t="s">
        <v>452</v>
      </c>
      <c r="B6" s="296"/>
      <c r="C6" s="296"/>
      <c r="D6" s="296"/>
      <c r="E6" s="296"/>
      <c r="F6" s="296"/>
      <c r="G6" s="296"/>
      <c r="H6" s="296"/>
      <c r="I6" s="296"/>
      <c r="J6" s="296"/>
      <c r="K6" s="296"/>
      <c r="L6" s="296"/>
      <c r="M6" s="296"/>
      <c r="N6" s="296"/>
    </row>
    <row r="7" spans="1:14" x14ac:dyDescent="0.3">
      <c r="A7" s="293" t="s">
        <v>219</v>
      </c>
      <c r="B7" s="297" t="s">
        <v>390</v>
      </c>
      <c r="C7" s="294" t="s">
        <v>456</v>
      </c>
      <c r="D7" s="294"/>
      <c r="E7" s="294"/>
      <c r="F7" s="294"/>
      <c r="G7" s="295" t="s">
        <v>386</v>
      </c>
      <c r="H7" s="295"/>
      <c r="I7" s="295"/>
      <c r="J7" s="295"/>
      <c r="K7" s="295" t="s">
        <v>387</v>
      </c>
      <c r="L7" s="295"/>
      <c r="M7" s="295"/>
      <c r="N7" s="295"/>
    </row>
    <row r="8" spans="1:14" ht="29.4" customHeight="1" x14ac:dyDescent="0.3">
      <c r="A8" s="293"/>
      <c r="B8" s="297"/>
      <c r="C8" s="129" t="s">
        <v>453</v>
      </c>
      <c r="D8" s="129" t="s">
        <v>388</v>
      </c>
      <c r="E8" s="208" t="s">
        <v>451</v>
      </c>
      <c r="F8" s="129" t="s">
        <v>454</v>
      </c>
      <c r="G8" s="129" t="s">
        <v>453</v>
      </c>
      <c r="H8" s="129" t="s">
        <v>388</v>
      </c>
      <c r="I8" s="208" t="s">
        <v>451</v>
      </c>
      <c r="J8" s="129" t="s">
        <v>454</v>
      </c>
      <c r="K8" s="129" t="s">
        <v>453</v>
      </c>
      <c r="L8" s="129" t="s">
        <v>388</v>
      </c>
      <c r="M8" s="208" t="s">
        <v>451</v>
      </c>
      <c r="N8" s="129" t="s">
        <v>454</v>
      </c>
    </row>
    <row r="9" spans="1:14" x14ac:dyDescent="0.3">
      <c r="A9" s="199" t="s">
        <v>32</v>
      </c>
      <c r="B9" s="200"/>
      <c r="C9" s="200"/>
      <c r="D9" s="198"/>
      <c r="E9" s="200"/>
      <c r="F9" s="200"/>
      <c r="G9" s="200"/>
      <c r="H9" s="198"/>
      <c r="I9" s="200"/>
      <c r="J9" s="200"/>
      <c r="K9" s="200"/>
      <c r="L9" s="198"/>
      <c r="M9" s="200"/>
      <c r="N9" s="200"/>
    </row>
    <row r="10" spans="1:14" x14ac:dyDescent="0.3">
      <c r="A10" s="79" t="s">
        <v>33</v>
      </c>
      <c r="B10" s="80">
        <v>1430</v>
      </c>
      <c r="C10" s="80">
        <v>1191</v>
      </c>
      <c r="D10" s="79">
        <v>83</v>
      </c>
      <c r="E10" s="80">
        <v>5663637</v>
      </c>
      <c r="F10" s="80">
        <v>4755</v>
      </c>
      <c r="G10" s="80">
        <v>1175</v>
      </c>
      <c r="H10" s="79">
        <v>82</v>
      </c>
      <c r="I10" s="80">
        <v>5464036</v>
      </c>
      <c r="J10" s="80">
        <v>4650</v>
      </c>
      <c r="K10" s="80">
        <v>0</v>
      </c>
      <c r="L10" s="79">
        <v>0</v>
      </c>
      <c r="M10" s="80">
        <v>0</v>
      </c>
      <c r="N10" s="80"/>
    </row>
    <row r="11" spans="1:14" x14ac:dyDescent="0.3">
      <c r="A11" s="79" t="s">
        <v>35</v>
      </c>
      <c r="B11" s="80">
        <v>424</v>
      </c>
      <c r="C11" s="80">
        <v>255</v>
      </c>
      <c r="D11" s="79">
        <v>60</v>
      </c>
      <c r="E11" s="80">
        <v>1201651</v>
      </c>
      <c r="F11" s="80">
        <v>4712</v>
      </c>
      <c r="G11" s="80">
        <v>248</v>
      </c>
      <c r="H11" s="79">
        <v>58</v>
      </c>
      <c r="I11" s="80">
        <v>120543</v>
      </c>
      <c r="J11" s="80">
        <v>486</v>
      </c>
      <c r="K11" s="80">
        <v>92</v>
      </c>
      <c r="L11" s="79">
        <v>22</v>
      </c>
      <c r="M11" s="80">
        <v>320091</v>
      </c>
      <c r="N11" s="80">
        <v>3479</v>
      </c>
    </row>
    <row r="12" spans="1:14" x14ac:dyDescent="0.3">
      <c r="A12" s="79" t="s">
        <v>36</v>
      </c>
      <c r="B12" s="80">
        <v>573</v>
      </c>
      <c r="C12" s="80">
        <v>442</v>
      </c>
      <c r="D12" s="79">
        <v>77</v>
      </c>
      <c r="E12" s="80">
        <v>1865928</v>
      </c>
      <c r="F12" s="80">
        <v>4222</v>
      </c>
      <c r="G12" s="80">
        <v>418</v>
      </c>
      <c r="H12" s="79">
        <v>73</v>
      </c>
      <c r="I12" s="80">
        <v>1820015</v>
      </c>
      <c r="J12" s="80">
        <v>4354</v>
      </c>
      <c r="K12" s="80">
        <v>0</v>
      </c>
      <c r="L12" s="79">
        <v>0</v>
      </c>
      <c r="M12" s="80">
        <v>0</v>
      </c>
      <c r="N12" s="80"/>
    </row>
    <row r="13" spans="1:14" x14ac:dyDescent="0.3">
      <c r="A13" s="79" t="s">
        <v>37</v>
      </c>
      <c r="B13" s="80">
        <v>665</v>
      </c>
      <c r="C13" s="80">
        <v>582</v>
      </c>
      <c r="D13" s="79">
        <v>88</v>
      </c>
      <c r="E13" s="80">
        <v>2933783</v>
      </c>
      <c r="F13" s="80">
        <v>5041</v>
      </c>
      <c r="G13" s="80">
        <v>582</v>
      </c>
      <c r="H13" s="79">
        <v>88</v>
      </c>
      <c r="I13" s="80">
        <v>2846535</v>
      </c>
      <c r="J13" s="80">
        <v>4891</v>
      </c>
      <c r="K13" s="80">
        <v>0</v>
      </c>
      <c r="L13" s="79">
        <v>0</v>
      </c>
      <c r="M13" s="80">
        <v>0</v>
      </c>
      <c r="N13" s="80"/>
    </row>
    <row r="14" spans="1:14" x14ac:dyDescent="0.3">
      <c r="A14" s="79" t="s">
        <v>395</v>
      </c>
      <c r="B14" s="80">
        <v>749</v>
      </c>
      <c r="C14" s="80">
        <v>593</v>
      </c>
      <c r="D14" s="79">
        <v>79</v>
      </c>
      <c r="E14" s="80">
        <v>1674847</v>
      </c>
      <c r="F14" s="80">
        <v>2824</v>
      </c>
      <c r="G14" s="80">
        <v>593</v>
      </c>
      <c r="H14" s="79">
        <v>79</v>
      </c>
      <c r="I14" s="80">
        <v>1519748</v>
      </c>
      <c r="J14" s="80">
        <v>2563</v>
      </c>
      <c r="K14" s="80">
        <v>0</v>
      </c>
      <c r="L14" s="79">
        <v>0</v>
      </c>
      <c r="M14" s="80">
        <v>0</v>
      </c>
      <c r="N14" s="80"/>
    </row>
    <row r="15" spans="1:14" x14ac:dyDescent="0.3">
      <c r="A15" s="79" t="s">
        <v>39</v>
      </c>
      <c r="B15" s="80">
        <v>665</v>
      </c>
      <c r="C15" s="80">
        <v>578</v>
      </c>
      <c r="D15" s="79">
        <v>87</v>
      </c>
      <c r="E15" s="80">
        <v>2741791</v>
      </c>
      <c r="F15" s="80">
        <v>4744</v>
      </c>
      <c r="G15" s="80">
        <v>578</v>
      </c>
      <c r="H15" s="79">
        <v>87</v>
      </c>
      <c r="I15" s="80">
        <v>2701829</v>
      </c>
      <c r="J15" s="80">
        <v>4674</v>
      </c>
      <c r="K15" s="80">
        <v>0</v>
      </c>
      <c r="L15" s="79">
        <v>0</v>
      </c>
      <c r="M15" s="80">
        <v>0</v>
      </c>
      <c r="N15" s="80"/>
    </row>
    <row r="16" spans="1:14" x14ac:dyDescent="0.3">
      <c r="A16" s="79" t="s">
        <v>40</v>
      </c>
      <c r="B16" s="80">
        <v>717</v>
      </c>
      <c r="C16" s="80">
        <v>538</v>
      </c>
      <c r="D16" s="79">
        <v>75</v>
      </c>
      <c r="E16" s="80">
        <v>2869663</v>
      </c>
      <c r="F16" s="80">
        <v>5334</v>
      </c>
      <c r="G16" s="80">
        <v>538</v>
      </c>
      <c r="H16" s="79">
        <v>75</v>
      </c>
      <c r="I16" s="80">
        <v>2673322</v>
      </c>
      <c r="J16" s="80">
        <v>4969</v>
      </c>
      <c r="K16" s="80">
        <v>0</v>
      </c>
      <c r="L16" s="79">
        <v>0</v>
      </c>
      <c r="M16" s="80">
        <v>0</v>
      </c>
      <c r="N16" s="80"/>
    </row>
    <row r="17" spans="1:14" x14ac:dyDescent="0.3">
      <c r="A17" s="79" t="s">
        <v>41</v>
      </c>
      <c r="B17" s="80">
        <v>3158</v>
      </c>
      <c r="C17" s="80">
        <v>2573</v>
      </c>
      <c r="D17" s="79">
        <v>81</v>
      </c>
      <c r="E17" s="80">
        <v>14814240</v>
      </c>
      <c r="F17" s="80">
        <v>5758</v>
      </c>
      <c r="G17" s="80">
        <v>2546</v>
      </c>
      <c r="H17" s="79">
        <v>81</v>
      </c>
      <c r="I17" s="80">
        <v>12653959</v>
      </c>
      <c r="J17" s="80">
        <v>4970</v>
      </c>
      <c r="K17" s="80">
        <v>413</v>
      </c>
      <c r="L17" s="79">
        <v>13</v>
      </c>
      <c r="M17" s="80">
        <v>1486980</v>
      </c>
      <c r="N17" s="80">
        <v>3600</v>
      </c>
    </row>
    <row r="18" spans="1:14" x14ac:dyDescent="0.3">
      <c r="A18" s="79" t="s">
        <v>42</v>
      </c>
      <c r="B18" s="80">
        <v>3846</v>
      </c>
      <c r="C18" s="80">
        <v>3363</v>
      </c>
      <c r="D18" s="79">
        <v>87</v>
      </c>
      <c r="E18" s="80">
        <v>16913555</v>
      </c>
      <c r="F18" s="80">
        <v>5029</v>
      </c>
      <c r="G18" s="80">
        <v>3327</v>
      </c>
      <c r="H18" s="79">
        <v>87</v>
      </c>
      <c r="I18" s="80">
        <v>16384191</v>
      </c>
      <c r="J18" s="80">
        <v>4925</v>
      </c>
      <c r="K18" s="80">
        <v>263</v>
      </c>
      <c r="L18" s="79">
        <v>7</v>
      </c>
      <c r="M18" s="80">
        <v>1004700</v>
      </c>
      <c r="N18" s="80">
        <v>3820</v>
      </c>
    </row>
    <row r="19" spans="1:14" x14ac:dyDescent="0.3">
      <c r="A19" s="79" t="s">
        <v>43</v>
      </c>
      <c r="B19" s="80">
        <v>4965</v>
      </c>
      <c r="C19" s="80">
        <v>3557</v>
      </c>
      <c r="D19" s="79">
        <v>72</v>
      </c>
      <c r="E19" s="80">
        <v>16777600</v>
      </c>
      <c r="F19" s="80">
        <v>4717</v>
      </c>
      <c r="G19" s="80">
        <v>3390</v>
      </c>
      <c r="H19" s="79">
        <v>68</v>
      </c>
      <c r="I19" s="80">
        <v>15666800</v>
      </c>
      <c r="J19" s="80">
        <v>4621</v>
      </c>
      <c r="K19" s="80">
        <v>200</v>
      </c>
      <c r="L19" s="79">
        <v>4</v>
      </c>
      <c r="M19" s="80">
        <v>795084</v>
      </c>
      <c r="N19" s="80">
        <v>3975</v>
      </c>
    </row>
    <row r="20" spans="1:14" x14ac:dyDescent="0.3">
      <c r="A20" s="79" t="s">
        <v>44</v>
      </c>
      <c r="B20" s="80">
        <v>3796</v>
      </c>
      <c r="C20" s="80">
        <v>3103</v>
      </c>
      <c r="D20" s="79">
        <v>82</v>
      </c>
      <c r="E20" s="80">
        <v>14411614</v>
      </c>
      <c r="F20" s="80">
        <v>4644</v>
      </c>
      <c r="G20" s="80">
        <v>2866</v>
      </c>
      <c r="H20" s="79">
        <v>76</v>
      </c>
      <c r="I20" s="80">
        <v>12593480</v>
      </c>
      <c r="J20" s="80">
        <v>4394</v>
      </c>
      <c r="K20" s="80">
        <v>257</v>
      </c>
      <c r="L20" s="79">
        <v>7</v>
      </c>
      <c r="M20" s="80">
        <v>927274</v>
      </c>
      <c r="N20" s="80">
        <v>3608</v>
      </c>
    </row>
    <row r="21" spans="1:14" x14ac:dyDescent="0.3">
      <c r="A21" s="79" t="s">
        <v>45</v>
      </c>
      <c r="B21" s="80">
        <v>3707</v>
      </c>
      <c r="C21" s="80">
        <v>2639</v>
      </c>
      <c r="D21" s="79">
        <v>71</v>
      </c>
      <c r="E21" s="80">
        <v>14171571</v>
      </c>
      <c r="F21" s="80">
        <v>5370</v>
      </c>
      <c r="G21" s="80">
        <v>2575</v>
      </c>
      <c r="H21" s="79">
        <v>69</v>
      </c>
      <c r="I21" s="80">
        <v>12854904</v>
      </c>
      <c r="J21" s="80">
        <v>4992</v>
      </c>
      <c r="K21" s="80">
        <v>106</v>
      </c>
      <c r="L21" s="79">
        <v>3</v>
      </c>
      <c r="M21" s="80">
        <v>423419</v>
      </c>
      <c r="N21" s="80">
        <v>3995</v>
      </c>
    </row>
    <row r="22" spans="1:14" x14ac:dyDescent="0.3">
      <c r="A22" s="79" t="s">
        <v>396</v>
      </c>
      <c r="B22" s="80">
        <v>444</v>
      </c>
      <c r="C22" s="80">
        <v>322</v>
      </c>
      <c r="D22" s="79">
        <v>73</v>
      </c>
      <c r="E22" s="80">
        <v>1541072</v>
      </c>
      <c r="F22" s="80">
        <v>4786</v>
      </c>
      <c r="G22" s="80">
        <v>322</v>
      </c>
      <c r="H22" s="79">
        <v>73</v>
      </c>
      <c r="I22" s="80">
        <v>1490714</v>
      </c>
      <c r="J22" s="80">
        <v>4630</v>
      </c>
      <c r="K22" s="80">
        <v>92</v>
      </c>
      <c r="L22" s="79">
        <v>21</v>
      </c>
      <c r="M22" s="80">
        <v>443295</v>
      </c>
      <c r="N22" s="80">
        <v>4818</v>
      </c>
    </row>
    <row r="23" spans="1:14" x14ac:dyDescent="0.3">
      <c r="A23" s="79" t="s">
        <v>47</v>
      </c>
      <c r="B23" s="80">
        <v>3845</v>
      </c>
      <c r="C23" s="80">
        <v>3015</v>
      </c>
      <c r="D23" s="79">
        <v>78</v>
      </c>
      <c r="E23" s="80">
        <v>15880176</v>
      </c>
      <c r="F23" s="80">
        <v>5267</v>
      </c>
      <c r="G23" s="80">
        <v>2936</v>
      </c>
      <c r="H23" s="79">
        <v>76</v>
      </c>
      <c r="I23" s="80">
        <v>14501542</v>
      </c>
      <c r="J23" s="80">
        <v>4939</v>
      </c>
      <c r="K23" s="80">
        <v>215</v>
      </c>
      <c r="L23" s="79">
        <v>6</v>
      </c>
      <c r="M23" s="80">
        <v>777591</v>
      </c>
      <c r="N23" s="80">
        <v>3617</v>
      </c>
    </row>
    <row r="24" spans="1:14" x14ac:dyDescent="0.3">
      <c r="A24" s="79" t="s">
        <v>48</v>
      </c>
      <c r="B24" s="80">
        <v>11771</v>
      </c>
      <c r="C24" s="80">
        <v>7767</v>
      </c>
      <c r="D24" s="79">
        <v>66</v>
      </c>
      <c r="E24" s="80">
        <v>39774882</v>
      </c>
      <c r="F24" s="80">
        <v>5121</v>
      </c>
      <c r="G24" s="80">
        <v>7345</v>
      </c>
      <c r="H24" s="79">
        <v>62</v>
      </c>
      <c r="I24" s="80">
        <v>35741588</v>
      </c>
      <c r="J24" s="80">
        <v>4866</v>
      </c>
      <c r="K24" s="80">
        <v>1803</v>
      </c>
      <c r="L24" s="79">
        <v>15</v>
      </c>
      <c r="M24" s="80">
        <v>7708705</v>
      </c>
      <c r="N24" s="80">
        <v>4275</v>
      </c>
    </row>
    <row r="25" spans="1:14" x14ac:dyDescent="0.3">
      <c r="A25" s="79" t="s">
        <v>49</v>
      </c>
      <c r="B25" s="80">
        <v>3543</v>
      </c>
      <c r="C25" s="80">
        <v>3037</v>
      </c>
      <c r="D25" s="79">
        <v>86</v>
      </c>
      <c r="E25" s="80">
        <v>9534745</v>
      </c>
      <c r="F25" s="80">
        <v>3140</v>
      </c>
      <c r="G25" s="80">
        <v>2919</v>
      </c>
      <c r="H25" s="79">
        <v>82</v>
      </c>
      <c r="I25" s="80">
        <v>7534506</v>
      </c>
      <c r="J25" s="80">
        <v>2581</v>
      </c>
      <c r="K25" s="80">
        <v>310</v>
      </c>
      <c r="L25" s="79">
        <v>9</v>
      </c>
      <c r="M25" s="80">
        <v>733654</v>
      </c>
      <c r="N25" s="80">
        <v>2367</v>
      </c>
    </row>
    <row r="26" spans="1:14" x14ac:dyDescent="0.3">
      <c r="A26" s="79" t="s">
        <v>50</v>
      </c>
      <c r="B26" s="80">
        <v>13014</v>
      </c>
      <c r="C26" s="80">
        <v>8878</v>
      </c>
      <c r="D26" s="79">
        <v>68</v>
      </c>
      <c r="E26" s="80">
        <v>44503612</v>
      </c>
      <c r="F26" s="80">
        <v>5013</v>
      </c>
      <c r="G26" s="80">
        <v>7873</v>
      </c>
      <c r="H26" s="79">
        <v>60</v>
      </c>
      <c r="I26" s="80">
        <v>36458587</v>
      </c>
      <c r="J26" s="80">
        <v>4631</v>
      </c>
      <c r="K26" s="80">
        <v>1105</v>
      </c>
      <c r="L26" s="79">
        <v>8</v>
      </c>
      <c r="M26" s="80">
        <v>4628459</v>
      </c>
      <c r="N26" s="80">
        <v>4189</v>
      </c>
    </row>
    <row r="27" spans="1:14" x14ac:dyDescent="0.3">
      <c r="A27" s="79" t="s">
        <v>51</v>
      </c>
      <c r="B27" s="80">
        <v>1461</v>
      </c>
      <c r="C27" s="80">
        <v>1232</v>
      </c>
      <c r="D27" s="79">
        <v>84</v>
      </c>
      <c r="E27" s="80">
        <v>6391013</v>
      </c>
      <c r="F27" s="80">
        <v>5188</v>
      </c>
      <c r="G27" s="80">
        <v>1192</v>
      </c>
      <c r="H27" s="79">
        <v>82</v>
      </c>
      <c r="I27" s="80">
        <v>5752670</v>
      </c>
      <c r="J27" s="80">
        <v>4826</v>
      </c>
      <c r="K27" s="80">
        <v>115</v>
      </c>
      <c r="L27" s="79">
        <v>8</v>
      </c>
      <c r="M27" s="80">
        <v>336500</v>
      </c>
      <c r="N27" s="80">
        <v>2926</v>
      </c>
    </row>
    <row r="28" spans="1:14" x14ac:dyDescent="0.3">
      <c r="A28" s="30" t="s">
        <v>457</v>
      </c>
      <c r="B28" s="81">
        <f>SUM(B10:B27)</f>
        <v>58773</v>
      </c>
      <c r="C28" s="81">
        <f>SUM(C10:C27)</f>
        <v>43665</v>
      </c>
      <c r="D28" s="298">
        <f>C28/B28</f>
        <v>0.74294318819866267</v>
      </c>
      <c r="E28" s="81">
        <f t="shared" ref="E28:M28" si="0">SUM(E10:E27)</f>
        <v>213665380</v>
      </c>
      <c r="F28" s="81">
        <f>E28/C28</f>
        <v>4893.2870720256496</v>
      </c>
      <c r="G28" s="81">
        <f t="shared" si="0"/>
        <v>41423</v>
      </c>
      <c r="H28" s="298">
        <f>G28/B28</f>
        <v>0.7047964201248873</v>
      </c>
      <c r="I28" s="81">
        <f t="shared" si="0"/>
        <v>188778969</v>
      </c>
      <c r="J28" s="81">
        <f>I28/G28</f>
        <v>4557.346619028076</v>
      </c>
      <c r="K28" s="81">
        <f t="shared" si="0"/>
        <v>4971</v>
      </c>
      <c r="L28" s="298">
        <f>K28/B28</f>
        <v>8.4579653922719614E-2</v>
      </c>
      <c r="M28" s="81">
        <f t="shared" si="0"/>
        <v>19585752</v>
      </c>
      <c r="N28" s="81">
        <f>M28/K28</f>
        <v>3940.0024140012069</v>
      </c>
    </row>
    <row r="29" spans="1:14" x14ac:dyDescent="0.3">
      <c r="A29" s="30"/>
      <c r="B29" s="81"/>
      <c r="C29" s="81"/>
      <c r="D29" s="201"/>
      <c r="E29" s="81"/>
      <c r="F29" s="81"/>
      <c r="G29" s="81"/>
      <c r="H29" s="201"/>
      <c r="I29" s="81"/>
      <c r="J29" s="81"/>
      <c r="K29" s="81"/>
      <c r="L29" s="201"/>
      <c r="M29" s="81"/>
      <c r="N29" s="81"/>
    </row>
    <row r="30" spans="1:14" x14ac:dyDescent="0.3">
      <c r="A30" s="30" t="s">
        <v>460</v>
      </c>
      <c r="B30" s="80"/>
      <c r="C30" s="80"/>
      <c r="D30" s="79"/>
      <c r="E30" s="80"/>
      <c r="F30" s="80"/>
      <c r="G30" s="80"/>
      <c r="H30" s="79"/>
      <c r="I30" s="80"/>
      <c r="J30" s="80"/>
      <c r="K30" s="80"/>
      <c r="L30" s="79"/>
      <c r="M30" s="80"/>
      <c r="N30" s="80"/>
    </row>
    <row r="31" spans="1:14" x14ac:dyDescent="0.3">
      <c r="A31" s="155" t="s">
        <v>53</v>
      </c>
      <c r="B31" s="80">
        <v>659</v>
      </c>
      <c r="C31" s="80">
        <v>598</v>
      </c>
      <c r="D31" s="155">
        <v>91</v>
      </c>
      <c r="E31" s="80">
        <v>3004537</v>
      </c>
      <c r="F31" s="80">
        <v>5024</v>
      </c>
      <c r="G31" s="80">
        <v>576</v>
      </c>
      <c r="H31" s="155">
        <v>87</v>
      </c>
      <c r="I31" s="80">
        <v>2619002</v>
      </c>
      <c r="J31" s="80">
        <v>4547</v>
      </c>
      <c r="K31" s="80">
        <v>107</v>
      </c>
      <c r="L31" s="155">
        <v>16</v>
      </c>
      <c r="M31" s="80">
        <v>343142</v>
      </c>
      <c r="N31" s="80">
        <v>3207</v>
      </c>
    </row>
    <row r="32" spans="1:14" x14ac:dyDescent="0.3">
      <c r="A32" s="155" t="s">
        <v>54</v>
      </c>
      <c r="B32" s="80">
        <v>884</v>
      </c>
      <c r="C32" s="80">
        <v>805</v>
      </c>
      <c r="D32" s="155">
        <v>91</v>
      </c>
      <c r="E32" s="80">
        <v>4043912</v>
      </c>
      <c r="F32" s="80">
        <v>5023</v>
      </c>
      <c r="G32" s="80">
        <v>781</v>
      </c>
      <c r="H32" s="155">
        <v>88</v>
      </c>
      <c r="I32" s="80">
        <v>3642013</v>
      </c>
      <c r="J32" s="80">
        <v>4663</v>
      </c>
      <c r="K32" s="80">
        <v>121</v>
      </c>
      <c r="L32" s="155">
        <v>14</v>
      </c>
      <c r="M32" s="80">
        <v>382292</v>
      </c>
      <c r="N32" s="80">
        <v>3159</v>
      </c>
    </row>
    <row r="33" spans="1:14" x14ac:dyDescent="0.3">
      <c r="A33" s="155" t="s">
        <v>55</v>
      </c>
      <c r="B33" s="80">
        <v>1336</v>
      </c>
      <c r="C33" s="80">
        <v>1304</v>
      </c>
      <c r="D33" s="155">
        <v>98</v>
      </c>
      <c r="E33" s="80">
        <v>5989223</v>
      </c>
      <c r="F33" s="80">
        <v>4593</v>
      </c>
      <c r="G33" s="80">
        <v>1281</v>
      </c>
      <c r="H33" s="155">
        <v>96</v>
      </c>
      <c r="I33" s="80">
        <v>5481235</v>
      </c>
      <c r="J33" s="80">
        <v>4279</v>
      </c>
      <c r="K33" s="80">
        <v>0</v>
      </c>
      <c r="L33" s="155">
        <v>0</v>
      </c>
      <c r="M33" s="80">
        <v>0</v>
      </c>
      <c r="N33" s="80"/>
    </row>
    <row r="34" spans="1:14" x14ac:dyDescent="0.3">
      <c r="A34" s="155" t="s">
        <v>175</v>
      </c>
      <c r="B34" s="80">
        <v>1459</v>
      </c>
      <c r="C34" s="80">
        <v>1234</v>
      </c>
      <c r="D34" s="155">
        <v>85</v>
      </c>
      <c r="E34" s="80">
        <v>2040512</v>
      </c>
      <c r="F34" s="80">
        <v>1654</v>
      </c>
      <c r="G34" s="80">
        <v>1234</v>
      </c>
      <c r="H34" s="155">
        <v>85</v>
      </c>
      <c r="I34" s="80">
        <v>2005276</v>
      </c>
      <c r="J34" s="80">
        <v>1625</v>
      </c>
      <c r="K34" s="80">
        <v>0</v>
      </c>
      <c r="L34" s="155">
        <v>0</v>
      </c>
      <c r="M34" s="80">
        <v>0</v>
      </c>
      <c r="N34" s="80"/>
    </row>
    <row r="35" spans="1:14" x14ac:dyDescent="0.3">
      <c r="A35" s="155" t="s">
        <v>397</v>
      </c>
      <c r="B35" s="158" t="s">
        <v>185</v>
      </c>
      <c r="C35" s="158" t="s">
        <v>185</v>
      </c>
      <c r="D35" s="158" t="s">
        <v>185</v>
      </c>
      <c r="E35" s="158" t="s">
        <v>185</v>
      </c>
      <c r="F35" s="158" t="s">
        <v>185</v>
      </c>
      <c r="G35" s="158" t="s">
        <v>185</v>
      </c>
      <c r="H35" s="158" t="s">
        <v>185</v>
      </c>
      <c r="I35" s="158" t="s">
        <v>185</v>
      </c>
      <c r="J35" s="158" t="s">
        <v>185</v>
      </c>
      <c r="K35" s="158" t="s">
        <v>185</v>
      </c>
      <c r="L35" s="158" t="s">
        <v>185</v>
      </c>
      <c r="M35" s="158" t="s">
        <v>185</v>
      </c>
      <c r="N35" s="158" t="s">
        <v>185</v>
      </c>
    </row>
    <row r="36" spans="1:14" x14ac:dyDescent="0.3">
      <c r="A36" s="155" t="s">
        <v>56</v>
      </c>
      <c r="B36" s="80">
        <v>1601</v>
      </c>
      <c r="C36" s="80">
        <v>1489</v>
      </c>
      <c r="D36" s="155">
        <v>93</v>
      </c>
      <c r="E36" s="80">
        <v>7222510</v>
      </c>
      <c r="F36" s="80">
        <v>4851</v>
      </c>
      <c r="G36" s="80">
        <v>1396</v>
      </c>
      <c r="H36" s="155">
        <v>87</v>
      </c>
      <c r="I36" s="80">
        <v>6319645</v>
      </c>
      <c r="J36" s="80">
        <v>4527</v>
      </c>
      <c r="K36" s="80">
        <v>361</v>
      </c>
      <c r="L36" s="155">
        <v>23</v>
      </c>
      <c r="M36" s="80">
        <v>1734848</v>
      </c>
      <c r="N36" s="80">
        <v>4806</v>
      </c>
    </row>
    <row r="37" spans="1:14" x14ac:dyDescent="0.3">
      <c r="A37" s="155" t="s">
        <v>57</v>
      </c>
      <c r="B37" s="80">
        <v>506</v>
      </c>
      <c r="C37" s="80">
        <v>479</v>
      </c>
      <c r="D37" s="155">
        <v>95</v>
      </c>
      <c r="E37" s="80">
        <v>2090030</v>
      </c>
      <c r="F37" s="80">
        <v>4363</v>
      </c>
      <c r="G37" s="80">
        <v>449</v>
      </c>
      <c r="H37" s="155">
        <v>89</v>
      </c>
      <c r="I37" s="80">
        <v>1974852</v>
      </c>
      <c r="J37" s="80">
        <v>4398</v>
      </c>
      <c r="K37" s="80">
        <v>152</v>
      </c>
      <c r="L37" s="155">
        <v>30</v>
      </c>
      <c r="M37" s="80">
        <v>727446</v>
      </c>
      <c r="N37" s="80">
        <v>4786</v>
      </c>
    </row>
    <row r="38" spans="1:14" x14ac:dyDescent="0.3">
      <c r="A38" s="155" t="s">
        <v>58</v>
      </c>
      <c r="B38" s="80">
        <v>915</v>
      </c>
      <c r="C38" s="80">
        <v>836</v>
      </c>
      <c r="D38" s="155">
        <v>91</v>
      </c>
      <c r="E38" s="80">
        <v>3980724</v>
      </c>
      <c r="F38" s="80">
        <v>4762</v>
      </c>
      <c r="G38" s="80">
        <v>743</v>
      </c>
      <c r="H38" s="155">
        <v>81</v>
      </c>
      <c r="I38" s="80">
        <v>3566365</v>
      </c>
      <c r="J38" s="80">
        <v>4800</v>
      </c>
      <c r="K38" s="80">
        <v>404</v>
      </c>
      <c r="L38" s="155">
        <v>44</v>
      </c>
      <c r="M38" s="80">
        <v>1863086</v>
      </c>
      <c r="N38" s="80">
        <v>4612</v>
      </c>
    </row>
    <row r="39" spans="1:14" x14ac:dyDescent="0.3">
      <c r="A39" s="155" t="s">
        <v>59</v>
      </c>
      <c r="B39" s="80">
        <v>426</v>
      </c>
      <c r="C39" s="80">
        <v>407</v>
      </c>
      <c r="D39" s="155">
        <v>96</v>
      </c>
      <c r="E39" s="80">
        <v>1981676</v>
      </c>
      <c r="F39" s="80">
        <v>4869</v>
      </c>
      <c r="G39" s="80">
        <v>390</v>
      </c>
      <c r="H39" s="155">
        <v>92</v>
      </c>
      <c r="I39" s="80">
        <v>1803654</v>
      </c>
      <c r="J39" s="80">
        <v>4625</v>
      </c>
      <c r="K39" s="80">
        <v>149</v>
      </c>
      <c r="L39" s="155">
        <v>35</v>
      </c>
      <c r="M39" s="80">
        <v>609111</v>
      </c>
      <c r="N39" s="80">
        <v>4088</v>
      </c>
    </row>
    <row r="40" spans="1:14" x14ac:dyDescent="0.3">
      <c r="A40" s="155" t="s">
        <v>60</v>
      </c>
      <c r="B40" s="158" t="s">
        <v>34</v>
      </c>
      <c r="C40" s="158" t="s">
        <v>34</v>
      </c>
      <c r="D40" s="158" t="s">
        <v>34</v>
      </c>
      <c r="E40" s="158" t="s">
        <v>34</v>
      </c>
      <c r="F40" s="158" t="s">
        <v>34</v>
      </c>
      <c r="G40" s="158" t="s">
        <v>34</v>
      </c>
      <c r="H40" s="158" t="s">
        <v>34</v>
      </c>
      <c r="I40" s="158" t="s">
        <v>34</v>
      </c>
      <c r="J40" s="158" t="s">
        <v>34</v>
      </c>
      <c r="K40" s="158" t="s">
        <v>34</v>
      </c>
      <c r="L40" s="158" t="s">
        <v>34</v>
      </c>
      <c r="M40" s="158" t="s">
        <v>34</v>
      </c>
      <c r="N40" s="158" t="s">
        <v>34</v>
      </c>
    </row>
    <row r="41" spans="1:14" x14ac:dyDescent="0.3">
      <c r="A41" s="155" t="s">
        <v>176</v>
      </c>
      <c r="B41" s="80">
        <v>165</v>
      </c>
      <c r="C41" s="80">
        <v>162</v>
      </c>
      <c r="D41" s="155">
        <v>98</v>
      </c>
      <c r="E41" s="80">
        <v>810956</v>
      </c>
      <c r="F41" s="80">
        <v>5006</v>
      </c>
      <c r="G41" s="80">
        <v>162</v>
      </c>
      <c r="H41" s="155">
        <v>98</v>
      </c>
      <c r="I41" s="80">
        <v>781126</v>
      </c>
      <c r="J41" s="80">
        <v>4822</v>
      </c>
      <c r="K41" s="80">
        <v>7</v>
      </c>
      <c r="L41" s="155">
        <v>4</v>
      </c>
      <c r="M41" s="80">
        <v>21200</v>
      </c>
      <c r="N41" s="80">
        <v>3029</v>
      </c>
    </row>
    <row r="42" spans="1:14" x14ac:dyDescent="0.3">
      <c r="A42" s="155" t="s">
        <v>177</v>
      </c>
      <c r="B42" s="80">
        <v>430</v>
      </c>
      <c r="C42" s="80">
        <v>420</v>
      </c>
      <c r="D42" s="155">
        <v>98</v>
      </c>
      <c r="E42" s="80">
        <v>2235240</v>
      </c>
      <c r="F42" s="80">
        <v>5322</v>
      </c>
      <c r="G42" s="80">
        <v>409</v>
      </c>
      <c r="H42" s="155">
        <v>95</v>
      </c>
      <c r="I42" s="80">
        <v>2111258</v>
      </c>
      <c r="J42" s="80">
        <v>5162</v>
      </c>
      <c r="K42" s="80">
        <v>0</v>
      </c>
      <c r="L42" s="155">
        <v>0</v>
      </c>
      <c r="M42" s="80">
        <v>0</v>
      </c>
      <c r="N42" s="80"/>
    </row>
    <row r="43" spans="1:14" x14ac:dyDescent="0.3">
      <c r="A43" s="155" t="s">
        <v>178</v>
      </c>
      <c r="B43" s="80">
        <v>141</v>
      </c>
      <c r="C43" s="80">
        <v>141</v>
      </c>
      <c r="D43" s="155">
        <v>100</v>
      </c>
      <c r="E43" s="80">
        <v>803452</v>
      </c>
      <c r="F43" s="80">
        <v>5698</v>
      </c>
      <c r="G43" s="80">
        <v>141</v>
      </c>
      <c r="H43" s="155">
        <v>100</v>
      </c>
      <c r="I43" s="80">
        <v>779130</v>
      </c>
      <c r="J43" s="80">
        <v>5526</v>
      </c>
      <c r="K43" s="80">
        <v>0</v>
      </c>
      <c r="L43" s="155">
        <v>0</v>
      </c>
      <c r="M43" s="80">
        <v>0</v>
      </c>
      <c r="N43" s="80"/>
    </row>
    <row r="44" spans="1:14" x14ac:dyDescent="0.3">
      <c r="A44" s="155" t="s">
        <v>179</v>
      </c>
      <c r="B44" s="80">
        <v>793</v>
      </c>
      <c r="C44" s="80">
        <v>775</v>
      </c>
      <c r="D44" s="155">
        <v>98</v>
      </c>
      <c r="E44" s="80">
        <v>3960250</v>
      </c>
      <c r="F44" s="80">
        <v>5110</v>
      </c>
      <c r="G44" s="80">
        <v>760</v>
      </c>
      <c r="H44" s="155">
        <v>96</v>
      </c>
      <c r="I44" s="80">
        <v>3722480</v>
      </c>
      <c r="J44" s="80">
        <v>4898</v>
      </c>
      <c r="K44" s="80">
        <v>32</v>
      </c>
      <c r="L44" s="155">
        <v>4</v>
      </c>
      <c r="M44" s="80">
        <v>164032</v>
      </c>
      <c r="N44" s="80">
        <v>5126</v>
      </c>
    </row>
    <row r="45" spans="1:14" x14ac:dyDescent="0.3">
      <c r="A45" s="155" t="s">
        <v>180</v>
      </c>
      <c r="B45" s="80">
        <v>214</v>
      </c>
      <c r="C45" s="80">
        <v>200</v>
      </c>
      <c r="D45" s="155">
        <v>93</v>
      </c>
      <c r="E45" s="80">
        <v>1002600</v>
      </c>
      <c r="F45" s="80">
        <v>5013</v>
      </c>
      <c r="G45" s="80">
        <v>200</v>
      </c>
      <c r="H45" s="155">
        <v>93</v>
      </c>
      <c r="I45" s="80">
        <v>964400</v>
      </c>
      <c r="J45" s="80">
        <v>4822</v>
      </c>
      <c r="K45" s="80">
        <v>20</v>
      </c>
      <c r="L45" s="155">
        <v>9</v>
      </c>
      <c r="M45" s="80">
        <v>110000</v>
      </c>
      <c r="N45" s="80">
        <v>5500</v>
      </c>
    </row>
    <row r="46" spans="1:14" x14ac:dyDescent="0.3">
      <c r="A46" s="155" t="s">
        <v>300</v>
      </c>
      <c r="B46" s="80">
        <v>508</v>
      </c>
      <c r="C46" s="80">
        <v>490</v>
      </c>
      <c r="D46" s="155">
        <v>96</v>
      </c>
      <c r="E46" s="80">
        <v>2458940</v>
      </c>
      <c r="F46" s="80">
        <v>5018</v>
      </c>
      <c r="G46" s="80">
        <v>490</v>
      </c>
      <c r="H46" s="155">
        <v>96</v>
      </c>
      <c r="I46" s="80">
        <v>2362780</v>
      </c>
      <c r="J46" s="80">
        <v>4822</v>
      </c>
      <c r="K46" s="80">
        <v>0</v>
      </c>
      <c r="L46" s="155">
        <v>0</v>
      </c>
      <c r="M46" s="80">
        <v>0</v>
      </c>
      <c r="N46" s="80"/>
    </row>
    <row r="47" spans="1:14" x14ac:dyDescent="0.3">
      <c r="A47" s="155" t="s">
        <v>301</v>
      </c>
      <c r="B47" s="80">
        <v>163</v>
      </c>
      <c r="C47" s="80">
        <v>153</v>
      </c>
      <c r="D47" s="155">
        <v>94</v>
      </c>
      <c r="E47" s="80">
        <v>780300</v>
      </c>
      <c r="F47" s="80">
        <v>5100</v>
      </c>
      <c r="G47" s="80">
        <v>153</v>
      </c>
      <c r="H47" s="155">
        <v>94</v>
      </c>
      <c r="I47" s="80">
        <v>737766</v>
      </c>
      <c r="J47" s="80">
        <v>4822</v>
      </c>
      <c r="K47" s="80">
        <v>0</v>
      </c>
      <c r="L47" s="155">
        <v>0</v>
      </c>
      <c r="M47" s="80">
        <v>0</v>
      </c>
      <c r="N47" s="80"/>
    </row>
    <row r="48" spans="1:14" x14ac:dyDescent="0.3">
      <c r="A48" s="155" t="s">
        <v>398</v>
      </c>
      <c r="B48" s="158" t="s">
        <v>185</v>
      </c>
      <c r="C48" s="158" t="s">
        <v>185</v>
      </c>
      <c r="D48" s="158" t="s">
        <v>185</v>
      </c>
      <c r="E48" s="158" t="s">
        <v>185</v>
      </c>
      <c r="F48" s="158" t="s">
        <v>185</v>
      </c>
      <c r="G48" s="158" t="s">
        <v>185</v>
      </c>
      <c r="H48" s="158" t="s">
        <v>185</v>
      </c>
      <c r="I48" s="158" t="s">
        <v>185</v>
      </c>
      <c r="J48" s="158" t="s">
        <v>185</v>
      </c>
      <c r="K48" s="158" t="s">
        <v>185</v>
      </c>
      <c r="L48" s="158" t="s">
        <v>185</v>
      </c>
      <c r="M48" s="158" t="s">
        <v>185</v>
      </c>
      <c r="N48" s="158" t="s">
        <v>185</v>
      </c>
    </row>
    <row r="49" spans="1:14" x14ac:dyDescent="0.3">
      <c r="A49" s="155" t="s">
        <v>344</v>
      </c>
      <c r="B49" s="80">
        <v>1591</v>
      </c>
      <c r="C49" s="80">
        <v>1187</v>
      </c>
      <c r="D49" s="155">
        <v>75</v>
      </c>
      <c r="E49" s="80">
        <v>6066311</v>
      </c>
      <c r="F49" s="80">
        <v>5111</v>
      </c>
      <c r="G49" s="80">
        <v>1156</v>
      </c>
      <c r="H49" s="155">
        <v>73</v>
      </c>
      <c r="I49" s="80">
        <v>5835474</v>
      </c>
      <c r="J49" s="80">
        <v>5048</v>
      </c>
      <c r="K49" s="80">
        <v>635</v>
      </c>
      <c r="L49" s="155">
        <v>40</v>
      </c>
      <c r="M49" s="80">
        <v>5495904</v>
      </c>
      <c r="N49" s="80">
        <v>8655</v>
      </c>
    </row>
    <row r="50" spans="1:14" x14ac:dyDescent="0.3">
      <c r="A50" s="155" t="s">
        <v>428</v>
      </c>
      <c r="B50" s="80">
        <v>1078</v>
      </c>
      <c r="C50" s="80">
        <v>968</v>
      </c>
      <c r="D50" s="155">
        <v>90</v>
      </c>
      <c r="E50" s="80">
        <v>4989977</v>
      </c>
      <c r="F50" s="80">
        <v>5155</v>
      </c>
      <c r="G50" s="80">
        <v>943</v>
      </c>
      <c r="H50" s="155">
        <v>87</v>
      </c>
      <c r="I50" s="80">
        <v>4884470</v>
      </c>
      <c r="J50" s="80">
        <v>5180</v>
      </c>
      <c r="K50" s="80">
        <v>354</v>
      </c>
      <c r="L50" s="155">
        <v>33</v>
      </c>
      <c r="M50" s="80">
        <v>3426886</v>
      </c>
      <c r="N50" s="80">
        <v>9680</v>
      </c>
    </row>
    <row r="51" spans="1:14" x14ac:dyDescent="0.3">
      <c r="A51" s="155" t="s">
        <v>181</v>
      </c>
      <c r="B51" s="80">
        <v>36</v>
      </c>
      <c r="C51" s="80">
        <v>34</v>
      </c>
      <c r="D51" s="155">
        <v>94</v>
      </c>
      <c r="E51" s="80">
        <v>104863</v>
      </c>
      <c r="F51" s="80">
        <v>3084</v>
      </c>
      <c r="G51" s="80">
        <v>29</v>
      </c>
      <c r="H51" s="155">
        <v>81</v>
      </c>
      <c r="I51" s="80">
        <v>103463</v>
      </c>
      <c r="J51" s="80">
        <v>3568</v>
      </c>
      <c r="K51" s="80">
        <v>19</v>
      </c>
      <c r="L51" s="155">
        <v>53</v>
      </c>
      <c r="M51" s="80">
        <v>89600</v>
      </c>
      <c r="N51" s="80">
        <v>4716</v>
      </c>
    </row>
    <row r="52" spans="1:14" x14ac:dyDescent="0.3">
      <c r="A52" s="155" t="s">
        <v>399</v>
      </c>
      <c r="B52" s="158" t="s">
        <v>185</v>
      </c>
      <c r="C52" s="158" t="s">
        <v>185</v>
      </c>
      <c r="D52" s="158" t="s">
        <v>185</v>
      </c>
      <c r="E52" s="158" t="s">
        <v>185</v>
      </c>
      <c r="F52" s="158" t="s">
        <v>185</v>
      </c>
      <c r="G52" s="158" t="s">
        <v>185</v>
      </c>
      <c r="H52" s="158" t="s">
        <v>185</v>
      </c>
      <c r="I52" s="158" t="s">
        <v>185</v>
      </c>
      <c r="J52" s="158" t="s">
        <v>185</v>
      </c>
      <c r="K52" s="158" t="s">
        <v>185</v>
      </c>
      <c r="L52" s="158" t="s">
        <v>185</v>
      </c>
      <c r="M52" s="158" t="s">
        <v>185</v>
      </c>
      <c r="N52" s="158" t="s">
        <v>185</v>
      </c>
    </row>
    <row r="53" spans="1:14" x14ac:dyDescent="0.3">
      <c r="A53" s="155" t="s">
        <v>63</v>
      </c>
      <c r="B53" s="80">
        <v>554</v>
      </c>
      <c r="C53" s="80">
        <v>510</v>
      </c>
      <c r="D53" s="155">
        <v>92</v>
      </c>
      <c r="E53" s="80">
        <v>3007239</v>
      </c>
      <c r="F53" s="80">
        <v>5897</v>
      </c>
      <c r="G53" s="80">
        <v>510</v>
      </c>
      <c r="H53" s="155">
        <v>92</v>
      </c>
      <c r="I53" s="80">
        <v>2843989</v>
      </c>
      <c r="J53" s="80">
        <v>5576</v>
      </c>
      <c r="K53" s="80">
        <v>0</v>
      </c>
      <c r="L53" s="155">
        <v>0</v>
      </c>
      <c r="M53" s="80">
        <v>0</v>
      </c>
      <c r="N53" s="80"/>
    </row>
    <row r="54" spans="1:14" x14ac:dyDescent="0.3">
      <c r="A54" s="207" t="s">
        <v>429</v>
      </c>
      <c r="B54" s="158" t="s">
        <v>185</v>
      </c>
      <c r="C54" s="158" t="s">
        <v>185</v>
      </c>
      <c r="D54" s="158" t="s">
        <v>185</v>
      </c>
      <c r="E54" s="158" t="s">
        <v>185</v>
      </c>
      <c r="F54" s="158" t="s">
        <v>185</v>
      </c>
      <c r="G54" s="158" t="s">
        <v>185</v>
      </c>
      <c r="H54" s="158" t="s">
        <v>185</v>
      </c>
      <c r="I54" s="158" t="s">
        <v>185</v>
      </c>
      <c r="J54" s="158" t="s">
        <v>185</v>
      </c>
      <c r="K54" s="158" t="s">
        <v>185</v>
      </c>
      <c r="L54" s="158" t="s">
        <v>185</v>
      </c>
      <c r="M54" s="158" t="s">
        <v>185</v>
      </c>
      <c r="N54" s="158" t="s">
        <v>185</v>
      </c>
    </row>
    <row r="55" spans="1:14" x14ac:dyDescent="0.3">
      <c r="A55" s="155" t="s">
        <v>401</v>
      </c>
      <c r="B55" s="158" t="s">
        <v>185</v>
      </c>
      <c r="C55" s="158" t="s">
        <v>185</v>
      </c>
      <c r="D55" s="158" t="s">
        <v>185</v>
      </c>
      <c r="E55" s="158" t="s">
        <v>185</v>
      </c>
      <c r="F55" s="158" t="s">
        <v>185</v>
      </c>
      <c r="G55" s="158" t="s">
        <v>185</v>
      </c>
      <c r="H55" s="158" t="s">
        <v>185</v>
      </c>
      <c r="I55" s="158" t="s">
        <v>185</v>
      </c>
      <c r="J55" s="158" t="s">
        <v>185</v>
      </c>
      <c r="K55" s="158" t="s">
        <v>185</v>
      </c>
      <c r="L55" s="158" t="s">
        <v>185</v>
      </c>
      <c r="M55" s="158" t="s">
        <v>185</v>
      </c>
      <c r="N55" s="158" t="s">
        <v>185</v>
      </c>
    </row>
    <row r="56" spans="1:14" x14ac:dyDescent="0.3">
      <c r="A56" s="155" t="s">
        <v>402</v>
      </c>
      <c r="B56" s="158" t="s">
        <v>185</v>
      </c>
      <c r="C56" s="158" t="s">
        <v>185</v>
      </c>
      <c r="D56" s="158" t="s">
        <v>185</v>
      </c>
      <c r="E56" s="158" t="s">
        <v>185</v>
      </c>
      <c r="F56" s="158" t="s">
        <v>185</v>
      </c>
      <c r="G56" s="158" t="s">
        <v>185</v>
      </c>
      <c r="H56" s="158" t="s">
        <v>185</v>
      </c>
      <c r="I56" s="158" t="s">
        <v>185</v>
      </c>
      <c r="J56" s="158" t="s">
        <v>185</v>
      </c>
      <c r="K56" s="158" t="s">
        <v>185</v>
      </c>
      <c r="L56" s="158" t="s">
        <v>185</v>
      </c>
      <c r="M56" s="158" t="s">
        <v>185</v>
      </c>
      <c r="N56" s="158" t="s">
        <v>185</v>
      </c>
    </row>
    <row r="57" spans="1:14" x14ac:dyDescent="0.3">
      <c r="A57" s="155" t="s">
        <v>377</v>
      </c>
      <c r="B57" s="80">
        <v>13</v>
      </c>
      <c r="C57" s="80">
        <v>13</v>
      </c>
      <c r="D57" s="155">
        <v>100</v>
      </c>
      <c r="E57" s="80">
        <v>65604</v>
      </c>
      <c r="F57" s="80">
        <v>5046</v>
      </c>
      <c r="G57" s="80">
        <v>12</v>
      </c>
      <c r="H57" s="155">
        <v>92</v>
      </c>
      <c r="I57" s="80">
        <v>60085</v>
      </c>
      <c r="J57" s="80">
        <v>5007</v>
      </c>
      <c r="K57" s="80">
        <v>0</v>
      </c>
      <c r="L57" s="155">
        <v>0</v>
      </c>
      <c r="M57" s="80">
        <v>0</v>
      </c>
      <c r="N57" s="80"/>
    </row>
    <row r="58" spans="1:14" x14ac:dyDescent="0.3">
      <c r="A58" s="155" t="s">
        <v>403</v>
      </c>
      <c r="B58" s="158" t="s">
        <v>185</v>
      </c>
      <c r="C58" s="158" t="s">
        <v>185</v>
      </c>
      <c r="D58" s="158" t="s">
        <v>185</v>
      </c>
      <c r="E58" s="158" t="s">
        <v>185</v>
      </c>
      <c r="F58" s="158" t="s">
        <v>185</v>
      </c>
      <c r="G58" s="158" t="s">
        <v>185</v>
      </c>
      <c r="H58" s="158" t="s">
        <v>185</v>
      </c>
      <c r="I58" s="158" t="s">
        <v>185</v>
      </c>
      <c r="J58" s="158" t="s">
        <v>185</v>
      </c>
      <c r="K58" s="158" t="s">
        <v>185</v>
      </c>
      <c r="L58" s="158" t="s">
        <v>185</v>
      </c>
      <c r="M58" s="158" t="s">
        <v>185</v>
      </c>
      <c r="N58" s="158" t="s">
        <v>185</v>
      </c>
    </row>
    <row r="59" spans="1:14" x14ac:dyDescent="0.3">
      <c r="A59" s="155" t="s">
        <v>64</v>
      </c>
      <c r="B59" s="80">
        <v>667</v>
      </c>
      <c r="C59" s="80">
        <v>555</v>
      </c>
      <c r="D59" s="155">
        <v>83</v>
      </c>
      <c r="E59" s="80">
        <v>2780497</v>
      </c>
      <c r="F59" s="80">
        <v>5010</v>
      </c>
      <c r="G59" s="80">
        <v>526</v>
      </c>
      <c r="H59" s="155">
        <v>79</v>
      </c>
      <c r="I59" s="80">
        <v>2408835</v>
      </c>
      <c r="J59" s="80">
        <v>4580</v>
      </c>
      <c r="K59" s="80">
        <v>307</v>
      </c>
      <c r="L59" s="155">
        <v>46</v>
      </c>
      <c r="M59" s="80">
        <v>1640393</v>
      </c>
      <c r="N59" s="80">
        <v>5343</v>
      </c>
    </row>
    <row r="60" spans="1:14" x14ac:dyDescent="0.3">
      <c r="A60" s="155" t="s">
        <v>65</v>
      </c>
      <c r="B60" s="80">
        <v>1389</v>
      </c>
      <c r="C60" s="80">
        <v>1233</v>
      </c>
      <c r="D60" s="155">
        <v>89</v>
      </c>
      <c r="E60" s="80">
        <v>6310665</v>
      </c>
      <c r="F60" s="80">
        <v>5118</v>
      </c>
      <c r="G60" s="80">
        <v>1204</v>
      </c>
      <c r="H60" s="155">
        <v>87</v>
      </c>
      <c r="I60" s="80">
        <v>5674154</v>
      </c>
      <c r="J60" s="80">
        <v>4713</v>
      </c>
      <c r="K60" s="80">
        <v>693</v>
      </c>
      <c r="L60" s="155">
        <v>50</v>
      </c>
      <c r="M60" s="80">
        <v>3386193</v>
      </c>
      <c r="N60" s="80">
        <v>4886</v>
      </c>
    </row>
    <row r="61" spans="1:14" x14ac:dyDescent="0.3">
      <c r="A61" s="155" t="s">
        <v>66</v>
      </c>
      <c r="B61" s="80">
        <v>5539</v>
      </c>
      <c r="C61" s="80">
        <v>4840</v>
      </c>
      <c r="D61" s="155">
        <v>87</v>
      </c>
      <c r="E61" s="80">
        <v>24978151</v>
      </c>
      <c r="F61" s="80">
        <v>5161</v>
      </c>
      <c r="G61" s="80">
        <v>4555</v>
      </c>
      <c r="H61" s="155">
        <v>82</v>
      </c>
      <c r="I61" s="80">
        <v>21648886</v>
      </c>
      <c r="J61" s="80">
        <v>4753</v>
      </c>
      <c r="K61" s="80">
        <v>2993</v>
      </c>
      <c r="L61" s="155">
        <v>54</v>
      </c>
      <c r="M61" s="80">
        <v>14513123</v>
      </c>
      <c r="N61" s="80">
        <v>4849</v>
      </c>
    </row>
    <row r="62" spans="1:14" x14ac:dyDescent="0.3">
      <c r="A62" s="155" t="s">
        <v>404</v>
      </c>
      <c r="B62" s="158" t="s">
        <v>185</v>
      </c>
      <c r="C62" s="158" t="s">
        <v>185</v>
      </c>
      <c r="D62" s="158" t="s">
        <v>185</v>
      </c>
      <c r="E62" s="158" t="s">
        <v>185</v>
      </c>
      <c r="F62" s="158" t="s">
        <v>185</v>
      </c>
      <c r="G62" s="158" t="s">
        <v>185</v>
      </c>
      <c r="H62" s="158" t="s">
        <v>185</v>
      </c>
      <c r="I62" s="158" t="s">
        <v>185</v>
      </c>
      <c r="J62" s="158" t="s">
        <v>185</v>
      </c>
      <c r="K62" s="158" t="s">
        <v>185</v>
      </c>
      <c r="L62" s="158" t="s">
        <v>185</v>
      </c>
      <c r="M62" s="158" t="s">
        <v>185</v>
      </c>
      <c r="N62" s="158" t="s">
        <v>185</v>
      </c>
    </row>
    <row r="63" spans="1:14" x14ac:dyDescent="0.3">
      <c r="A63" s="155" t="s">
        <v>405</v>
      </c>
      <c r="B63" s="158" t="s">
        <v>185</v>
      </c>
      <c r="C63" s="158" t="s">
        <v>185</v>
      </c>
      <c r="D63" s="158" t="s">
        <v>185</v>
      </c>
      <c r="E63" s="158" t="s">
        <v>185</v>
      </c>
      <c r="F63" s="158" t="s">
        <v>185</v>
      </c>
      <c r="G63" s="158" t="s">
        <v>185</v>
      </c>
      <c r="H63" s="158" t="s">
        <v>185</v>
      </c>
      <c r="I63" s="158" t="s">
        <v>185</v>
      </c>
      <c r="J63" s="158" t="s">
        <v>185</v>
      </c>
      <c r="K63" s="158" t="s">
        <v>185</v>
      </c>
      <c r="L63" s="158" t="s">
        <v>185</v>
      </c>
      <c r="M63" s="158" t="s">
        <v>185</v>
      </c>
      <c r="N63" s="158" t="s">
        <v>185</v>
      </c>
    </row>
    <row r="64" spans="1:14" x14ac:dyDescent="0.3">
      <c r="A64" s="155" t="s">
        <v>67</v>
      </c>
      <c r="B64" s="158" t="s">
        <v>34</v>
      </c>
      <c r="C64" s="158" t="s">
        <v>34</v>
      </c>
      <c r="D64" s="158" t="s">
        <v>34</v>
      </c>
      <c r="E64" s="158" t="s">
        <v>34</v>
      </c>
      <c r="F64" s="158" t="s">
        <v>34</v>
      </c>
      <c r="G64" s="158" t="s">
        <v>34</v>
      </c>
      <c r="H64" s="158" t="s">
        <v>34</v>
      </c>
      <c r="I64" s="158" t="s">
        <v>34</v>
      </c>
      <c r="J64" s="158" t="s">
        <v>34</v>
      </c>
      <c r="K64" s="158" t="s">
        <v>34</v>
      </c>
      <c r="L64" s="158" t="s">
        <v>34</v>
      </c>
      <c r="M64" s="158" t="s">
        <v>34</v>
      </c>
      <c r="N64" s="158" t="s">
        <v>34</v>
      </c>
    </row>
    <row r="65" spans="1:14" x14ac:dyDescent="0.3">
      <c r="A65" s="155" t="s">
        <v>406</v>
      </c>
      <c r="B65" s="158" t="s">
        <v>185</v>
      </c>
      <c r="C65" s="158" t="s">
        <v>185</v>
      </c>
      <c r="D65" s="158" t="s">
        <v>185</v>
      </c>
      <c r="E65" s="158" t="s">
        <v>185</v>
      </c>
      <c r="F65" s="158" t="s">
        <v>185</v>
      </c>
      <c r="G65" s="158" t="s">
        <v>185</v>
      </c>
      <c r="H65" s="158" t="s">
        <v>185</v>
      </c>
      <c r="I65" s="158" t="s">
        <v>185</v>
      </c>
      <c r="J65" s="158" t="s">
        <v>185</v>
      </c>
      <c r="K65" s="158" t="s">
        <v>185</v>
      </c>
      <c r="L65" s="158" t="s">
        <v>185</v>
      </c>
      <c r="M65" s="158" t="s">
        <v>185</v>
      </c>
      <c r="N65" s="158" t="s">
        <v>185</v>
      </c>
    </row>
    <row r="66" spans="1:14" x14ac:dyDescent="0.3">
      <c r="A66" s="155" t="s">
        <v>182</v>
      </c>
      <c r="B66" s="80">
        <v>233</v>
      </c>
      <c r="C66" s="80">
        <v>227</v>
      </c>
      <c r="D66" s="155">
        <v>97</v>
      </c>
      <c r="E66" s="80">
        <v>1328785</v>
      </c>
      <c r="F66" s="80">
        <v>5854</v>
      </c>
      <c r="G66" s="80">
        <v>225</v>
      </c>
      <c r="H66" s="155">
        <v>97</v>
      </c>
      <c r="I66" s="80">
        <v>1281588</v>
      </c>
      <c r="J66" s="80">
        <v>5696</v>
      </c>
      <c r="K66" s="80">
        <v>0</v>
      </c>
      <c r="L66" s="155">
        <v>0</v>
      </c>
      <c r="M66" s="80">
        <v>0</v>
      </c>
      <c r="N66" s="80"/>
    </row>
    <row r="67" spans="1:14" x14ac:dyDescent="0.3">
      <c r="A67" s="155" t="s">
        <v>68</v>
      </c>
      <c r="B67" s="80">
        <v>1389</v>
      </c>
      <c r="C67" s="80">
        <v>1389</v>
      </c>
      <c r="D67" s="155">
        <v>100</v>
      </c>
      <c r="E67" s="80">
        <v>4872612</v>
      </c>
      <c r="F67" s="80">
        <v>3508</v>
      </c>
      <c r="G67" s="80">
        <v>1101</v>
      </c>
      <c r="H67" s="155">
        <v>79</v>
      </c>
      <c r="I67" s="80">
        <v>4197020</v>
      </c>
      <c r="J67" s="80">
        <v>3812</v>
      </c>
      <c r="K67" s="80">
        <v>0</v>
      </c>
      <c r="L67" s="155">
        <v>0</v>
      </c>
      <c r="M67" s="80">
        <v>0</v>
      </c>
      <c r="N67" s="80"/>
    </row>
    <row r="68" spans="1:14" x14ac:dyDescent="0.3">
      <c r="A68" s="155" t="s">
        <v>69</v>
      </c>
      <c r="B68" s="80">
        <v>1338</v>
      </c>
      <c r="C68" s="80">
        <v>1196</v>
      </c>
      <c r="D68" s="155">
        <v>89</v>
      </c>
      <c r="E68" s="80">
        <v>10784125</v>
      </c>
      <c r="F68" s="80">
        <v>9017</v>
      </c>
      <c r="G68" s="80">
        <v>1061</v>
      </c>
      <c r="H68" s="155">
        <v>79</v>
      </c>
      <c r="I68" s="80">
        <v>5530206</v>
      </c>
      <c r="J68" s="80">
        <v>5212</v>
      </c>
      <c r="K68" s="80">
        <v>576</v>
      </c>
      <c r="L68" s="155">
        <v>43</v>
      </c>
      <c r="M68" s="80">
        <v>4099498</v>
      </c>
      <c r="N68" s="80">
        <v>7117</v>
      </c>
    </row>
    <row r="69" spans="1:14" x14ac:dyDescent="0.3">
      <c r="A69" s="155" t="s">
        <v>430</v>
      </c>
      <c r="B69" s="158" t="s">
        <v>34</v>
      </c>
      <c r="C69" s="158" t="s">
        <v>34</v>
      </c>
      <c r="D69" s="158" t="s">
        <v>34</v>
      </c>
      <c r="E69" s="158" t="s">
        <v>34</v>
      </c>
      <c r="F69" s="158" t="s">
        <v>34</v>
      </c>
      <c r="G69" s="158" t="s">
        <v>34</v>
      </c>
      <c r="H69" s="158" t="s">
        <v>34</v>
      </c>
      <c r="I69" s="158" t="s">
        <v>34</v>
      </c>
      <c r="J69" s="158" t="s">
        <v>34</v>
      </c>
      <c r="K69" s="158" t="s">
        <v>34</v>
      </c>
      <c r="L69" s="158" t="s">
        <v>34</v>
      </c>
      <c r="M69" s="158" t="s">
        <v>34</v>
      </c>
      <c r="N69" s="158" t="s">
        <v>34</v>
      </c>
    </row>
    <row r="70" spans="1:14" x14ac:dyDescent="0.3">
      <c r="A70" s="155" t="s">
        <v>70</v>
      </c>
      <c r="B70" s="80">
        <v>265</v>
      </c>
      <c r="C70" s="80">
        <v>144</v>
      </c>
      <c r="D70" s="155">
        <v>54</v>
      </c>
      <c r="E70" s="80">
        <v>745268</v>
      </c>
      <c r="F70" s="80">
        <v>5175</v>
      </c>
      <c r="G70" s="80">
        <v>136</v>
      </c>
      <c r="H70" s="155">
        <v>51</v>
      </c>
      <c r="I70" s="80">
        <v>640282</v>
      </c>
      <c r="J70" s="80">
        <v>4708</v>
      </c>
      <c r="K70" s="80">
        <v>211</v>
      </c>
      <c r="L70" s="155">
        <v>80</v>
      </c>
      <c r="M70" s="80">
        <v>674757</v>
      </c>
      <c r="N70" s="80">
        <v>3198</v>
      </c>
    </row>
    <row r="71" spans="1:14" x14ac:dyDescent="0.3">
      <c r="A71" s="155" t="s">
        <v>71</v>
      </c>
      <c r="B71" s="80">
        <v>1722</v>
      </c>
      <c r="C71" s="80">
        <v>1682</v>
      </c>
      <c r="D71" s="155">
        <v>98</v>
      </c>
      <c r="E71" s="80">
        <v>9335734</v>
      </c>
      <c r="F71" s="80">
        <v>5550</v>
      </c>
      <c r="G71" s="80">
        <v>1417</v>
      </c>
      <c r="H71" s="155">
        <v>82</v>
      </c>
      <c r="I71" s="80">
        <v>6052572</v>
      </c>
      <c r="J71" s="80">
        <v>4271</v>
      </c>
      <c r="K71" s="80">
        <v>626</v>
      </c>
      <c r="L71" s="155">
        <v>36</v>
      </c>
      <c r="M71" s="80">
        <v>2150978</v>
      </c>
      <c r="N71" s="80">
        <v>3436</v>
      </c>
    </row>
    <row r="72" spans="1:14" x14ac:dyDescent="0.3">
      <c r="A72" s="155" t="s">
        <v>72</v>
      </c>
      <c r="B72" s="80">
        <v>151</v>
      </c>
      <c r="C72" s="80">
        <v>137</v>
      </c>
      <c r="D72" s="155">
        <v>91</v>
      </c>
      <c r="E72" s="80">
        <v>550319</v>
      </c>
      <c r="F72" s="80">
        <v>4017</v>
      </c>
      <c r="G72" s="80">
        <v>136</v>
      </c>
      <c r="H72" s="155">
        <v>90</v>
      </c>
      <c r="I72" s="80">
        <v>515813</v>
      </c>
      <c r="J72" s="80">
        <v>3793</v>
      </c>
      <c r="K72" s="80">
        <v>57</v>
      </c>
      <c r="L72" s="155">
        <v>38</v>
      </c>
      <c r="M72" s="80">
        <v>228059</v>
      </c>
      <c r="N72" s="80">
        <v>4001</v>
      </c>
    </row>
    <row r="73" spans="1:14" x14ac:dyDescent="0.3">
      <c r="A73" s="155" t="s">
        <v>407</v>
      </c>
      <c r="B73" s="158" t="s">
        <v>185</v>
      </c>
      <c r="C73" s="158" t="s">
        <v>185</v>
      </c>
      <c r="D73" s="158" t="s">
        <v>185</v>
      </c>
      <c r="E73" s="158" t="s">
        <v>185</v>
      </c>
      <c r="F73" s="158" t="s">
        <v>185</v>
      </c>
      <c r="G73" s="158" t="s">
        <v>185</v>
      </c>
      <c r="H73" s="158" t="s">
        <v>185</v>
      </c>
      <c r="I73" s="158" t="s">
        <v>185</v>
      </c>
      <c r="J73" s="158" t="s">
        <v>185</v>
      </c>
      <c r="K73" s="158" t="s">
        <v>185</v>
      </c>
      <c r="L73" s="158" t="s">
        <v>185</v>
      </c>
      <c r="M73" s="158" t="s">
        <v>185</v>
      </c>
      <c r="N73" s="158" t="s">
        <v>185</v>
      </c>
    </row>
    <row r="74" spans="1:14" x14ac:dyDescent="0.3">
      <c r="A74" s="155" t="s">
        <v>408</v>
      </c>
      <c r="B74" s="158" t="s">
        <v>185</v>
      </c>
      <c r="C74" s="158" t="s">
        <v>185</v>
      </c>
      <c r="D74" s="158" t="s">
        <v>185</v>
      </c>
      <c r="E74" s="158" t="s">
        <v>185</v>
      </c>
      <c r="F74" s="158" t="s">
        <v>185</v>
      </c>
      <c r="G74" s="158" t="s">
        <v>185</v>
      </c>
      <c r="H74" s="158" t="s">
        <v>185</v>
      </c>
      <c r="I74" s="158" t="s">
        <v>185</v>
      </c>
      <c r="J74" s="158" t="s">
        <v>185</v>
      </c>
      <c r="K74" s="158" t="s">
        <v>185</v>
      </c>
      <c r="L74" s="158" t="s">
        <v>185</v>
      </c>
      <c r="M74" s="158" t="s">
        <v>185</v>
      </c>
      <c r="N74" s="158" t="s">
        <v>185</v>
      </c>
    </row>
    <row r="75" spans="1:14" x14ac:dyDescent="0.3">
      <c r="A75" s="155" t="s">
        <v>73</v>
      </c>
      <c r="B75" s="80">
        <v>11825</v>
      </c>
      <c r="C75" s="80">
        <v>10006</v>
      </c>
      <c r="D75" s="155">
        <v>85</v>
      </c>
      <c r="E75" s="80">
        <v>44181477</v>
      </c>
      <c r="F75" s="80">
        <v>4415</v>
      </c>
      <c r="G75" s="80">
        <v>9955</v>
      </c>
      <c r="H75" s="155">
        <v>84</v>
      </c>
      <c r="I75" s="80">
        <v>43594776</v>
      </c>
      <c r="J75" s="80">
        <v>4379</v>
      </c>
      <c r="K75" s="80">
        <v>6555</v>
      </c>
      <c r="L75" s="155">
        <v>55</v>
      </c>
      <c r="M75" s="80">
        <v>29272636</v>
      </c>
      <c r="N75" s="80">
        <v>4466</v>
      </c>
    </row>
    <row r="76" spans="1:14" x14ac:dyDescent="0.3">
      <c r="A76" s="155" t="s">
        <v>74</v>
      </c>
      <c r="B76" s="80">
        <v>4525</v>
      </c>
      <c r="C76" s="80">
        <v>3360</v>
      </c>
      <c r="D76" s="155">
        <v>74</v>
      </c>
      <c r="E76" s="80">
        <v>17316500</v>
      </c>
      <c r="F76" s="80">
        <v>5154</v>
      </c>
      <c r="G76" s="80">
        <v>2977</v>
      </c>
      <c r="H76" s="155">
        <v>66</v>
      </c>
      <c r="I76" s="80">
        <v>14006735</v>
      </c>
      <c r="J76" s="80">
        <v>4705</v>
      </c>
      <c r="K76" s="80">
        <v>1957</v>
      </c>
      <c r="L76" s="155">
        <v>43</v>
      </c>
      <c r="M76" s="80">
        <v>9840902</v>
      </c>
      <c r="N76" s="80">
        <v>5029</v>
      </c>
    </row>
    <row r="77" spans="1:14" x14ac:dyDescent="0.3">
      <c r="A77" s="155" t="s">
        <v>75</v>
      </c>
      <c r="B77" s="80">
        <v>14696</v>
      </c>
      <c r="C77" s="80">
        <v>12712</v>
      </c>
      <c r="D77" s="155">
        <v>86</v>
      </c>
      <c r="E77" s="80">
        <v>60005558</v>
      </c>
      <c r="F77" s="80">
        <v>4720</v>
      </c>
      <c r="G77" s="80">
        <v>12042</v>
      </c>
      <c r="H77" s="155">
        <v>82</v>
      </c>
      <c r="I77" s="80">
        <v>54214650</v>
      </c>
      <c r="J77" s="80">
        <v>4502</v>
      </c>
      <c r="K77" s="80">
        <v>7547</v>
      </c>
      <c r="L77" s="155">
        <v>51</v>
      </c>
      <c r="M77" s="80">
        <v>38243640</v>
      </c>
      <c r="N77" s="80">
        <v>5067</v>
      </c>
    </row>
    <row r="78" spans="1:14" x14ac:dyDescent="0.3">
      <c r="A78" s="155" t="s">
        <v>76</v>
      </c>
      <c r="B78" s="80">
        <v>4292</v>
      </c>
      <c r="C78" s="80">
        <v>3949</v>
      </c>
      <c r="D78" s="155">
        <v>92</v>
      </c>
      <c r="E78" s="80">
        <v>22872254</v>
      </c>
      <c r="F78" s="80">
        <v>5792</v>
      </c>
      <c r="G78" s="80">
        <v>3704</v>
      </c>
      <c r="H78" s="155">
        <v>86</v>
      </c>
      <c r="I78" s="80">
        <v>17276302</v>
      </c>
      <c r="J78" s="80">
        <v>4664</v>
      </c>
      <c r="K78" s="80">
        <v>970</v>
      </c>
      <c r="L78" s="155">
        <v>23</v>
      </c>
      <c r="M78" s="80">
        <v>3614361</v>
      </c>
      <c r="N78" s="80">
        <v>3726</v>
      </c>
    </row>
    <row r="79" spans="1:14" x14ac:dyDescent="0.3">
      <c r="A79" s="155" t="s">
        <v>77</v>
      </c>
      <c r="B79" s="80">
        <v>4072</v>
      </c>
      <c r="C79" s="80">
        <v>3791</v>
      </c>
      <c r="D79" s="155">
        <v>93</v>
      </c>
      <c r="E79" s="80">
        <v>22593553</v>
      </c>
      <c r="F79" s="80">
        <v>5960</v>
      </c>
      <c r="G79" s="80">
        <v>3518</v>
      </c>
      <c r="H79" s="155">
        <v>86</v>
      </c>
      <c r="I79" s="80">
        <v>16467095</v>
      </c>
      <c r="J79" s="80">
        <v>4681</v>
      </c>
      <c r="K79" s="80">
        <v>992</v>
      </c>
      <c r="L79" s="155">
        <v>24</v>
      </c>
      <c r="M79" s="80">
        <v>4056513</v>
      </c>
      <c r="N79" s="80">
        <v>4089</v>
      </c>
    </row>
    <row r="80" spans="1:14" x14ac:dyDescent="0.3">
      <c r="A80" s="155" t="s">
        <v>78</v>
      </c>
      <c r="B80" s="80">
        <v>2014</v>
      </c>
      <c r="C80" s="80">
        <v>1971</v>
      </c>
      <c r="D80" s="155">
        <v>98</v>
      </c>
      <c r="E80" s="80">
        <v>10764428</v>
      </c>
      <c r="F80" s="80">
        <v>5461</v>
      </c>
      <c r="G80" s="80">
        <v>1897</v>
      </c>
      <c r="H80" s="155">
        <v>94</v>
      </c>
      <c r="I80" s="80">
        <v>9003224</v>
      </c>
      <c r="J80" s="80">
        <v>4746</v>
      </c>
      <c r="K80" s="80">
        <v>270</v>
      </c>
      <c r="L80" s="155">
        <v>13</v>
      </c>
      <c r="M80" s="80">
        <v>550259</v>
      </c>
      <c r="N80" s="80">
        <v>2038</v>
      </c>
    </row>
    <row r="81" spans="1:14" x14ac:dyDescent="0.3">
      <c r="A81" s="155" t="s">
        <v>79</v>
      </c>
      <c r="B81" s="80">
        <v>4507</v>
      </c>
      <c r="C81" s="80">
        <v>4013</v>
      </c>
      <c r="D81" s="155">
        <v>89</v>
      </c>
      <c r="E81" s="80">
        <v>22396172</v>
      </c>
      <c r="F81" s="80">
        <v>5581</v>
      </c>
      <c r="G81" s="80">
        <v>3670</v>
      </c>
      <c r="H81" s="155">
        <v>81</v>
      </c>
      <c r="I81" s="80">
        <v>17007748</v>
      </c>
      <c r="J81" s="80">
        <v>4634</v>
      </c>
      <c r="K81" s="80">
        <v>891</v>
      </c>
      <c r="L81" s="155">
        <v>20</v>
      </c>
      <c r="M81" s="80">
        <v>3571472</v>
      </c>
      <c r="N81" s="80">
        <v>4008</v>
      </c>
    </row>
    <row r="82" spans="1:14" x14ac:dyDescent="0.3">
      <c r="A82" s="155" t="s">
        <v>80</v>
      </c>
      <c r="B82" s="158" t="s">
        <v>34</v>
      </c>
      <c r="C82" s="158" t="s">
        <v>34</v>
      </c>
      <c r="D82" s="158" t="s">
        <v>34</v>
      </c>
      <c r="E82" s="158" t="s">
        <v>34</v>
      </c>
      <c r="F82" s="158" t="s">
        <v>34</v>
      </c>
      <c r="G82" s="158" t="s">
        <v>34</v>
      </c>
      <c r="H82" s="158" t="s">
        <v>34</v>
      </c>
      <c r="I82" s="158" t="s">
        <v>34</v>
      </c>
      <c r="J82" s="158" t="s">
        <v>34</v>
      </c>
      <c r="K82" s="158" t="s">
        <v>34</v>
      </c>
      <c r="L82" s="158" t="s">
        <v>34</v>
      </c>
      <c r="M82" s="158" t="s">
        <v>34</v>
      </c>
      <c r="N82" s="158" t="s">
        <v>34</v>
      </c>
    </row>
    <row r="83" spans="1:14" x14ac:dyDescent="0.3">
      <c r="A83" s="155" t="s">
        <v>81</v>
      </c>
      <c r="B83" s="80">
        <v>2063</v>
      </c>
      <c r="C83" s="80">
        <v>1922</v>
      </c>
      <c r="D83" s="155">
        <v>93</v>
      </c>
      <c r="E83" s="80">
        <v>9959160</v>
      </c>
      <c r="F83" s="80">
        <v>5182</v>
      </c>
      <c r="G83" s="80">
        <v>1797</v>
      </c>
      <c r="H83" s="155">
        <v>87</v>
      </c>
      <c r="I83" s="80">
        <v>8340244</v>
      </c>
      <c r="J83" s="80">
        <v>4641</v>
      </c>
      <c r="K83" s="80">
        <v>234</v>
      </c>
      <c r="L83" s="155">
        <v>11</v>
      </c>
      <c r="M83" s="80">
        <v>786698</v>
      </c>
      <c r="N83" s="80">
        <v>3362</v>
      </c>
    </row>
    <row r="84" spans="1:14" x14ac:dyDescent="0.3">
      <c r="A84" s="155" t="s">
        <v>82</v>
      </c>
      <c r="B84" s="80">
        <v>2017</v>
      </c>
      <c r="C84" s="80">
        <v>1809</v>
      </c>
      <c r="D84" s="155">
        <v>90</v>
      </c>
      <c r="E84" s="80">
        <v>11672428</v>
      </c>
      <c r="F84" s="80">
        <v>6452</v>
      </c>
      <c r="G84" s="80">
        <v>1636</v>
      </c>
      <c r="H84" s="155">
        <v>81</v>
      </c>
      <c r="I84" s="80">
        <v>7696395</v>
      </c>
      <c r="J84" s="80">
        <v>4704</v>
      </c>
      <c r="K84" s="80">
        <v>847</v>
      </c>
      <c r="L84" s="155">
        <v>42</v>
      </c>
      <c r="M84" s="80">
        <v>3243530</v>
      </c>
      <c r="N84" s="80">
        <v>3829</v>
      </c>
    </row>
    <row r="85" spans="1:14" x14ac:dyDescent="0.3">
      <c r="A85" s="155" t="s">
        <v>83</v>
      </c>
      <c r="B85" s="80">
        <v>6573</v>
      </c>
      <c r="C85" s="80">
        <v>5195</v>
      </c>
      <c r="D85" s="155">
        <v>79</v>
      </c>
      <c r="E85" s="80">
        <v>32661293</v>
      </c>
      <c r="F85" s="80">
        <v>6287</v>
      </c>
      <c r="G85" s="80">
        <v>4280</v>
      </c>
      <c r="H85" s="155">
        <v>65</v>
      </c>
      <c r="I85" s="80">
        <v>16927666</v>
      </c>
      <c r="J85" s="80">
        <v>3955</v>
      </c>
      <c r="K85" s="80">
        <v>2239</v>
      </c>
      <c r="L85" s="155">
        <v>34</v>
      </c>
      <c r="M85" s="80">
        <v>11708806</v>
      </c>
      <c r="N85" s="80">
        <v>5229</v>
      </c>
    </row>
    <row r="86" spans="1:14" x14ac:dyDescent="0.3">
      <c r="A86" s="155" t="s">
        <v>84</v>
      </c>
      <c r="B86" s="158" t="s">
        <v>34</v>
      </c>
      <c r="C86" s="158" t="s">
        <v>34</v>
      </c>
      <c r="D86" s="158" t="s">
        <v>34</v>
      </c>
      <c r="E86" s="158" t="s">
        <v>34</v>
      </c>
      <c r="F86" s="158" t="s">
        <v>34</v>
      </c>
      <c r="G86" s="158" t="s">
        <v>34</v>
      </c>
      <c r="H86" s="158" t="s">
        <v>34</v>
      </c>
      <c r="I86" s="158" t="s">
        <v>34</v>
      </c>
      <c r="J86" s="158" t="s">
        <v>34</v>
      </c>
      <c r="K86" s="158" t="s">
        <v>34</v>
      </c>
      <c r="L86" s="158" t="s">
        <v>34</v>
      </c>
      <c r="M86" s="158" t="s">
        <v>34</v>
      </c>
      <c r="N86" s="158" t="s">
        <v>34</v>
      </c>
    </row>
    <row r="87" spans="1:14" x14ac:dyDescent="0.3">
      <c r="A87" s="155" t="s">
        <v>85</v>
      </c>
      <c r="B87" s="80">
        <v>5084</v>
      </c>
      <c r="C87" s="80">
        <v>4733</v>
      </c>
      <c r="D87" s="155">
        <v>93</v>
      </c>
      <c r="E87" s="80">
        <v>25473080</v>
      </c>
      <c r="F87" s="80">
        <v>5382</v>
      </c>
      <c r="G87" s="80">
        <v>4320</v>
      </c>
      <c r="H87" s="155">
        <v>85</v>
      </c>
      <c r="I87" s="80">
        <v>19831365</v>
      </c>
      <c r="J87" s="80">
        <v>4591</v>
      </c>
      <c r="K87" s="80">
        <v>1093</v>
      </c>
      <c r="L87" s="155">
        <v>21</v>
      </c>
      <c r="M87" s="80">
        <v>3495003</v>
      </c>
      <c r="N87" s="80">
        <v>3198</v>
      </c>
    </row>
    <row r="88" spans="1:14" x14ac:dyDescent="0.3">
      <c r="A88" s="155" t="s">
        <v>86</v>
      </c>
      <c r="B88" s="80">
        <v>4289</v>
      </c>
      <c r="C88" s="80">
        <v>3676</v>
      </c>
      <c r="D88" s="155">
        <v>86</v>
      </c>
      <c r="E88" s="80">
        <v>22588758</v>
      </c>
      <c r="F88" s="80">
        <v>6145</v>
      </c>
      <c r="G88" s="80">
        <v>3450</v>
      </c>
      <c r="H88" s="155">
        <v>80</v>
      </c>
      <c r="I88" s="80">
        <v>16357393</v>
      </c>
      <c r="J88" s="80">
        <v>4741</v>
      </c>
      <c r="K88" s="80">
        <v>1133</v>
      </c>
      <c r="L88" s="155">
        <v>26</v>
      </c>
      <c r="M88" s="80">
        <v>4440884</v>
      </c>
      <c r="N88" s="80">
        <v>3920</v>
      </c>
    </row>
    <row r="89" spans="1:14" x14ac:dyDescent="0.3">
      <c r="A89" s="155" t="s">
        <v>183</v>
      </c>
      <c r="B89" s="158" t="s">
        <v>34</v>
      </c>
      <c r="C89" s="158" t="s">
        <v>34</v>
      </c>
      <c r="D89" s="158" t="s">
        <v>34</v>
      </c>
      <c r="E89" s="158" t="s">
        <v>34</v>
      </c>
      <c r="F89" s="158" t="s">
        <v>34</v>
      </c>
      <c r="G89" s="158" t="s">
        <v>34</v>
      </c>
      <c r="H89" s="158" t="s">
        <v>34</v>
      </c>
      <c r="I89" s="158" t="s">
        <v>34</v>
      </c>
      <c r="J89" s="158" t="s">
        <v>34</v>
      </c>
      <c r="K89" s="158" t="s">
        <v>34</v>
      </c>
      <c r="L89" s="158" t="s">
        <v>34</v>
      </c>
      <c r="M89" s="158" t="s">
        <v>34</v>
      </c>
      <c r="N89" s="158" t="s">
        <v>34</v>
      </c>
    </row>
    <row r="90" spans="1:14" x14ac:dyDescent="0.3">
      <c r="A90" s="155" t="s">
        <v>87</v>
      </c>
      <c r="B90" s="80">
        <v>11589</v>
      </c>
      <c r="C90" s="80">
        <v>10083</v>
      </c>
      <c r="D90" s="155">
        <v>87</v>
      </c>
      <c r="E90" s="80">
        <v>48846268</v>
      </c>
      <c r="F90" s="80">
        <v>4844</v>
      </c>
      <c r="G90" s="80">
        <v>9770</v>
      </c>
      <c r="H90" s="155">
        <v>84</v>
      </c>
      <c r="I90" s="80">
        <v>44258316</v>
      </c>
      <c r="J90" s="80">
        <v>4530</v>
      </c>
      <c r="K90" s="80">
        <v>6401</v>
      </c>
      <c r="L90" s="155">
        <v>55</v>
      </c>
      <c r="M90" s="80">
        <v>31302179</v>
      </c>
      <c r="N90" s="80">
        <v>4890</v>
      </c>
    </row>
    <row r="91" spans="1:14" x14ac:dyDescent="0.3">
      <c r="A91" s="155" t="s">
        <v>88</v>
      </c>
      <c r="B91" s="80">
        <v>3493</v>
      </c>
      <c r="C91" s="80">
        <v>2285</v>
      </c>
      <c r="D91" s="155">
        <v>65</v>
      </c>
      <c r="E91" s="80">
        <v>3341030</v>
      </c>
      <c r="F91" s="80">
        <v>1462</v>
      </c>
      <c r="G91" s="80">
        <v>2166</v>
      </c>
      <c r="H91" s="155">
        <v>62</v>
      </c>
      <c r="I91" s="80">
        <v>3057957</v>
      </c>
      <c r="J91" s="80">
        <v>1412</v>
      </c>
      <c r="K91" s="80">
        <v>1611</v>
      </c>
      <c r="L91" s="155">
        <v>46</v>
      </c>
      <c r="M91" s="80">
        <v>3519601</v>
      </c>
      <c r="N91" s="80">
        <v>2185</v>
      </c>
    </row>
    <row r="92" spans="1:14" x14ac:dyDescent="0.3">
      <c r="A92" s="155" t="s">
        <v>409</v>
      </c>
      <c r="B92" s="158" t="s">
        <v>185</v>
      </c>
      <c r="C92" s="158" t="s">
        <v>185</v>
      </c>
      <c r="D92" s="158" t="s">
        <v>185</v>
      </c>
      <c r="E92" s="158" t="s">
        <v>185</v>
      </c>
      <c r="F92" s="158" t="s">
        <v>185</v>
      </c>
      <c r="G92" s="158" t="s">
        <v>185</v>
      </c>
      <c r="H92" s="158" t="s">
        <v>185</v>
      </c>
      <c r="I92" s="158" t="s">
        <v>185</v>
      </c>
      <c r="J92" s="158" t="s">
        <v>185</v>
      </c>
      <c r="K92" s="158" t="s">
        <v>185</v>
      </c>
      <c r="L92" s="158" t="s">
        <v>185</v>
      </c>
      <c r="M92" s="158" t="s">
        <v>185</v>
      </c>
      <c r="N92" s="158" t="s">
        <v>185</v>
      </c>
    </row>
    <row r="93" spans="1:14" x14ac:dyDescent="0.3">
      <c r="A93" s="30" t="s">
        <v>458</v>
      </c>
      <c r="B93" s="81">
        <f>SUM(B31:B92)</f>
        <v>107204</v>
      </c>
      <c r="C93" s="81">
        <f>SUM(C31:C92)</f>
        <v>93113</v>
      </c>
      <c r="D93" s="298">
        <f>C93/B93</f>
        <v>0.86855900899220173</v>
      </c>
      <c r="E93" s="81">
        <f>SUM(E31:E92)</f>
        <v>472996971</v>
      </c>
      <c r="F93" s="81">
        <f>E93/C93</f>
        <v>5079.8166851030464</v>
      </c>
      <c r="G93" s="81">
        <f>SUM(G31:G92)</f>
        <v>87358</v>
      </c>
      <c r="H93" s="298">
        <f>G93/B93</f>
        <v>0.81487631058542587</v>
      </c>
      <c r="I93" s="81">
        <f>SUM(I31:I92)</f>
        <v>388587685</v>
      </c>
      <c r="J93" s="81">
        <f>I93/G93</f>
        <v>4448.2209414134941</v>
      </c>
      <c r="K93" s="81">
        <f>SUM(K31:K92)</f>
        <v>40564</v>
      </c>
      <c r="L93" s="298">
        <f>K93/B93</f>
        <v>0.37838140367896722</v>
      </c>
      <c r="M93" s="81">
        <f>SUM(M31:M92)</f>
        <v>189307032</v>
      </c>
      <c r="N93" s="81">
        <f>M93/K93</f>
        <v>4666.8728922197024</v>
      </c>
    </row>
    <row r="94" spans="1:14" x14ac:dyDescent="0.3">
      <c r="A94" s="30"/>
      <c r="B94" s="80"/>
      <c r="C94" s="80"/>
      <c r="D94" s="79"/>
      <c r="E94" s="80"/>
      <c r="F94" s="80"/>
      <c r="G94" s="80"/>
      <c r="H94" s="79"/>
      <c r="I94" s="80"/>
      <c r="J94" s="80"/>
      <c r="K94" s="80"/>
      <c r="L94" s="79"/>
      <c r="M94" s="80"/>
      <c r="N94" s="80"/>
    </row>
    <row r="95" spans="1:14" x14ac:dyDescent="0.3">
      <c r="A95" s="30" t="s">
        <v>461</v>
      </c>
      <c r="B95" s="80"/>
      <c r="C95" s="80"/>
      <c r="D95" s="79"/>
      <c r="E95" s="80"/>
      <c r="F95" s="80"/>
      <c r="G95" s="80"/>
      <c r="H95" s="79"/>
      <c r="I95" s="80"/>
      <c r="J95" s="80"/>
      <c r="K95" s="80"/>
      <c r="L95" s="79"/>
      <c r="M95" s="80"/>
      <c r="N95" s="80"/>
    </row>
    <row r="96" spans="1:14" x14ac:dyDescent="0.3">
      <c r="A96" s="155" t="s">
        <v>61</v>
      </c>
      <c r="B96" s="80">
        <v>522</v>
      </c>
      <c r="C96" s="80">
        <v>499</v>
      </c>
      <c r="D96" s="155">
        <v>96</v>
      </c>
      <c r="E96" s="80">
        <v>2230432</v>
      </c>
      <c r="F96" s="80">
        <v>4470</v>
      </c>
      <c r="G96" s="80">
        <v>484</v>
      </c>
      <c r="H96" s="155">
        <v>93</v>
      </c>
      <c r="I96" s="80">
        <v>2070503</v>
      </c>
      <c r="J96" s="80">
        <v>4278</v>
      </c>
      <c r="K96" s="80">
        <v>126</v>
      </c>
      <c r="L96" s="155">
        <v>24</v>
      </c>
      <c r="M96" s="80">
        <v>320709</v>
      </c>
      <c r="N96" s="80">
        <v>2545</v>
      </c>
    </row>
    <row r="97" spans="1:14" x14ac:dyDescent="0.3">
      <c r="A97" s="155" t="s">
        <v>107</v>
      </c>
      <c r="B97" s="80">
        <v>656</v>
      </c>
      <c r="C97" s="80">
        <v>642</v>
      </c>
      <c r="D97" s="155">
        <v>98</v>
      </c>
      <c r="E97" s="80">
        <v>3155101</v>
      </c>
      <c r="F97" s="80">
        <v>4914</v>
      </c>
      <c r="G97" s="80">
        <v>633</v>
      </c>
      <c r="H97" s="155">
        <v>96</v>
      </c>
      <c r="I97" s="80">
        <v>2857531</v>
      </c>
      <c r="J97" s="80">
        <v>4514</v>
      </c>
      <c r="K97" s="80">
        <v>113</v>
      </c>
      <c r="L97" s="155">
        <v>17</v>
      </c>
      <c r="M97" s="80">
        <v>310428</v>
      </c>
      <c r="N97" s="80">
        <v>2747</v>
      </c>
    </row>
    <row r="98" spans="1:14" x14ac:dyDescent="0.3">
      <c r="A98" s="155" t="s">
        <v>302</v>
      </c>
      <c r="B98" s="80">
        <v>253</v>
      </c>
      <c r="C98" s="80">
        <v>243</v>
      </c>
      <c r="D98" s="155">
        <v>96</v>
      </c>
      <c r="E98" s="80">
        <v>1245276</v>
      </c>
      <c r="F98" s="80">
        <v>5125</v>
      </c>
      <c r="G98" s="80">
        <v>242</v>
      </c>
      <c r="H98" s="155">
        <v>96</v>
      </c>
      <c r="I98" s="80">
        <v>1126156</v>
      </c>
      <c r="J98" s="80">
        <v>4654</v>
      </c>
      <c r="K98" s="80">
        <v>114</v>
      </c>
      <c r="L98" s="155">
        <v>45</v>
      </c>
      <c r="M98" s="80">
        <v>321321</v>
      </c>
      <c r="N98" s="80">
        <v>2819</v>
      </c>
    </row>
    <row r="99" spans="1:14" x14ac:dyDescent="0.3">
      <c r="A99" s="155" t="s">
        <v>62</v>
      </c>
      <c r="B99" s="80">
        <v>803</v>
      </c>
      <c r="C99" s="80">
        <v>785</v>
      </c>
      <c r="D99" s="155">
        <v>98</v>
      </c>
      <c r="E99" s="80">
        <v>3662667</v>
      </c>
      <c r="F99" s="80">
        <v>4666</v>
      </c>
      <c r="G99" s="80">
        <v>758</v>
      </c>
      <c r="H99" s="155">
        <v>94</v>
      </c>
      <c r="I99" s="80">
        <v>3336352</v>
      </c>
      <c r="J99" s="80">
        <v>4402</v>
      </c>
      <c r="K99" s="80">
        <v>231</v>
      </c>
      <c r="L99" s="155">
        <v>29</v>
      </c>
      <c r="M99" s="80">
        <v>650705</v>
      </c>
      <c r="N99" s="80">
        <v>2817</v>
      </c>
    </row>
    <row r="100" spans="1:14" x14ac:dyDescent="0.3">
      <c r="A100" s="155" t="s">
        <v>431</v>
      </c>
      <c r="B100" s="80">
        <v>860</v>
      </c>
      <c r="C100" s="80">
        <v>761</v>
      </c>
      <c r="D100" s="155">
        <v>88</v>
      </c>
      <c r="E100" s="80">
        <v>4269276</v>
      </c>
      <c r="F100" s="80">
        <v>5610</v>
      </c>
      <c r="G100" s="80">
        <v>761</v>
      </c>
      <c r="H100" s="155">
        <v>88</v>
      </c>
      <c r="I100" s="80">
        <v>4195445</v>
      </c>
      <c r="J100" s="80">
        <v>5513</v>
      </c>
      <c r="K100" s="80">
        <v>0</v>
      </c>
      <c r="L100" s="155">
        <v>0</v>
      </c>
      <c r="M100" s="80">
        <v>0</v>
      </c>
      <c r="N100" s="80"/>
    </row>
    <row r="101" spans="1:14" x14ac:dyDescent="0.3">
      <c r="A101" s="155" t="s">
        <v>257</v>
      </c>
      <c r="B101" s="80">
        <v>1534</v>
      </c>
      <c r="C101" s="80">
        <v>1407</v>
      </c>
      <c r="D101" s="155">
        <v>92</v>
      </c>
      <c r="E101" s="80">
        <v>6722712</v>
      </c>
      <c r="F101" s="80">
        <v>4778</v>
      </c>
      <c r="G101" s="80">
        <v>1401</v>
      </c>
      <c r="H101" s="155">
        <v>91</v>
      </c>
      <c r="I101" s="80">
        <v>6415634</v>
      </c>
      <c r="J101" s="80">
        <v>4579</v>
      </c>
      <c r="K101" s="80">
        <v>0</v>
      </c>
      <c r="L101" s="155">
        <v>0</v>
      </c>
      <c r="M101" s="80">
        <v>0</v>
      </c>
      <c r="N101" s="80"/>
    </row>
    <row r="102" spans="1:14" x14ac:dyDescent="0.3">
      <c r="A102" s="155" t="s">
        <v>258</v>
      </c>
      <c r="B102" s="80">
        <v>371</v>
      </c>
      <c r="C102" s="80">
        <v>342</v>
      </c>
      <c r="D102" s="155">
        <v>92</v>
      </c>
      <c r="E102" s="80">
        <v>1613269</v>
      </c>
      <c r="F102" s="80">
        <v>4717</v>
      </c>
      <c r="G102" s="80">
        <v>342</v>
      </c>
      <c r="H102" s="155">
        <v>92</v>
      </c>
      <c r="I102" s="80">
        <v>1526549</v>
      </c>
      <c r="J102" s="80">
        <v>4464</v>
      </c>
      <c r="K102" s="80">
        <v>0</v>
      </c>
      <c r="L102" s="155">
        <v>0</v>
      </c>
      <c r="M102" s="80">
        <v>0</v>
      </c>
      <c r="N102" s="80"/>
    </row>
    <row r="103" spans="1:14" x14ac:dyDescent="0.3">
      <c r="A103" s="155" t="s">
        <v>91</v>
      </c>
      <c r="B103" s="80">
        <v>1245</v>
      </c>
      <c r="C103" s="80">
        <v>1183</v>
      </c>
      <c r="D103" s="155">
        <v>95</v>
      </c>
      <c r="E103" s="80">
        <v>7186725</v>
      </c>
      <c r="F103" s="80">
        <v>6075</v>
      </c>
      <c r="G103" s="80">
        <v>1160</v>
      </c>
      <c r="H103" s="155">
        <v>93</v>
      </c>
      <c r="I103" s="80">
        <v>6699000</v>
      </c>
      <c r="J103" s="80">
        <v>5775</v>
      </c>
      <c r="K103" s="80">
        <v>11</v>
      </c>
      <c r="L103" s="155">
        <v>1</v>
      </c>
      <c r="M103" s="80">
        <v>45051</v>
      </c>
      <c r="N103" s="80">
        <v>4096</v>
      </c>
    </row>
    <row r="104" spans="1:14" x14ac:dyDescent="0.3">
      <c r="A104" s="155" t="s">
        <v>210</v>
      </c>
      <c r="B104" s="80">
        <v>600</v>
      </c>
      <c r="C104" s="80">
        <v>462</v>
      </c>
      <c r="D104" s="155">
        <v>77</v>
      </c>
      <c r="E104" s="80">
        <v>1740436</v>
      </c>
      <c r="F104" s="80">
        <v>3767</v>
      </c>
      <c r="G104" s="80">
        <v>462</v>
      </c>
      <c r="H104" s="155">
        <v>77</v>
      </c>
      <c r="I104" s="80">
        <v>1681503</v>
      </c>
      <c r="J104" s="80">
        <v>3640</v>
      </c>
      <c r="K104" s="80">
        <v>10</v>
      </c>
      <c r="L104" s="155">
        <v>2</v>
      </c>
      <c r="M104" s="80">
        <v>19287</v>
      </c>
      <c r="N104" s="80">
        <v>1929</v>
      </c>
    </row>
    <row r="105" spans="1:14" x14ac:dyDescent="0.3">
      <c r="A105" s="155" t="s">
        <v>410</v>
      </c>
      <c r="B105" s="158" t="s">
        <v>185</v>
      </c>
      <c r="C105" s="158" t="s">
        <v>185</v>
      </c>
      <c r="D105" s="158" t="s">
        <v>185</v>
      </c>
      <c r="E105" s="158" t="s">
        <v>185</v>
      </c>
      <c r="F105" s="158" t="s">
        <v>185</v>
      </c>
      <c r="G105" s="158" t="s">
        <v>185</v>
      </c>
      <c r="H105" s="158" t="s">
        <v>185</v>
      </c>
      <c r="I105" s="158" t="s">
        <v>185</v>
      </c>
      <c r="J105" s="158" t="s">
        <v>185</v>
      </c>
      <c r="K105" s="158" t="s">
        <v>185</v>
      </c>
      <c r="L105" s="158" t="s">
        <v>185</v>
      </c>
      <c r="M105" s="158" t="s">
        <v>185</v>
      </c>
      <c r="N105" s="158" t="s">
        <v>185</v>
      </c>
    </row>
    <row r="106" spans="1:14" x14ac:dyDescent="0.3">
      <c r="A106" s="155" t="s">
        <v>203</v>
      </c>
      <c r="B106" s="80">
        <v>1277</v>
      </c>
      <c r="C106" s="80">
        <v>1137</v>
      </c>
      <c r="D106" s="155">
        <v>89</v>
      </c>
      <c r="E106" s="80">
        <v>5500463</v>
      </c>
      <c r="F106" s="80">
        <v>4838</v>
      </c>
      <c r="G106" s="80">
        <v>1134</v>
      </c>
      <c r="H106" s="155">
        <v>89</v>
      </c>
      <c r="I106" s="80">
        <v>5264314</v>
      </c>
      <c r="J106" s="80">
        <v>4642</v>
      </c>
      <c r="K106" s="80">
        <v>204</v>
      </c>
      <c r="L106" s="155">
        <v>16</v>
      </c>
      <c r="M106" s="80">
        <v>674755</v>
      </c>
      <c r="N106" s="80">
        <v>3308</v>
      </c>
    </row>
    <row r="107" spans="1:14" x14ac:dyDescent="0.3">
      <c r="A107" s="155" t="s">
        <v>92</v>
      </c>
      <c r="B107" s="80">
        <v>426</v>
      </c>
      <c r="C107" s="80">
        <v>410</v>
      </c>
      <c r="D107" s="155">
        <v>96</v>
      </c>
      <c r="E107" s="80">
        <v>1340666</v>
      </c>
      <c r="F107" s="80">
        <v>3270</v>
      </c>
      <c r="G107" s="80">
        <v>406</v>
      </c>
      <c r="H107" s="155">
        <v>95</v>
      </c>
      <c r="I107" s="80">
        <v>1041203</v>
      </c>
      <c r="J107" s="80">
        <v>2565</v>
      </c>
      <c r="K107" s="80">
        <v>1</v>
      </c>
      <c r="L107" s="155">
        <v>0</v>
      </c>
      <c r="M107" s="80">
        <v>4567</v>
      </c>
      <c r="N107" s="80">
        <v>4567</v>
      </c>
    </row>
    <row r="108" spans="1:14" x14ac:dyDescent="0.3">
      <c r="A108" s="155" t="s">
        <v>93</v>
      </c>
      <c r="B108" s="80">
        <v>633</v>
      </c>
      <c r="C108" s="80">
        <v>609</v>
      </c>
      <c r="D108" s="155">
        <v>96</v>
      </c>
      <c r="E108" s="80">
        <v>1777262</v>
      </c>
      <c r="F108" s="80">
        <v>2918</v>
      </c>
      <c r="G108" s="80">
        <v>600</v>
      </c>
      <c r="H108" s="155">
        <v>95</v>
      </c>
      <c r="I108" s="80">
        <v>1554571</v>
      </c>
      <c r="J108" s="80">
        <v>2591</v>
      </c>
      <c r="K108" s="80">
        <v>0</v>
      </c>
      <c r="L108" s="155">
        <v>0</v>
      </c>
      <c r="M108" s="80">
        <v>0</v>
      </c>
      <c r="N108" s="80"/>
    </row>
    <row r="109" spans="1:14" x14ac:dyDescent="0.3">
      <c r="A109" s="155" t="s">
        <v>166</v>
      </c>
      <c r="B109" s="80">
        <v>488</v>
      </c>
      <c r="C109" s="80">
        <v>478</v>
      </c>
      <c r="D109" s="155">
        <v>98</v>
      </c>
      <c r="E109" s="80">
        <v>2647895</v>
      </c>
      <c r="F109" s="80">
        <v>5540</v>
      </c>
      <c r="G109" s="80">
        <v>456</v>
      </c>
      <c r="H109" s="155">
        <v>93</v>
      </c>
      <c r="I109" s="80">
        <v>1258077</v>
      </c>
      <c r="J109" s="80">
        <v>2759</v>
      </c>
      <c r="K109" s="80">
        <v>1</v>
      </c>
      <c r="L109" s="155">
        <v>0</v>
      </c>
      <c r="M109" s="80">
        <v>5000</v>
      </c>
      <c r="N109" s="80">
        <v>5000</v>
      </c>
    </row>
    <row r="110" spans="1:14" x14ac:dyDescent="0.3">
      <c r="A110" s="155" t="s">
        <v>94</v>
      </c>
      <c r="B110" s="80">
        <v>434</v>
      </c>
      <c r="C110" s="80">
        <v>414</v>
      </c>
      <c r="D110" s="155">
        <v>95</v>
      </c>
      <c r="E110" s="80">
        <v>1112983</v>
      </c>
      <c r="F110" s="80">
        <v>2688</v>
      </c>
      <c r="G110" s="80">
        <v>411</v>
      </c>
      <c r="H110" s="155">
        <v>95</v>
      </c>
      <c r="I110" s="80">
        <v>1065608</v>
      </c>
      <c r="J110" s="80">
        <v>2593</v>
      </c>
      <c r="K110" s="80">
        <v>0</v>
      </c>
      <c r="L110" s="155">
        <v>0</v>
      </c>
      <c r="M110" s="80">
        <v>0</v>
      </c>
      <c r="N110" s="80"/>
    </row>
    <row r="111" spans="1:14" x14ac:dyDescent="0.3">
      <c r="A111" s="155" t="s">
        <v>95</v>
      </c>
      <c r="B111" s="80">
        <v>14853</v>
      </c>
      <c r="C111" s="80">
        <v>14101</v>
      </c>
      <c r="D111" s="155">
        <v>95</v>
      </c>
      <c r="E111" s="80">
        <v>64356910</v>
      </c>
      <c r="F111" s="80">
        <v>4564</v>
      </c>
      <c r="G111" s="80">
        <v>14071</v>
      </c>
      <c r="H111" s="155">
        <v>95</v>
      </c>
      <c r="I111" s="80">
        <v>63257716</v>
      </c>
      <c r="J111" s="80">
        <v>4496</v>
      </c>
      <c r="K111" s="80">
        <v>1248</v>
      </c>
      <c r="L111" s="155">
        <v>8</v>
      </c>
      <c r="M111" s="80">
        <v>4438254</v>
      </c>
      <c r="N111" s="80">
        <v>3556</v>
      </c>
    </row>
    <row r="112" spans="1:14" x14ac:dyDescent="0.3">
      <c r="A112" s="155" t="s">
        <v>346</v>
      </c>
      <c r="B112" s="80">
        <v>300</v>
      </c>
      <c r="C112" s="80">
        <v>269</v>
      </c>
      <c r="D112" s="155">
        <v>90</v>
      </c>
      <c r="E112" s="80">
        <v>1045512</v>
      </c>
      <c r="F112" s="80">
        <v>3887</v>
      </c>
      <c r="G112" s="80">
        <v>269</v>
      </c>
      <c r="H112" s="155">
        <v>90</v>
      </c>
      <c r="I112" s="80">
        <v>1005834</v>
      </c>
      <c r="J112" s="80">
        <v>3739</v>
      </c>
      <c r="K112" s="80">
        <v>0</v>
      </c>
      <c r="L112" s="155">
        <v>0</v>
      </c>
      <c r="M112" s="80">
        <v>0</v>
      </c>
      <c r="N112" s="80"/>
    </row>
    <row r="113" spans="1:14" x14ac:dyDescent="0.3">
      <c r="A113" s="155" t="s">
        <v>96</v>
      </c>
      <c r="B113" s="80">
        <v>2975</v>
      </c>
      <c r="C113" s="80">
        <v>2746</v>
      </c>
      <c r="D113" s="155">
        <v>92</v>
      </c>
      <c r="E113" s="80">
        <v>12069542</v>
      </c>
      <c r="F113" s="80">
        <v>4395</v>
      </c>
      <c r="G113" s="80">
        <v>2731</v>
      </c>
      <c r="H113" s="155">
        <v>92</v>
      </c>
      <c r="I113" s="80">
        <v>11572606</v>
      </c>
      <c r="J113" s="80">
        <v>4237</v>
      </c>
      <c r="K113" s="80">
        <v>584</v>
      </c>
      <c r="L113" s="155">
        <v>20</v>
      </c>
      <c r="M113" s="80">
        <v>1658932</v>
      </c>
      <c r="N113" s="80">
        <v>2841</v>
      </c>
    </row>
    <row r="114" spans="1:14" x14ac:dyDescent="0.3">
      <c r="A114" s="155" t="s">
        <v>97</v>
      </c>
      <c r="B114" s="80">
        <v>1411</v>
      </c>
      <c r="C114" s="80">
        <v>1306</v>
      </c>
      <c r="D114" s="155">
        <v>93</v>
      </c>
      <c r="E114" s="80">
        <v>5140353</v>
      </c>
      <c r="F114" s="80">
        <v>3936</v>
      </c>
      <c r="G114" s="80">
        <v>1262</v>
      </c>
      <c r="H114" s="155">
        <v>89</v>
      </c>
      <c r="I114" s="80">
        <v>4867556</v>
      </c>
      <c r="J114" s="80">
        <v>3857</v>
      </c>
      <c r="K114" s="80">
        <v>906</v>
      </c>
      <c r="L114" s="155">
        <v>64</v>
      </c>
      <c r="M114" s="80">
        <v>4589667</v>
      </c>
      <c r="N114" s="80">
        <v>5066</v>
      </c>
    </row>
    <row r="115" spans="1:14" x14ac:dyDescent="0.3">
      <c r="A115" s="155" t="s">
        <v>98</v>
      </c>
      <c r="B115" s="80">
        <v>4933</v>
      </c>
      <c r="C115" s="80">
        <v>4144</v>
      </c>
      <c r="D115" s="155">
        <v>84</v>
      </c>
      <c r="E115" s="80">
        <v>15189786</v>
      </c>
      <c r="F115" s="80">
        <v>3665</v>
      </c>
      <c r="G115" s="80">
        <v>3960</v>
      </c>
      <c r="H115" s="155">
        <v>80</v>
      </c>
      <c r="I115" s="80">
        <v>14521936</v>
      </c>
      <c r="J115" s="80">
        <v>3667</v>
      </c>
      <c r="K115" s="80">
        <v>2771</v>
      </c>
      <c r="L115" s="155">
        <v>56</v>
      </c>
      <c r="M115" s="80">
        <v>15560285</v>
      </c>
      <c r="N115" s="80">
        <v>5615</v>
      </c>
    </row>
    <row r="116" spans="1:14" x14ac:dyDescent="0.3">
      <c r="A116" s="155" t="s">
        <v>167</v>
      </c>
      <c r="B116" s="80">
        <v>1077</v>
      </c>
      <c r="C116" s="80">
        <v>908</v>
      </c>
      <c r="D116" s="155">
        <v>84</v>
      </c>
      <c r="E116" s="80">
        <v>3591967</v>
      </c>
      <c r="F116" s="80">
        <v>3956</v>
      </c>
      <c r="G116" s="80">
        <v>878</v>
      </c>
      <c r="H116" s="155">
        <v>82</v>
      </c>
      <c r="I116" s="80">
        <v>3465707</v>
      </c>
      <c r="J116" s="80">
        <v>3947</v>
      </c>
      <c r="K116" s="80">
        <v>661</v>
      </c>
      <c r="L116" s="155">
        <v>61</v>
      </c>
      <c r="M116" s="80">
        <v>3692497</v>
      </c>
      <c r="N116" s="80">
        <v>5586</v>
      </c>
    </row>
    <row r="117" spans="1:14" x14ac:dyDescent="0.3">
      <c r="A117" s="155" t="s">
        <v>155</v>
      </c>
      <c r="B117" s="80">
        <v>1307</v>
      </c>
      <c r="C117" s="80">
        <v>1191</v>
      </c>
      <c r="D117" s="155">
        <v>91</v>
      </c>
      <c r="E117" s="80">
        <v>4855860</v>
      </c>
      <c r="F117" s="80">
        <v>4077</v>
      </c>
      <c r="G117" s="80">
        <v>1147</v>
      </c>
      <c r="H117" s="155">
        <v>88</v>
      </c>
      <c r="I117" s="80">
        <v>4578062</v>
      </c>
      <c r="J117" s="80">
        <v>3991</v>
      </c>
      <c r="K117" s="80">
        <v>960</v>
      </c>
      <c r="L117" s="155">
        <v>73</v>
      </c>
      <c r="M117" s="80">
        <v>4364845</v>
      </c>
      <c r="N117" s="80">
        <v>4547</v>
      </c>
    </row>
    <row r="118" spans="1:14" x14ac:dyDescent="0.3">
      <c r="A118" s="155" t="s">
        <v>99</v>
      </c>
      <c r="B118" s="80">
        <v>1495</v>
      </c>
      <c r="C118" s="80">
        <v>1299</v>
      </c>
      <c r="D118" s="155">
        <v>87</v>
      </c>
      <c r="E118" s="80">
        <v>4845843</v>
      </c>
      <c r="F118" s="80">
        <v>3730</v>
      </c>
      <c r="G118" s="80">
        <v>1243</v>
      </c>
      <c r="H118" s="155">
        <v>83</v>
      </c>
      <c r="I118" s="80">
        <v>4616170</v>
      </c>
      <c r="J118" s="80">
        <v>3714</v>
      </c>
      <c r="K118" s="80">
        <v>775</v>
      </c>
      <c r="L118" s="155">
        <v>52</v>
      </c>
      <c r="M118" s="80">
        <v>3784045</v>
      </c>
      <c r="N118" s="80">
        <v>4883</v>
      </c>
    </row>
    <row r="119" spans="1:14" x14ac:dyDescent="0.3">
      <c r="A119" s="155" t="s">
        <v>255</v>
      </c>
      <c r="B119" s="158" t="s">
        <v>34</v>
      </c>
      <c r="C119" s="158" t="s">
        <v>34</v>
      </c>
      <c r="D119" s="158" t="s">
        <v>34</v>
      </c>
      <c r="E119" s="158" t="s">
        <v>34</v>
      </c>
      <c r="F119" s="158" t="s">
        <v>34</v>
      </c>
      <c r="G119" s="158" t="s">
        <v>34</v>
      </c>
      <c r="H119" s="158" t="s">
        <v>34</v>
      </c>
      <c r="I119" s="158" t="s">
        <v>34</v>
      </c>
      <c r="J119" s="158" t="s">
        <v>34</v>
      </c>
      <c r="K119" s="158" t="s">
        <v>34</v>
      </c>
      <c r="L119" s="158" t="s">
        <v>34</v>
      </c>
      <c r="M119" s="158" t="s">
        <v>34</v>
      </c>
      <c r="N119" s="158" t="s">
        <v>34</v>
      </c>
    </row>
    <row r="120" spans="1:14" x14ac:dyDescent="0.3">
      <c r="A120" s="155" t="s">
        <v>100</v>
      </c>
      <c r="B120" s="80">
        <v>2837</v>
      </c>
      <c r="C120" s="80">
        <v>2184</v>
      </c>
      <c r="D120" s="155">
        <v>77</v>
      </c>
      <c r="E120" s="80">
        <v>8486377</v>
      </c>
      <c r="F120" s="80">
        <v>3886</v>
      </c>
      <c r="G120" s="80">
        <v>2125</v>
      </c>
      <c r="H120" s="155">
        <v>75</v>
      </c>
      <c r="I120" s="80">
        <v>8118763</v>
      </c>
      <c r="J120" s="80">
        <v>3821</v>
      </c>
      <c r="K120" s="80">
        <v>885</v>
      </c>
      <c r="L120" s="155">
        <v>31</v>
      </c>
      <c r="M120" s="80">
        <v>3375771</v>
      </c>
      <c r="N120" s="80">
        <v>3814</v>
      </c>
    </row>
    <row r="121" spans="1:14" x14ac:dyDescent="0.3">
      <c r="A121" s="155" t="s">
        <v>101</v>
      </c>
      <c r="B121" s="80">
        <v>193</v>
      </c>
      <c r="C121" s="80">
        <v>142</v>
      </c>
      <c r="D121" s="155">
        <v>74</v>
      </c>
      <c r="E121" s="80">
        <v>529811</v>
      </c>
      <c r="F121" s="80">
        <v>3731</v>
      </c>
      <c r="G121" s="80">
        <v>92</v>
      </c>
      <c r="H121" s="155">
        <v>48</v>
      </c>
      <c r="I121" s="80">
        <v>360602</v>
      </c>
      <c r="J121" s="80">
        <v>3920</v>
      </c>
      <c r="K121" s="80">
        <v>90</v>
      </c>
      <c r="L121" s="155">
        <v>47</v>
      </c>
      <c r="M121" s="80">
        <v>675501</v>
      </c>
      <c r="N121" s="80">
        <v>7506</v>
      </c>
    </row>
    <row r="122" spans="1:14" ht="15" thickBot="1" x14ac:dyDescent="0.35">
      <c r="A122" s="299" t="s">
        <v>459</v>
      </c>
      <c r="B122" s="300">
        <f>SUM(B96:B121)</f>
        <v>41483</v>
      </c>
      <c r="C122" s="300">
        <f>SUM(C96:C121)</f>
        <v>37662</v>
      </c>
      <c r="D122" s="301">
        <f>C122/B122</f>
        <v>0.90788997902755342</v>
      </c>
      <c r="E122" s="300">
        <f>SUM(E96:E121)</f>
        <v>164317124</v>
      </c>
      <c r="F122" s="300">
        <f>E122/C122</f>
        <v>4362.9420636185014</v>
      </c>
      <c r="G122" s="300">
        <f>SUM(G96:G121)</f>
        <v>37028</v>
      </c>
      <c r="H122" s="301">
        <f>G122/B122</f>
        <v>0.89260660993660057</v>
      </c>
      <c r="I122" s="300">
        <f>SUM(I96:I121)</f>
        <v>156457398</v>
      </c>
      <c r="J122" s="300">
        <f>I122/G122</f>
        <v>4225.3807389002914</v>
      </c>
      <c r="K122" s="300">
        <f>SUM(K96:K121)</f>
        <v>9691</v>
      </c>
      <c r="L122" s="301">
        <f>K122/B122</f>
        <v>0.2336137694959381</v>
      </c>
      <c r="M122" s="300">
        <f>SUM(M96:M121)</f>
        <v>44491620</v>
      </c>
      <c r="N122" s="300">
        <f>M122/K122</f>
        <v>4591.024662057579</v>
      </c>
    </row>
    <row r="123" spans="1:14" ht="16.2" thickTop="1" x14ac:dyDescent="0.3">
      <c r="A123" s="302" t="s">
        <v>389</v>
      </c>
      <c r="B123" s="303">
        <f>SUM(B10:B27,B31:B92,B96:B121)</f>
        <v>207460</v>
      </c>
      <c r="C123" s="303">
        <f>SUM(C10:C27,C31:C92,C96:C121)</f>
        <v>174440</v>
      </c>
      <c r="D123" s="304">
        <f>C123/B123</f>
        <v>0.84083678781451843</v>
      </c>
      <c r="E123" s="305">
        <f>SUM(E10:E27,E31:E92,E96:E121)</f>
        <v>850979475</v>
      </c>
      <c r="F123" s="305">
        <f>E123/C123</f>
        <v>4878.3505789956434</v>
      </c>
      <c r="G123" s="303">
        <f>SUM(G10:G27,G31:G92,G96:G121)</f>
        <v>165809</v>
      </c>
      <c r="H123" s="304">
        <f>G123/B123</f>
        <v>0.79923358719753201</v>
      </c>
      <c r="I123" s="305">
        <f>SUM(I10:I27,I31:I92,I96:I121)</f>
        <v>733824052</v>
      </c>
      <c r="J123" s="305">
        <f>I123/G123</f>
        <v>4425.7190622945682</v>
      </c>
      <c r="K123" s="303">
        <f>SUM(K10:K27,K31:K92,K96:K121)</f>
        <v>55226</v>
      </c>
      <c r="L123" s="304">
        <f>K123/B123</f>
        <v>0.26620071339053314</v>
      </c>
      <c r="M123" s="305">
        <f>SUM(M10:M27,M31:M92,M96:M121)</f>
        <v>253384404</v>
      </c>
      <c r="N123" s="305">
        <f>M123/K123</f>
        <v>4588.1360953174226</v>
      </c>
    </row>
    <row r="124" spans="1:14" ht="15.6" x14ac:dyDescent="0.3">
      <c r="A124" s="13"/>
      <c r="B124" s="202"/>
      <c r="C124" s="202"/>
      <c r="D124" s="13"/>
      <c r="E124" s="202"/>
      <c r="F124" s="202"/>
      <c r="G124" s="202"/>
      <c r="H124" s="203"/>
      <c r="I124" s="202"/>
      <c r="J124" s="202"/>
      <c r="K124" s="202"/>
      <c r="L124" s="13"/>
      <c r="M124" s="202"/>
      <c r="N124" s="202"/>
    </row>
    <row r="125" spans="1:14" x14ac:dyDescent="0.3">
      <c r="A125" s="292" t="s">
        <v>392</v>
      </c>
      <c r="B125" s="292"/>
      <c r="C125" s="292"/>
      <c r="D125" s="292"/>
      <c r="E125" s="292"/>
      <c r="F125" s="292"/>
      <c r="G125" s="292"/>
      <c r="H125" s="292"/>
      <c r="I125" s="292"/>
      <c r="J125" s="292"/>
      <c r="K125" s="292"/>
      <c r="L125" s="292"/>
      <c r="M125" s="292"/>
      <c r="N125" s="292"/>
    </row>
    <row r="126" spans="1:14" ht="28.2" customHeight="1" x14ac:dyDescent="0.3">
      <c r="A126" s="290" t="s">
        <v>466</v>
      </c>
      <c r="B126" s="290"/>
      <c r="C126" s="290"/>
      <c r="D126" s="290"/>
      <c r="E126" s="290"/>
      <c r="F126" s="290"/>
      <c r="G126" s="290"/>
      <c r="H126" s="290"/>
      <c r="I126" s="290"/>
      <c r="J126" s="290"/>
      <c r="K126" s="290"/>
      <c r="L126" s="290"/>
      <c r="M126" s="290"/>
      <c r="N126" s="290"/>
    </row>
    <row r="127" spans="1:14" x14ac:dyDescent="0.3">
      <c r="A127" s="291" t="s">
        <v>391</v>
      </c>
      <c r="B127" s="291"/>
      <c r="C127" s="291"/>
      <c r="D127" s="291"/>
      <c r="E127" s="291"/>
      <c r="F127" s="291"/>
      <c r="G127" s="291"/>
      <c r="H127" s="291"/>
      <c r="I127" s="291"/>
      <c r="J127" s="291"/>
      <c r="K127" s="291"/>
      <c r="L127" s="291"/>
      <c r="M127" s="291"/>
      <c r="N127" s="291"/>
    </row>
    <row r="128" spans="1:14" x14ac:dyDescent="0.3">
      <c r="A128" s="291" t="s">
        <v>455</v>
      </c>
      <c r="B128" s="291"/>
      <c r="C128" s="291"/>
      <c r="D128" s="291"/>
      <c r="E128" s="291"/>
      <c r="F128" s="291"/>
      <c r="G128" s="291"/>
      <c r="H128" s="291"/>
      <c r="I128" s="291"/>
      <c r="J128" s="291"/>
      <c r="K128" s="291"/>
      <c r="L128" s="291"/>
      <c r="M128" s="291"/>
      <c r="N128" s="291"/>
    </row>
  </sheetData>
  <sortState ref="A96:N121">
    <sortCondition ref="A96"/>
  </sortState>
  <mergeCells count="14">
    <mergeCell ref="A126:N126"/>
    <mergeCell ref="A128:N128"/>
    <mergeCell ref="A125:N125"/>
    <mergeCell ref="A127:N127"/>
    <mergeCell ref="A1:N1"/>
    <mergeCell ref="A2:N2"/>
    <mergeCell ref="A3:N3"/>
    <mergeCell ref="A4:N4"/>
    <mergeCell ref="A7:A8"/>
    <mergeCell ref="B7:B8"/>
    <mergeCell ref="C7:F7"/>
    <mergeCell ref="G7:J7"/>
    <mergeCell ref="K7:N7"/>
    <mergeCell ref="A6:N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0:D11"/>
  <sheetViews>
    <sheetView showGridLines="0" zoomScale="77" zoomScaleNormal="77" workbookViewId="0">
      <selection activeCell="Q71" sqref="Q71"/>
    </sheetView>
  </sheetViews>
  <sheetFormatPr defaultRowHeight="14.4" x14ac:dyDescent="0.3"/>
  <sheetData>
    <row r="10" spans="4:4" x14ac:dyDescent="0.3">
      <c r="D10" s="205"/>
    </row>
    <row r="11" spans="4:4" x14ac:dyDescent="0.3">
      <c r="D11" s="205"/>
    </row>
  </sheetData>
  <pageMargins left="0.7" right="0.7" top="0.75" bottom="0.75" header="0.3" footer="0.3"/>
  <pageSetup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91" zoomScaleNormal="91" workbookViewId="0">
      <selection activeCell="C22" sqref="C22"/>
    </sheetView>
  </sheetViews>
  <sheetFormatPr defaultRowHeight="14.4" x14ac:dyDescent="0.3"/>
  <cols>
    <col min="1" max="1" width="21.33203125" customWidth="1"/>
    <col min="2" max="10" width="10.109375" customWidth="1"/>
  </cols>
  <sheetData>
    <row r="1" spans="1:17" ht="18" x14ac:dyDescent="0.35">
      <c r="A1" s="219" t="s">
        <v>151</v>
      </c>
      <c r="B1" s="219"/>
      <c r="C1" s="219"/>
      <c r="D1" s="219"/>
      <c r="E1" s="219"/>
      <c r="F1" s="219"/>
      <c r="G1" s="219"/>
      <c r="H1" s="219"/>
      <c r="I1" s="219"/>
      <c r="J1" s="219"/>
      <c r="K1" s="219"/>
      <c r="L1" s="219"/>
      <c r="M1" s="219"/>
      <c r="N1" s="219"/>
      <c r="O1" s="219"/>
      <c r="P1" s="219"/>
      <c r="Q1" s="219"/>
    </row>
    <row r="2" spans="1:17" ht="18" x14ac:dyDescent="0.35">
      <c r="A2" s="219" t="s">
        <v>152</v>
      </c>
      <c r="B2" s="219"/>
      <c r="C2" s="219"/>
      <c r="D2" s="219"/>
      <c r="E2" s="219"/>
      <c r="F2" s="219"/>
      <c r="G2" s="219"/>
      <c r="H2" s="219"/>
      <c r="I2" s="219"/>
      <c r="J2" s="219"/>
      <c r="K2" s="219"/>
      <c r="L2" s="219"/>
      <c r="M2" s="219"/>
      <c r="N2" s="219"/>
      <c r="O2" s="219"/>
      <c r="P2" s="219"/>
      <c r="Q2" s="219"/>
    </row>
    <row r="3" spans="1:17" x14ac:dyDescent="0.3">
      <c r="A3" s="220" t="s">
        <v>285</v>
      </c>
      <c r="B3" s="220"/>
      <c r="C3" s="220"/>
      <c r="D3" s="220"/>
      <c r="E3" s="220"/>
      <c r="F3" s="220"/>
      <c r="G3" s="220"/>
      <c r="H3" s="220"/>
      <c r="I3" s="220"/>
      <c r="J3" s="220"/>
      <c r="K3" s="220"/>
      <c r="L3" s="220"/>
      <c r="M3" s="220"/>
      <c r="N3" s="220"/>
      <c r="O3" s="220"/>
      <c r="P3" s="220"/>
      <c r="Q3" s="220"/>
    </row>
    <row r="4" spans="1:17" x14ac:dyDescent="0.3">
      <c r="A4" s="212" t="s">
        <v>333</v>
      </c>
      <c r="B4" s="212"/>
      <c r="C4" s="212"/>
      <c r="D4" s="212"/>
      <c r="E4" s="212"/>
      <c r="F4" s="212"/>
      <c r="G4" s="212"/>
      <c r="H4" s="212"/>
      <c r="I4" s="212"/>
      <c r="J4" s="212"/>
      <c r="K4" s="212"/>
      <c r="L4" s="212"/>
      <c r="M4" s="212"/>
      <c r="N4" s="212"/>
      <c r="O4" s="212"/>
      <c r="P4" s="212"/>
      <c r="Q4" s="212"/>
    </row>
    <row r="6" spans="1:17" ht="15.6" x14ac:dyDescent="0.3">
      <c r="A6" s="13" t="s">
        <v>186</v>
      </c>
    </row>
    <row r="7" spans="1:17" ht="12.75" customHeight="1" x14ac:dyDescent="0.3">
      <c r="A7" s="6" t="s">
        <v>433</v>
      </c>
    </row>
    <row r="8" spans="1:17" s="4" customFormat="1" ht="15" thickBot="1" x14ac:dyDescent="0.35">
      <c r="A8" s="46"/>
      <c r="B8" s="51" t="s">
        <v>0</v>
      </c>
      <c r="C8" s="51" t="s">
        <v>1</v>
      </c>
      <c r="D8" s="51" t="s">
        <v>2</v>
      </c>
      <c r="E8" s="51" t="s">
        <v>3</v>
      </c>
      <c r="F8" s="51" t="s">
        <v>4</v>
      </c>
      <c r="G8" s="51" t="s">
        <v>5</v>
      </c>
      <c r="H8" s="51" t="s">
        <v>6</v>
      </c>
      <c r="I8" s="51" t="s">
        <v>7</v>
      </c>
      <c r="J8" s="52" t="s">
        <v>8</v>
      </c>
      <c r="K8" s="52" t="s">
        <v>153</v>
      </c>
      <c r="L8" s="58" t="s">
        <v>164</v>
      </c>
      <c r="M8" s="58" t="s">
        <v>171</v>
      </c>
      <c r="N8" s="58" t="s">
        <v>200</v>
      </c>
      <c r="O8" s="58" t="s">
        <v>239</v>
      </c>
      <c r="P8" s="58" t="s">
        <v>293</v>
      </c>
      <c r="Q8" s="58" t="s">
        <v>334</v>
      </c>
    </row>
    <row r="9" spans="1:17" ht="4.5" customHeight="1" x14ac:dyDescent="0.3">
      <c r="A9" s="1"/>
      <c r="B9" s="2"/>
      <c r="C9" s="2"/>
      <c r="D9" s="2"/>
      <c r="E9" s="2"/>
      <c r="F9" s="2"/>
      <c r="G9" s="2"/>
      <c r="H9" s="2"/>
      <c r="I9" s="2"/>
      <c r="J9" s="3"/>
    </row>
    <row r="10" spans="1:17" s="5" customFormat="1" x14ac:dyDescent="0.3">
      <c r="A10" s="8" t="s">
        <v>10</v>
      </c>
      <c r="B10" s="87">
        <v>190776</v>
      </c>
      <c r="C10" s="87">
        <v>199842</v>
      </c>
      <c r="D10" s="87">
        <v>207074</v>
      </c>
      <c r="E10" s="87">
        <v>207965</v>
      </c>
      <c r="F10" s="87">
        <v>209547</v>
      </c>
      <c r="G10" s="87">
        <v>225402</v>
      </c>
      <c r="H10" s="87">
        <v>227546</v>
      </c>
      <c r="I10" s="87">
        <v>235618</v>
      </c>
      <c r="J10" s="87">
        <v>249372</v>
      </c>
      <c r="K10" s="88">
        <v>250192</v>
      </c>
      <c r="L10" s="87">
        <v>250011</v>
      </c>
      <c r="M10" s="87">
        <v>245495</v>
      </c>
      <c r="N10" s="87">
        <v>241168</v>
      </c>
      <c r="O10" s="87">
        <v>240878</v>
      </c>
      <c r="P10" s="87">
        <v>233070</v>
      </c>
      <c r="Q10" s="87">
        <v>227255</v>
      </c>
    </row>
    <row r="11" spans="1:17" s="5" customFormat="1" ht="7.5" customHeight="1" x14ac:dyDescent="0.3">
      <c r="A11" s="8"/>
      <c r="B11" s="9"/>
      <c r="C11" s="9"/>
      <c r="D11" s="9"/>
      <c r="E11" s="9"/>
      <c r="F11" s="9"/>
      <c r="G11" s="9"/>
      <c r="H11" s="9"/>
      <c r="I11" s="9"/>
      <c r="J11" s="9"/>
      <c r="Q11" s="167"/>
    </row>
    <row r="12" spans="1:17" s="5" customFormat="1" x14ac:dyDescent="0.3">
      <c r="A12" s="8" t="s">
        <v>17</v>
      </c>
      <c r="B12" s="9"/>
      <c r="C12" s="9"/>
      <c r="D12" s="9"/>
      <c r="E12" s="9"/>
      <c r="F12" s="9"/>
      <c r="G12" s="9"/>
      <c r="H12" s="9"/>
      <c r="I12" s="9"/>
      <c r="J12" s="9"/>
      <c r="Q12" s="167"/>
    </row>
    <row r="13" spans="1:17" s="5" customFormat="1" x14ac:dyDescent="0.3">
      <c r="A13" s="142" t="s">
        <v>262</v>
      </c>
      <c r="B13" s="9">
        <v>73838</v>
      </c>
      <c r="C13" s="9">
        <v>74506</v>
      </c>
      <c r="D13" s="9">
        <v>74056</v>
      </c>
      <c r="E13" s="9">
        <v>71044</v>
      </c>
      <c r="F13" s="9">
        <v>68813</v>
      </c>
      <c r="G13" s="9">
        <v>66990</v>
      </c>
      <c r="H13" s="9">
        <v>68132</v>
      </c>
      <c r="I13" s="9">
        <v>69475</v>
      </c>
      <c r="J13" s="9">
        <v>71569</v>
      </c>
      <c r="K13" s="28">
        <v>67291</v>
      </c>
      <c r="L13" s="9">
        <v>62257</v>
      </c>
      <c r="M13" s="9">
        <v>62579</v>
      </c>
      <c r="N13" s="9">
        <v>62687</v>
      </c>
      <c r="O13" s="9">
        <v>62523</v>
      </c>
      <c r="P13" s="9">
        <v>65204</v>
      </c>
      <c r="Q13" s="9">
        <v>67146</v>
      </c>
    </row>
    <row r="14" spans="1:17" s="5" customFormat="1" x14ac:dyDescent="0.3">
      <c r="A14" s="11" t="s">
        <v>11</v>
      </c>
      <c r="B14" s="12">
        <v>116938</v>
      </c>
      <c r="C14" s="12">
        <v>125336</v>
      </c>
      <c r="D14" s="12">
        <v>133018</v>
      </c>
      <c r="E14" s="12">
        <v>136921</v>
      </c>
      <c r="F14" s="12">
        <v>140734</v>
      </c>
      <c r="G14" s="12">
        <v>158412</v>
      </c>
      <c r="H14" s="12">
        <v>159414</v>
      </c>
      <c r="I14" s="12">
        <v>166143</v>
      </c>
      <c r="J14" s="12">
        <v>177803</v>
      </c>
      <c r="K14" s="47">
        <v>182901</v>
      </c>
      <c r="L14" s="12">
        <v>187754</v>
      </c>
      <c r="M14" s="12">
        <v>182916</v>
      </c>
      <c r="N14" s="12">
        <v>178481</v>
      </c>
      <c r="O14" s="12">
        <v>178355</v>
      </c>
      <c r="P14" s="12">
        <v>167866</v>
      </c>
      <c r="Q14" s="12">
        <v>160109</v>
      </c>
    </row>
    <row r="15" spans="1:17" s="5" customFormat="1" ht="7.5" customHeight="1" x14ac:dyDescent="0.3">
      <c r="A15" s="10"/>
      <c r="B15" s="9"/>
      <c r="C15" s="9"/>
      <c r="D15" s="9"/>
      <c r="E15" s="9"/>
      <c r="F15" s="9"/>
      <c r="G15" s="9"/>
      <c r="H15" s="9"/>
      <c r="I15" s="9"/>
      <c r="J15" s="9"/>
      <c r="Q15" s="167"/>
    </row>
    <row r="16" spans="1:17" s="5" customFormat="1" x14ac:dyDescent="0.3">
      <c r="A16" s="8" t="s">
        <v>18</v>
      </c>
      <c r="B16" s="9"/>
      <c r="C16" s="9"/>
      <c r="D16" s="9"/>
      <c r="E16" s="9"/>
      <c r="F16" s="9"/>
      <c r="G16" s="9"/>
      <c r="H16" s="9"/>
      <c r="I16" s="9"/>
      <c r="J16" s="9"/>
      <c r="Q16" s="167"/>
    </row>
    <row r="17" spans="1:17" s="5" customFormat="1" x14ac:dyDescent="0.3">
      <c r="A17" s="10" t="s">
        <v>12</v>
      </c>
      <c r="B17" s="9">
        <v>74998</v>
      </c>
      <c r="C17" s="9">
        <v>78114</v>
      </c>
      <c r="D17" s="9">
        <v>81189</v>
      </c>
      <c r="E17" s="9">
        <v>81054</v>
      </c>
      <c r="F17" s="9">
        <v>82182</v>
      </c>
      <c r="G17" s="9">
        <v>88038</v>
      </c>
      <c r="H17" s="9">
        <v>90188</v>
      </c>
      <c r="I17" s="9">
        <v>93411</v>
      </c>
      <c r="J17" s="9">
        <v>101902</v>
      </c>
      <c r="K17" s="28">
        <v>103055</v>
      </c>
      <c r="L17" s="9">
        <v>103438</v>
      </c>
      <c r="M17" s="9">
        <v>101707</v>
      </c>
      <c r="N17" s="9">
        <v>100711</v>
      </c>
      <c r="O17" s="9">
        <v>101064</v>
      </c>
      <c r="P17" s="9">
        <v>98192</v>
      </c>
      <c r="Q17" s="9">
        <v>95131</v>
      </c>
    </row>
    <row r="18" spans="1:17" s="5" customFormat="1" x14ac:dyDescent="0.3">
      <c r="A18" s="11" t="s">
        <v>13</v>
      </c>
      <c r="B18" s="12">
        <v>115778</v>
      </c>
      <c r="C18" s="12">
        <v>121728</v>
      </c>
      <c r="D18" s="12">
        <v>125885</v>
      </c>
      <c r="E18" s="12">
        <v>126911</v>
      </c>
      <c r="F18" s="12">
        <v>127365</v>
      </c>
      <c r="G18" s="12">
        <v>137364</v>
      </c>
      <c r="H18" s="12">
        <v>137358</v>
      </c>
      <c r="I18" s="12">
        <v>142207</v>
      </c>
      <c r="J18" s="12">
        <v>147470</v>
      </c>
      <c r="K18" s="47">
        <v>147137</v>
      </c>
      <c r="L18" s="12">
        <v>146573</v>
      </c>
      <c r="M18" s="12">
        <v>143788</v>
      </c>
      <c r="N18" s="12">
        <v>140457</v>
      </c>
      <c r="O18" s="12">
        <v>139814</v>
      </c>
      <c r="P18" s="12">
        <v>134878</v>
      </c>
      <c r="Q18" s="12">
        <v>132124</v>
      </c>
    </row>
    <row r="19" spans="1:17" s="5" customFormat="1" ht="7.5" customHeight="1" x14ac:dyDescent="0.3">
      <c r="A19" s="10"/>
      <c r="B19" s="9"/>
      <c r="C19" s="9"/>
      <c r="D19" s="9"/>
      <c r="E19" s="9"/>
      <c r="F19" s="9"/>
      <c r="G19" s="9"/>
      <c r="H19" s="9"/>
      <c r="I19" s="9"/>
      <c r="J19" s="9"/>
      <c r="Q19" s="167"/>
    </row>
    <row r="20" spans="1:17" s="5" customFormat="1" x14ac:dyDescent="0.3">
      <c r="A20" s="8" t="s">
        <v>198</v>
      </c>
      <c r="B20" s="9"/>
      <c r="C20" s="9"/>
      <c r="D20" s="9"/>
      <c r="E20" s="9"/>
      <c r="F20" s="9"/>
      <c r="G20" s="9"/>
      <c r="H20" s="9"/>
      <c r="I20" s="9"/>
      <c r="J20" s="9"/>
      <c r="Q20" s="167"/>
    </row>
    <row r="21" spans="1:17" s="5" customFormat="1" x14ac:dyDescent="0.3">
      <c r="A21" s="10" t="s">
        <v>197</v>
      </c>
      <c r="B21" s="71">
        <v>148659</v>
      </c>
      <c r="C21" s="9">
        <v>151999</v>
      </c>
      <c r="D21" s="9">
        <v>158531</v>
      </c>
      <c r="E21" s="9">
        <v>160789</v>
      </c>
      <c r="F21" s="9">
        <v>161655</v>
      </c>
      <c r="G21" s="9">
        <v>177522</v>
      </c>
      <c r="H21" s="9">
        <v>178829</v>
      </c>
      <c r="I21" s="9">
        <v>189281</v>
      </c>
      <c r="J21" s="9">
        <v>205364</v>
      </c>
      <c r="K21" s="9">
        <v>204418</v>
      </c>
      <c r="L21" s="9">
        <v>207563</v>
      </c>
      <c r="M21" s="9">
        <v>202015</v>
      </c>
      <c r="N21" s="9">
        <v>197540</v>
      </c>
      <c r="O21" s="9">
        <v>196194</v>
      </c>
      <c r="P21" s="9">
        <v>188966</v>
      </c>
      <c r="Q21" s="9">
        <v>183662</v>
      </c>
    </row>
    <row r="22" spans="1:17" s="5" customFormat="1" x14ac:dyDescent="0.3">
      <c r="A22" s="11" t="s">
        <v>14</v>
      </c>
      <c r="B22" s="72">
        <v>42117</v>
      </c>
      <c r="C22" s="12">
        <v>47843</v>
      </c>
      <c r="D22" s="12">
        <v>48543</v>
      </c>
      <c r="E22" s="12">
        <v>47176</v>
      </c>
      <c r="F22" s="12">
        <v>47892</v>
      </c>
      <c r="G22" s="12">
        <v>47880</v>
      </c>
      <c r="H22" s="12">
        <v>48717</v>
      </c>
      <c r="I22" s="12">
        <v>46337</v>
      </c>
      <c r="J22" s="12">
        <v>44008</v>
      </c>
      <c r="K22" s="12">
        <v>45774</v>
      </c>
      <c r="L22" s="12">
        <v>42448</v>
      </c>
      <c r="M22" s="12">
        <v>43480</v>
      </c>
      <c r="N22" s="12">
        <v>43628</v>
      </c>
      <c r="O22" s="12">
        <v>44684</v>
      </c>
      <c r="P22" s="12">
        <v>44104</v>
      </c>
      <c r="Q22" s="12">
        <v>43593</v>
      </c>
    </row>
    <row r="23" spans="1:17" s="5" customFormat="1" ht="7.5" customHeight="1" x14ac:dyDescent="0.3">
      <c r="A23" s="10"/>
      <c r="B23" s="9"/>
      <c r="C23" s="9"/>
      <c r="D23" s="9"/>
      <c r="E23" s="9"/>
      <c r="F23" s="9"/>
      <c r="G23" s="9"/>
      <c r="H23" s="9"/>
      <c r="I23" s="9"/>
      <c r="J23" s="9"/>
      <c r="Q23" s="167"/>
    </row>
    <row r="24" spans="1:17" s="5" customFormat="1" x14ac:dyDescent="0.3">
      <c r="A24" s="8" t="s">
        <v>199</v>
      </c>
      <c r="B24" s="9"/>
      <c r="C24" s="9"/>
      <c r="D24" s="9"/>
      <c r="E24" s="9"/>
      <c r="F24" s="9"/>
      <c r="G24" s="9"/>
      <c r="H24" s="9"/>
      <c r="I24" s="9"/>
      <c r="J24" s="9"/>
      <c r="Q24" s="167"/>
    </row>
    <row r="25" spans="1:17" s="5" customFormat="1" x14ac:dyDescent="0.3">
      <c r="A25" s="10" t="s">
        <v>15</v>
      </c>
      <c r="B25" s="9">
        <v>169143</v>
      </c>
      <c r="C25" s="9">
        <v>176632</v>
      </c>
      <c r="D25" s="9">
        <v>181701</v>
      </c>
      <c r="E25" s="9">
        <v>180337</v>
      </c>
      <c r="F25" s="9">
        <v>179866</v>
      </c>
      <c r="G25" s="9">
        <v>193935</v>
      </c>
      <c r="H25" s="9">
        <v>196511</v>
      </c>
      <c r="I25" s="9">
        <v>204300</v>
      </c>
      <c r="J25" s="9">
        <v>218799</v>
      </c>
      <c r="K25" s="9">
        <v>220674</v>
      </c>
      <c r="L25" s="9">
        <v>220380</v>
      </c>
      <c r="M25" s="9">
        <v>217358</v>
      </c>
      <c r="N25" s="9">
        <v>213196</v>
      </c>
      <c r="O25" s="9">
        <v>212299</v>
      </c>
      <c r="P25" s="9">
        <v>204275</v>
      </c>
      <c r="Q25" s="9">
        <v>197761</v>
      </c>
    </row>
    <row r="26" spans="1:17" s="5" customFormat="1" x14ac:dyDescent="0.3">
      <c r="A26" s="11" t="s">
        <v>16</v>
      </c>
      <c r="B26" s="12">
        <v>21633</v>
      </c>
      <c r="C26" s="12">
        <v>23210</v>
      </c>
      <c r="D26" s="12">
        <v>25373</v>
      </c>
      <c r="E26" s="12">
        <v>27628</v>
      </c>
      <c r="F26" s="12">
        <v>29681</v>
      </c>
      <c r="G26" s="12">
        <v>31467</v>
      </c>
      <c r="H26" s="12">
        <v>31035</v>
      </c>
      <c r="I26" s="12">
        <v>31318</v>
      </c>
      <c r="J26" s="12">
        <v>30573</v>
      </c>
      <c r="K26" s="12">
        <v>29518</v>
      </c>
      <c r="L26" s="12">
        <v>29631</v>
      </c>
      <c r="M26" s="12">
        <v>28137</v>
      </c>
      <c r="N26" s="12">
        <v>27972</v>
      </c>
      <c r="O26" s="12">
        <v>28579</v>
      </c>
      <c r="P26" s="12">
        <v>28795</v>
      </c>
      <c r="Q26" s="12">
        <v>29494</v>
      </c>
    </row>
    <row r="27" spans="1:17" x14ac:dyDescent="0.3">
      <c r="A27" s="217" t="s">
        <v>195</v>
      </c>
      <c r="B27" s="217"/>
      <c r="C27" s="217"/>
      <c r="D27" s="217"/>
      <c r="E27" s="217"/>
      <c r="F27" s="217"/>
      <c r="G27" s="217"/>
      <c r="H27" s="217"/>
      <c r="I27" s="217"/>
      <c r="J27" s="217"/>
      <c r="K27" s="217"/>
      <c r="L27" s="217"/>
      <c r="M27" s="217"/>
      <c r="N27" s="217"/>
      <c r="O27" s="217"/>
    </row>
    <row r="28" spans="1:17" ht="20.25" customHeight="1" x14ac:dyDescent="0.3">
      <c r="A28" s="218" t="s">
        <v>331</v>
      </c>
      <c r="B28" s="218"/>
      <c r="C28" s="218"/>
      <c r="D28" s="218"/>
      <c r="E28" s="218"/>
      <c r="F28" s="218"/>
      <c r="G28" s="218"/>
      <c r="H28" s="218"/>
      <c r="I28" s="218"/>
      <c r="J28" s="218"/>
      <c r="K28" s="218"/>
      <c r="L28" s="218"/>
      <c r="M28" s="218"/>
      <c r="N28" s="218"/>
      <c r="O28" s="218"/>
      <c r="P28" s="218"/>
      <c r="Q28" s="218"/>
    </row>
  </sheetData>
  <mergeCells count="6">
    <mergeCell ref="A27:O27"/>
    <mergeCell ref="A28:Q28"/>
    <mergeCell ref="A1:Q1"/>
    <mergeCell ref="A2:Q2"/>
    <mergeCell ref="A3:Q3"/>
    <mergeCell ref="A4:Q4"/>
  </mergeCells>
  <printOptions horizontalCentered="1" verticalCentered="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topLeftCell="A2" zoomScale="82" zoomScaleNormal="82" workbookViewId="0">
      <selection activeCell="A7" sqref="A7"/>
    </sheetView>
  </sheetViews>
  <sheetFormatPr defaultRowHeight="14.4" x14ac:dyDescent="0.3"/>
  <cols>
    <col min="1" max="1" width="25.6640625" customWidth="1"/>
    <col min="2" max="14" width="12.33203125" customWidth="1"/>
    <col min="15" max="15" width="12.33203125" style="29" customWidth="1"/>
    <col min="16" max="16" width="11.5546875" bestFit="1" customWidth="1"/>
    <col min="17" max="17" width="10.33203125" bestFit="1" customWidth="1"/>
  </cols>
  <sheetData>
    <row r="1" spans="1:17" ht="18" x14ac:dyDescent="0.35">
      <c r="A1" s="219" t="s">
        <v>151</v>
      </c>
      <c r="B1" s="219"/>
      <c r="C1" s="219"/>
      <c r="D1" s="219"/>
      <c r="E1" s="219"/>
      <c r="F1" s="219"/>
      <c r="G1" s="219"/>
      <c r="H1" s="219"/>
      <c r="I1" s="219"/>
      <c r="J1" s="219"/>
      <c r="K1" s="219"/>
      <c r="L1" s="219"/>
      <c r="M1" s="219"/>
      <c r="N1" s="219"/>
      <c r="O1" s="219"/>
      <c r="P1" s="219"/>
      <c r="Q1" s="219"/>
    </row>
    <row r="2" spans="1:17" ht="18" x14ac:dyDescent="0.35">
      <c r="A2" s="219" t="s">
        <v>152</v>
      </c>
      <c r="B2" s="219"/>
      <c r="C2" s="219"/>
      <c r="D2" s="219"/>
      <c r="E2" s="219"/>
      <c r="F2" s="219"/>
      <c r="G2" s="219"/>
      <c r="H2" s="219"/>
      <c r="I2" s="219"/>
      <c r="J2" s="219"/>
      <c r="K2" s="219"/>
      <c r="L2" s="219"/>
      <c r="M2" s="219"/>
      <c r="N2" s="219"/>
      <c r="O2" s="219"/>
      <c r="P2" s="219"/>
      <c r="Q2" s="219"/>
    </row>
    <row r="3" spans="1:17" x14ac:dyDescent="0.3">
      <c r="A3" s="220" t="s">
        <v>285</v>
      </c>
      <c r="B3" s="220"/>
      <c r="C3" s="220"/>
      <c r="D3" s="220"/>
      <c r="E3" s="220"/>
      <c r="F3" s="220"/>
      <c r="G3" s="220"/>
      <c r="H3" s="220"/>
      <c r="I3" s="220"/>
      <c r="J3" s="220"/>
      <c r="K3" s="220"/>
      <c r="L3" s="220"/>
      <c r="M3" s="220"/>
      <c r="N3" s="220"/>
      <c r="O3" s="220"/>
      <c r="P3" s="220"/>
      <c r="Q3" s="220"/>
    </row>
    <row r="4" spans="1:17" x14ac:dyDescent="0.3">
      <c r="A4" s="212" t="s">
        <v>336</v>
      </c>
      <c r="B4" s="212"/>
      <c r="C4" s="212"/>
      <c r="D4" s="212"/>
      <c r="E4" s="212"/>
      <c r="F4" s="212"/>
      <c r="G4" s="212"/>
      <c r="H4" s="212"/>
      <c r="I4" s="212"/>
      <c r="J4" s="212"/>
      <c r="K4" s="212"/>
      <c r="L4" s="212"/>
      <c r="M4" s="212"/>
      <c r="N4" s="212"/>
      <c r="O4" s="212"/>
      <c r="P4" s="212"/>
      <c r="Q4" s="212"/>
    </row>
    <row r="5" spans="1:17" x14ac:dyDescent="0.3">
      <c r="B5" s="59"/>
      <c r="C5" s="59"/>
      <c r="D5" s="59"/>
      <c r="E5" s="59"/>
      <c r="F5" s="59"/>
      <c r="G5" s="59"/>
      <c r="H5" s="59"/>
      <c r="I5" s="59"/>
      <c r="J5" s="59"/>
      <c r="K5" s="59"/>
      <c r="L5" s="59"/>
      <c r="M5" s="59"/>
    </row>
    <row r="6" spans="1:17" ht="15.6" x14ac:dyDescent="0.3">
      <c r="A6" s="222" t="s">
        <v>187</v>
      </c>
      <c r="B6" s="222"/>
      <c r="C6" s="222"/>
      <c r="D6" s="222"/>
      <c r="E6" s="222"/>
      <c r="F6" s="222"/>
      <c r="G6" s="222"/>
      <c r="H6" s="222"/>
      <c r="I6" s="222"/>
      <c r="J6" s="222"/>
      <c r="K6" s="222"/>
      <c r="L6" s="222"/>
      <c r="M6" s="222"/>
      <c r="N6" s="222"/>
      <c r="O6" s="222"/>
    </row>
    <row r="7" spans="1:17" ht="12.75" customHeight="1" x14ac:dyDescent="0.3">
      <c r="A7" s="6" t="s">
        <v>435</v>
      </c>
    </row>
    <row r="8" spans="1:17" ht="15" thickBot="1" x14ac:dyDescent="0.35">
      <c r="A8" s="50"/>
      <c r="B8" s="51" t="s">
        <v>241</v>
      </c>
      <c r="C8" s="51" t="s">
        <v>242</v>
      </c>
      <c r="D8" s="51" t="s">
        <v>243</v>
      </c>
      <c r="E8" s="51" t="s">
        <v>244</v>
      </c>
      <c r="F8" s="51" t="s">
        <v>245</v>
      </c>
      <c r="G8" s="51" t="s">
        <v>246</v>
      </c>
      <c r="H8" s="51" t="s">
        <v>247</v>
      </c>
      <c r="I8" s="51" t="s">
        <v>248</v>
      </c>
      <c r="J8" s="52" t="s">
        <v>249</v>
      </c>
      <c r="K8" s="52" t="s">
        <v>250</v>
      </c>
      <c r="L8" s="45" t="s">
        <v>251</v>
      </c>
      <c r="M8" s="45" t="s">
        <v>165</v>
      </c>
      <c r="N8" s="45" t="s">
        <v>172</v>
      </c>
      <c r="O8" s="108" t="s">
        <v>201</v>
      </c>
      <c r="P8" s="108" t="s">
        <v>252</v>
      </c>
      <c r="Q8" s="45" t="s">
        <v>294</v>
      </c>
    </row>
    <row r="9" spans="1:17" ht="4.5" customHeight="1" x14ac:dyDescent="0.3">
      <c r="A9" s="8"/>
      <c r="B9" s="17"/>
      <c r="C9" s="17"/>
      <c r="D9" s="17"/>
      <c r="E9" s="17"/>
      <c r="F9" s="17"/>
      <c r="G9" s="17"/>
      <c r="H9" s="17"/>
      <c r="I9" s="17"/>
      <c r="J9" s="18"/>
    </row>
    <row r="10" spans="1:17" x14ac:dyDescent="0.3">
      <c r="A10" s="8" t="s">
        <v>28</v>
      </c>
      <c r="B10" s="53">
        <v>26717</v>
      </c>
      <c r="C10" s="53">
        <v>27751</v>
      </c>
      <c r="D10" s="53">
        <v>30082</v>
      </c>
      <c r="E10" s="53">
        <v>30806</v>
      </c>
      <c r="F10" s="53">
        <v>30607</v>
      </c>
      <c r="G10" s="53">
        <v>32463</v>
      </c>
      <c r="H10" s="53">
        <v>33479</v>
      </c>
      <c r="I10" s="53">
        <v>33821</v>
      </c>
      <c r="J10" s="53">
        <v>35719</v>
      </c>
      <c r="K10" s="53">
        <v>43868</v>
      </c>
      <c r="L10" s="53">
        <v>46559</v>
      </c>
      <c r="M10" s="53">
        <v>50273</v>
      </c>
      <c r="N10" s="53">
        <v>50892</v>
      </c>
      <c r="O10" s="95">
        <v>52299</v>
      </c>
      <c r="P10" s="53">
        <v>50455</v>
      </c>
      <c r="Q10" s="53">
        <v>50146</v>
      </c>
    </row>
    <row r="11" spans="1:17" x14ac:dyDescent="0.3">
      <c r="A11" s="8"/>
      <c r="B11" s="19"/>
      <c r="C11" s="19"/>
      <c r="D11" s="19"/>
      <c r="E11" s="19"/>
      <c r="F11" s="19"/>
      <c r="G11" s="19"/>
      <c r="H11" s="19"/>
      <c r="I11" s="19"/>
      <c r="J11" s="19"/>
    </row>
    <row r="12" spans="1:17" x14ac:dyDescent="0.3">
      <c r="A12" s="8" t="s">
        <v>17</v>
      </c>
      <c r="B12" s="19"/>
      <c r="C12" s="19"/>
      <c r="D12" s="19"/>
      <c r="E12" s="19"/>
      <c r="F12" s="19"/>
      <c r="G12" s="19"/>
      <c r="H12" s="19"/>
      <c r="I12" s="19"/>
      <c r="J12" s="19"/>
    </row>
    <row r="13" spans="1:17" x14ac:dyDescent="0.3">
      <c r="A13" s="20" t="s">
        <v>9</v>
      </c>
      <c r="B13" s="19">
        <v>11775</v>
      </c>
      <c r="C13" s="19">
        <v>11734</v>
      </c>
      <c r="D13" s="19">
        <v>11581</v>
      </c>
      <c r="E13" s="19">
        <v>10850</v>
      </c>
      <c r="F13" s="19">
        <v>10178</v>
      </c>
      <c r="G13" s="19">
        <v>10334</v>
      </c>
      <c r="H13" s="19">
        <v>10159</v>
      </c>
      <c r="I13" s="19">
        <v>10052</v>
      </c>
      <c r="J13" s="19">
        <v>10036</v>
      </c>
      <c r="K13" s="19">
        <v>9575</v>
      </c>
      <c r="L13" s="19">
        <v>9440</v>
      </c>
      <c r="M13" s="19">
        <v>11175</v>
      </c>
      <c r="N13" s="19">
        <v>10056</v>
      </c>
      <c r="O13" s="96">
        <v>10013</v>
      </c>
      <c r="P13" s="19">
        <v>9815</v>
      </c>
      <c r="Q13" s="19">
        <v>9641</v>
      </c>
    </row>
    <row r="14" spans="1:17" x14ac:dyDescent="0.3">
      <c r="A14" s="48" t="s">
        <v>11</v>
      </c>
      <c r="B14" s="24">
        <v>14942</v>
      </c>
      <c r="C14" s="24">
        <v>16017</v>
      </c>
      <c r="D14" s="24">
        <v>18501</v>
      </c>
      <c r="E14" s="24">
        <v>19956</v>
      </c>
      <c r="F14" s="24">
        <v>20429</v>
      </c>
      <c r="G14" s="24">
        <v>22129</v>
      </c>
      <c r="H14" s="24">
        <v>23320</v>
      </c>
      <c r="I14" s="24">
        <v>23769</v>
      </c>
      <c r="J14" s="24">
        <v>25683</v>
      </c>
      <c r="K14" s="24">
        <v>34293</v>
      </c>
      <c r="L14" s="60">
        <v>37119</v>
      </c>
      <c r="M14" s="24">
        <v>39098</v>
      </c>
      <c r="N14" s="24">
        <v>40836</v>
      </c>
      <c r="O14" s="98">
        <v>42286</v>
      </c>
      <c r="P14" s="24">
        <v>40640</v>
      </c>
      <c r="Q14" s="24">
        <v>40505</v>
      </c>
    </row>
    <row r="15" spans="1:17" ht="7.5" customHeight="1" x14ac:dyDescent="0.3">
      <c r="A15" s="8"/>
      <c r="B15" s="19"/>
      <c r="C15" s="19"/>
      <c r="D15" s="19"/>
      <c r="E15" s="19"/>
      <c r="F15" s="19"/>
      <c r="G15" s="19"/>
      <c r="H15" s="19"/>
      <c r="I15" s="19"/>
      <c r="J15" s="19"/>
    </row>
    <row r="16" spans="1:17" x14ac:dyDescent="0.3">
      <c r="A16" s="8" t="s">
        <v>18</v>
      </c>
      <c r="B16" s="19"/>
      <c r="C16" s="19"/>
      <c r="D16" s="19"/>
      <c r="E16" s="19"/>
      <c r="F16" s="19"/>
      <c r="G16" s="19"/>
      <c r="H16" s="19"/>
      <c r="I16" s="19"/>
      <c r="J16" s="19"/>
      <c r="N16" s="69"/>
    </row>
    <row r="17" spans="1:17" x14ac:dyDescent="0.3">
      <c r="A17" s="20" t="s">
        <v>12</v>
      </c>
      <c r="B17" s="19">
        <v>9808</v>
      </c>
      <c r="C17" s="19">
        <v>10020</v>
      </c>
      <c r="D17" s="19">
        <v>11101</v>
      </c>
      <c r="E17" s="19">
        <v>11360</v>
      </c>
      <c r="F17" s="19">
        <v>10855</v>
      </c>
      <c r="G17" s="19">
        <v>11705</v>
      </c>
      <c r="H17" s="19">
        <v>12161</v>
      </c>
      <c r="I17" s="19">
        <v>12454</v>
      </c>
      <c r="J17" s="19">
        <v>13140</v>
      </c>
      <c r="K17" s="19">
        <v>17323</v>
      </c>
      <c r="L17" s="19">
        <v>17503</v>
      </c>
      <c r="M17" s="19">
        <v>19215</v>
      </c>
      <c r="N17" s="73">
        <v>19719</v>
      </c>
      <c r="O17" s="96">
        <v>20384</v>
      </c>
      <c r="P17" s="19">
        <v>19654</v>
      </c>
      <c r="Q17" s="19">
        <v>19746</v>
      </c>
    </row>
    <row r="18" spans="1:17" x14ac:dyDescent="0.3">
      <c r="A18" s="48" t="s">
        <v>13</v>
      </c>
      <c r="B18" s="24">
        <v>16909</v>
      </c>
      <c r="C18" s="24">
        <v>17731</v>
      </c>
      <c r="D18" s="24">
        <v>18981</v>
      </c>
      <c r="E18" s="24">
        <v>19446</v>
      </c>
      <c r="F18" s="24">
        <v>19752</v>
      </c>
      <c r="G18" s="24">
        <v>20758</v>
      </c>
      <c r="H18" s="24">
        <v>21318</v>
      </c>
      <c r="I18" s="24">
        <v>21367</v>
      </c>
      <c r="J18" s="24">
        <v>22579</v>
      </c>
      <c r="K18" s="24">
        <v>26545</v>
      </c>
      <c r="L18" s="60">
        <v>29056</v>
      </c>
      <c r="M18" s="24">
        <v>31058</v>
      </c>
      <c r="N18" s="74">
        <v>31173</v>
      </c>
      <c r="O18" s="98">
        <v>31915</v>
      </c>
      <c r="P18" s="24">
        <v>30801</v>
      </c>
      <c r="Q18" s="24">
        <v>30400</v>
      </c>
    </row>
    <row r="19" spans="1:17" ht="7.5" customHeight="1" x14ac:dyDescent="0.3">
      <c r="A19" s="8"/>
      <c r="B19" s="19"/>
      <c r="C19" s="19"/>
      <c r="D19" s="19"/>
      <c r="E19" s="19"/>
      <c r="F19" s="19"/>
      <c r="G19" s="19"/>
      <c r="H19" s="19"/>
      <c r="I19" s="19"/>
      <c r="J19" s="19"/>
    </row>
    <row r="20" spans="1:17" x14ac:dyDescent="0.3">
      <c r="A20" s="8" t="s">
        <v>27</v>
      </c>
      <c r="B20" s="19"/>
      <c r="C20" s="19"/>
      <c r="D20" s="19"/>
      <c r="E20" s="19"/>
      <c r="F20" s="19"/>
      <c r="G20" s="19"/>
      <c r="H20" s="19"/>
      <c r="I20" s="19"/>
      <c r="J20" s="19"/>
    </row>
    <row r="21" spans="1:17" x14ac:dyDescent="0.3">
      <c r="A21" s="20" t="s">
        <v>19</v>
      </c>
      <c r="B21" s="53">
        <v>22568</v>
      </c>
      <c r="C21" s="53">
        <v>23246</v>
      </c>
      <c r="D21" s="53">
        <v>25502</v>
      </c>
      <c r="E21" s="53">
        <v>25716</v>
      </c>
      <c r="F21" s="53">
        <v>24920</v>
      </c>
      <c r="G21" s="53">
        <v>25801</v>
      </c>
      <c r="H21" s="53">
        <v>26156</v>
      </c>
      <c r="I21" s="53">
        <v>26928</v>
      </c>
      <c r="J21" s="53">
        <v>27852</v>
      </c>
      <c r="K21" s="53">
        <v>37077</v>
      </c>
      <c r="L21" s="53">
        <v>39118</v>
      </c>
      <c r="M21" s="53">
        <v>43494</v>
      </c>
      <c r="N21" s="53">
        <v>43806</v>
      </c>
      <c r="O21" s="95">
        <v>44929</v>
      </c>
      <c r="P21" s="53">
        <v>43024</v>
      </c>
      <c r="Q21" s="53">
        <v>41958</v>
      </c>
    </row>
    <row r="22" spans="1:17" x14ac:dyDescent="0.3">
      <c r="A22" s="10" t="s">
        <v>20</v>
      </c>
      <c r="B22" s="19">
        <v>811</v>
      </c>
      <c r="C22" s="19">
        <v>1193</v>
      </c>
      <c r="D22" s="19">
        <v>3642</v>
      </c>
      <c r="E22" s="19">
        <v>3907</v>
      </c>
      <c r="F22" s="19">
        <v>3879</v>
      </c>
      <c r="G22" s="19">
        <v>4222</v>
      </c>
      <c r="H22" s="19">
        <v>4633</v>
      </c>
      <c r="I22" s="19">
        <v>5189</v>
      </c>
      <c r="J22" s="19">
        <v>5345</v>
      </c>
      <c r="K22" s="19">
        <v>13919</v>
      </c>
      <c r="L22" s="19">
        <v>14630</v>
      </c>
      <c r="M22" s="19">
        <v>15875</v>
      </c>
      <c r="N22" s="19">
        <v>16265</v>
      </c>
      <c r="O22" s="29">
        <v>16551</v>
      </c>
      <c r="P22" s="19">
        <v>13282</v>
      </c>
      <c r="Q22" s="19">
        <v>12919</v>
      </c>
    </row>
    <row r="23" spans="1:17" x14ac:dyDescent="0.3">
      <c r="A23" s="10" t="s">
        <v>21</v>
      </c>
      <c r="B23" s="19">
        <v>6021</v>
      </c>
      <c r="C23" s="19">
        <v>5597</v>
      </c>
      <c r="D23" s="19">
        <v>5169</v>
      </c>
      <c r="E23" s="19">
        <v>4450</v>
      </c>
      <c r="F23" s="19">
        <v>4428</v>
      </c>
      <c r="G23" s="19">
        <v>4481</v>
      </c>
      <c r="H23" s="19">
        <v>4453</v>
      </c>
      <c r="I23" s="19">
        <v>4972</v>
      </c>
      <c r="J23" s="19">
        <v>5425</v>
      </c>
      <c r="K23" s="19">
        <v>6157</v>
      </c>
      <c r="L23" s="19">
        <v>6801</v>
      </c>
      <c r="M23" s="19">
        <v>7976</v>
      </c>
      <c r="N23" s="19">
        <v>7239</v>
      </c>
      <c r="O23" s="29">
        <v>8158</v>
      </c>
      <c r="P23" s="19">
        <v>9131</v>
      </c>
      <c r="Q23" s="19">
        <v>8571</v>
      </c>
    </row>
    <row r="24" spans="1:17" x14ac:dyDescent="0.3">
      <c r="A24" s="10" t="s">
        <v>22</v>
      </c>
      <c r="B24" s="19">
        <v>15736</v>
      </c>
      <c r="C24" s="19">
        <v>16456</v>
      </c>
      <c r="D24" s="19">
        <v>16691</v>
      </c>
      <c r="E24" s="19">
        <v>17359</v>
      </c>
      <c r="F24" s="19">
        <v>16613</v>
      </c>
      <c r="G24" s="19">
        <v>17098</v>
      </c>
      <c r="H24" s="19">
        <v>17070</v>
      </c>
      <c r="I24" s="19">
        <v>16767</v>
      </c>
      <c r="J24" s="19">
        <v>17082</v>
      </c>
      <c r="K24" s="19">
        <v>17001</v>
      </c>
      <c r="L24" s="19">
        <v>17687</v>
      </c>
      <c r="M24" s="19">
        <v>19643</v>
      </c>
      <c r="N24" s="19">
        <v>20302</v>
      </c>
      <c r="O24" s="29">
        <v>20220</v>
      </c>
      <c r="P24" s="19">
        <v>20611</v>
      </c>
      <c r="Q24" s="19">
        <v>20768</v>
      </c>
    </row>
    <row r="25" spans="1:17" ht="6" customHeight="1" x14ac:dyDescent="0.3">
      <c r="A25" s="10"/>
      <c r="B25" s="19"/>
      <c r="C25" s="19"/>
      <c r="D25" s="19"/>
      <c r="E25" s="19"/>
      <c r="F25" s="19"/>
      <c r="G25" s="19"/>
      <c r="H25" s="19"/>
      <c r="I25" s="19"/>
      <c r="J25" s="19"/>
    </row>
    <row r="26" spans="1:17" x14ac:dyDescent="0.3">
      <c r="A26" s="20" t="s">
        <v>23</v>
      </c>
      <c r="B26" s="53">
        <v>4149</v>
      </c>
      <c r="C26" s="53">
        <v>4405</v>
      </c>
      <c r="D26" s="53">
        <v>4580</v>
      </c>
      <c r="E26" s="53">
        <v>5090</v>
      </c>
      <c r="F26" s="53">
        <v>5687</v>
      </c>
      <c r="G26" s="53">
        <v>6662</v>
      </c>
      <c r="H26" s="53">
        <v>7323</v>
      </c>
      <c r="I26" s="53">
        <v>6893</v>
      </c>
      <c r="J26" s="53">
        <v>7867</v>
      </c>
      <c r="K26" s="53">
        <v>6791</v>
      </c>
      <c r="L26" s="53">
        <v>7441</v>
      </c>
      <c r="M26" s="53">
        <v>6779</v>
      </c>
      <c r="N26" s="53">
        <v>7086</v>
      </c>
      <c r="O26" s="107">
        <v>7370</v>
      </c>
      <c r="P26" s="53">
        <v>7431</v>
      </c>
      <c r="Q26" s="53">
        <v>7888</v>
      </c>
    </row>
    <row r="27" spans="1:17" x14ac:dyDescent="0.3">
      <c r="A27" s="10" t="s">
        <v>24</v>
      </c>
      <c r="B27" s="19">
        <v>299</v>
      </c>
      <c r="C27" s="19">
        <v>247</v>
      </c>
      <c r="D27" s="19">
        <v>259</v>
      </c>
      <c r="E27" s="19">
        <v>242</v>
      </c>
      <c r="F27" s="19">
        <v>274</v>
      </c>
      <c r="G27" s="19">
        <v>288</v>
      </c>
      <c r="H27" s="19">
        <v>270</v>
      </c>
      <c r="I27" s="19">
        <v>261</v>
      </c>
      <c r="J27" s="19">
        <v>339</v>
      </c>
      <c r="K27" s="19">
        <v>220</v>
      </c>
      <c r="L27" s="19">
        <v>293</v>
      </c>
      <c r="M27" s="19">
        <v>235</v>
      </c>
      <c r="N27" s="19">
        <v>271</v>
      </c>
      <c r="O27" s="29">
        <v>635</v>
      </c>
      <c r="P27" s="19">
        <v>232</v>
      </c>
      <c r="Q27" s="19">
        <v>265</v>
      </c>
    </row>
    <row r="28" spans="1:17" x14ac:dyDescent="0.3">
      <c r="A28" s="10" t="s">
        <v>25</v>
      </c>
      <c r="B28" s="19">
        <v>2758</v>
      </c>
      <c r="C28" s="19">
        <v>3272</v>
      </c>
      <c r="D28" s="19">
        <v>3292</v>
      </c>
      <c r="E28" s="19">
        <v>3751</v>
      </c>
      <c r="F28" s="19">
        <v>4267</v>
      </c>
      <c r="G28" s="19">
        <v>5188</v>
      </c>
      <c r="H28" s="19">
        <v>5775</v>
      </c>
      <c r="I28" s="19">
        <v>5199</v>
      </c>
      <c r="J28" s="19">
        <v>6083</v>
      </c>
      <c r="K28" s="19">
        <v>5220</v>
      </c>
      <c r="L28" s="19">
        <v>5703</v>
      </c>
      <c r="M28" s="19">
        <v>5124</v>
      </c>
      <c r="N28" s="19">
        <v>5326</v>
      </c>
      <c r="O28" s="29">
        <v>5273</v>
      </c>
      <c r="P28" s="19">
        <v>5779</v>
      </c>
      <c r="Q28" s="19">
        <v>6147</v>
      </c>
    </row>
    <row r="29" spans="1:17" x14ac:dyDescent="0.3">
      <c r="A29" s="11" t="s">
        <v>26</v>
      </c>
      <c r="B29" s="24">
        <v>1092</v>
      </c>
      <c r="C29" s="24">
        <v>986</v>
      </c>
      <c r="D29" s="24">
        <v>1029</v>
      </c>
      <c r="E29" s="24">
        <v>1097</v>
      </c>
      <c r="F29" s="24">
        <v>1146</v>
      </c>
      <c r="G29" s="24">
        <v>1186</v>
      </c>
      <c r="H29" s="24">
        <v>1278</v>
      </c>
      <c r="I29" s="24">
        <v>1433</v>
      </c>
      <c r="J29" s="24">
        <v>1445</v>
      </c>
      <c r="K29" s="24">
        <v>1351</v>
      </c>
      <c r="L29" s="49">
        <v>1445</v>
      </c>
      <c r="M29" s="24">
        <v>1420</v>
      </c>
      <c r="N29" s="24">
        <v>1489</v>
      </c>
      <c r="O29" s="109">
        <v>1462</v>
      </c>
      <c r="P29" s="24">
        <v>1420</v>
      </c>
      <c r="Q29" s="24">
        <v>1476</v>
      </c>
    </row>
    <row r="30" spans="1:17" x14ac:dyDescent="0.3">
      <c r="A30" s="221" t="s">
        <v>29</v>
      </c>
      <c r="B30" s="221"/>
      <c r="C30" s="221"/>
      <c r="D30" s="221"/>
      <c r="E30" s="221"/>
      <c r="F30" s="221"/>
      <c r="G30" s="221"/>
      <c r="H30" s="221"/>
      <c r="I30" s="221"/>
      <c r="J30" s="221"/>
      <c r="K30" s="221"/>
      <c r="L30" s="221"/>
      <c r="M30" s="221"/>
      <c r="N30" s="221"/>
      <c r="O30" s="221"/>
    </row>
    <row r="31" spans="1:17" ht="15" customHeight="1" x14ac:dyDescent="0.3">
      <c r="A31" s="218" t="s">
        <v>240</v>
      </c>
      <c r="B31" s="218"/>
      <c r="C31" s="218"/>
      <c r="D31" s="218"/>
      <c r="E31" s="218"/>
      <c r="F31" s="218"/>
      <c r="G31" s="218"/>
      <c r="H31" s="218"/>
      <c r="I31" s="218"/>
      <c r="J31" s="218"/>
      <c r="K31" s="218"/>
      <c r="L31" s="218"/>
      <c r="M31" s="218"/>
      <c r="N31" s="218"/>
      <c r="O31" s="218"/>
    </row>
    <row r="32" spans="1:17" x14ac:dyDescent="0.3">
      <c r="A32" s="21"/>
      <c r="B32" s="21"/>
      <c r="C32" s="21"/>
      <c r="D32" s="21"/>
      <c r="E32" s="21"/>
      <c r="F32" s="21"/>
      <c r="G32" s="21"/>
      <c r="H32" s="21"/>
      <c r="I32" s="21"/>
      <c r="J32" s="21"/>
    </row>
    <row r="33" spans="1:10" x14ac:dyDescent="0.3">
      <c r="A33" s="15"/>
      <c r="B33" s="14"/>
      <c r="C33" s="14"/>
      <c r="D33" s="14"/>
      <c r="E33" s="14"/>
      <c r="F33" s="14"/>
      <c r="G33" s="14"/>
      <c r="H33" s="14"/>
      <c r="I33" s="14"/>
      <c r="J33" s="14"/>
    </row>
    <row r="34" spans="1:10" x14ac:dyDescent="0.3">
      <c r="A34" s="7"/>
      <c r="B34" s="14"/>
      <c r="C34" s="14"/>
      <c r="D34" s="14"/>
      <c r="E34" s="14"/>
      <c r="F34" s="14"/>
      <c r="G34" s="14"/>
      <c r="H34" s="14"/>
      <c r="I34" s="14"/>
      <c r="J34" s="14"/>
    </row>
  </sheetData>
  <mergeCells count="7">
    <mergeCell ref="A31:O31"/>
    <mergeCell ref="A30:O30"/>
    <mergeCell ref="A6:O6"/>
    <mergeCell ref="A1:Q1"/>
    <mergeCell ref="A2:Q2"/>
    <mergeCell ref="A3:Q3"/>
    <mergeCell ref="A4:Q4"/>
  </mergeCells>
  <printOptions horizontalCentered="1" verticalCentered="1"/>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90" zoomScaleNormal="90" workbookViewId="0">
      <selection activeCell="A8" sqref="A8"/>
    </sheetView>
  </sheetViews>
  <sheetFormatPr defaultRowHeight="14.4" x14ac:dyDescent="0.3"/>
  <cols>
    <col min="1" max="1" width="23.5546875" customWidth="1"/>
    <col min="2" max="9" width="11.33203125" style="29" customWidth="1"/>
    <col min="10" max="10" width="10.5546875" style="29" bestFit="1" customWidth="1"/>
    <col min="11" max="11" width="11.109375" bestFit="1" customWidth="1"/>
    <col min="12" max="13" width="10.5546875" bestFit="1" customWidth="1"/>
  </cols>
  <sheetData>
    <row r="1" spans="1:13" ht="23.25" customHeight="1" x14ac:dyDescent="0.35">
      <c r="A1" s="224" t="s">
        <v>162</v>
      </c>
      <c r="B1" s="224"/>
      <c r="C1" s="224"/>
      <c r="D1" s="224"/>
      <c r="E1" s="224"/>
      <c r="F1" s="224"/>
      <c r="G1" s="224"/>
      <c r="H1" s="224"/>
      <c r="I1" s="224"/>
      <c r="J1" s="224"/>
      <c r="K1" s="224"/>
      <c r="L1" s="224"/>
      <c r="M1" s="224"/>
    </row>
    <row r="2" spans="1:13" ht="21" customHeight="1" x14ac:dyDescent="0.35">
      <c r="A2" s="224" t="s">
        <v>163</v>
      </c>
      <c r="B2" s="224"/>
      <c r="C2" s="224"/>
      <c r="D2" s="224"/>
      <c r="E2" s="224"/>
      <c r="F2" s="224"/>
      <c r="G2" s="224"/>
      <c r="H2" s="224"/>
      <c r="I2" s="224"/>
      <c r="J2" s="224"/>
      <c r="K2" s="224"/>
      <c r="L2" s="224"/>
      <c r="M2" s="224"/>
    </row>
    <row r="3" spans="1:13" x14ac:dyDescent="0.3">
      <c r="A3" s="225" t="s">
        <v>285</v>
      </c>
      <c r="B3" s="225"/>
      <c r="C3" s="225"/>
      <c r="D3" s="225"/>
      <c r="E3" s="225"/>
      <c r="F3" s="225"/>
      <c r="G3" s="225"/>
      <c r="H3" s="225"/>
      <c r="I3" s="225"/>
      <c r="J3" s="225"/>
      <c r="K3" s="225"/>
      <c r="L3" s="225"/>
      <c r="M3" s="225"/>
    </row>
    <row r="4" spans="1:13" x14ac:dyDescent="0.3">
      <c r="A4" s="226" t="s">
        <v>340</v>
      </c>
      <c r="B4" s="226"/>
      <c r="C4" s="226"/>
      <c r="D4" s="226"/>
      <c r="E4" s="226"/>
      <c r="F4" s="226"/>
      <c r="G4" s="226"/>
      <c r="H4" s="226"/>
      <c r="I4" s="226"/>
      <c r="J4" s="226"/>
      <c r="K4" s="226"/>
      <c r="L4" s="226"/>
      <c r="M4" s="226"/>
    </row>
    <row r="6" spans="1:13" x14ac:dyDescent="0.3">
      <c r="A6" s="227" t="s">
        <v>194</v>
      </c>
      <c r="B6" s="227"/>
      <c r="C6" s="227"/>
      <c r="D6" s="227"/>
      <c r="E6" s="227"/>
      <c r="F6" s="227"/>
      <c r="G6" s="227"/>
      <c r="H6" s="227"/>
      <c r="I6" s="227"/>
      <c r="J6" s="227"/>
      <c r="K6" s="227"/>
    </row>
    <row r="7" spans="1:13" ht="12.75" customHeight="1" x14ac:dyDescent="0.3">
      <c r="A7" s="6" t="s">
        <v>434</v>
      </c>
    </row>
    <row r="8" spans="1:13" ht="15" thickBot="1" x14ac:dyDescent="0.35">
      <c r="A8" s="50"/>
      <c r="B8" s="91" t="s">
        <v>4</v>
      </c>
      <c r="C8" s="91" t="s">
        <v>5</v>
      </c>
      <c r="D8" s="91" t="s">
        <v>6</v>
      </c>
      <c r="E8" s="91" t="s">
        <v>7</v>
      </c>
      <c r="F8" s="92" t="s">
        <v>8</v>
      </c>
      <c r="G8" s="92" t="s">
        <v>153</v>
      </c>
      <c r="H8" s="91" t="s">
        <v>165</v>
      </c>
      <c r="I8" s="91" t="s">
        <v>172</v>
      </c>
      <c r="J8" s="91" t="s">
        <v>201</v>
      </c>
      <c r="K8" s="91" t="s">
        <v>252</v>
      </c>
      <c r="L8" s="51" t="s">
        <v>294</v>
      </c>
      <c r="M8" s="51" t="s">
        <v>338</v>
      </c>
    </row>
    <row r="9" spans="1:13" ht="4.5" customHeight="1" x14ac:dyDescent="0.3">
      <c r="A9" s="8"/>
      <c r="B9" s="93"/>
      <c r="C9" s="93"/>
      <c r="D9" s="93"/>
      <c r="E9" s="93"/>
      <c r="F9" s="94"/>
    </row>
    <row r="10" spans="1:13" x14ac:dyDescent="0.3">
      <c r="A10" s="8" t="s">
        <v>28</v>
      </c>
      <c r="B10" s="95">
        <v>13539</v>
      </c>
      <c r="C10" s="95">
        <v>14070</v>
      </c>
      <c r="D10" s="95">
        <v>14759</v>
      </c>
      <c r="E10" s="95">
        <v>15206</v>
      </c>
      <c r="F10" s="95">
        <v>16190</v>
      </c>
      <c r="G10" s="95">
        <v>15985</v>
      </c>
      <c r="H10" s="95">
        <v>16001</v>
      </c>
      <c r="I10" s="95">
        <v>15810</v>
      </c>
      <c r="J10" s="95">
        <v>15885</v>
      </c>
      <c r="K10" s="95">
        <v>16235</v>
      </c>
      <c r="L10" s="88">
        <v>17200</v>
      </c>
      <c r="M10" s="95">
        <v>17923</v>
      </c>
    </row>
    <row r="11" spans="1:13" ht="7.5" customHeight="1" x14ac:dyDescent="0.3">
      <c r="A11" s="8"/>
      <c r="B11" s="96"/>
      <c r="C11" s="96"/>
      <c r="D11" s="96"/>
      <c r="E11" s="96"/>
      <c r="F11" s="96"/>
      <c r="M11" s="29"/>
    </row>
    <row r="12" spans="1:13" x14ac:dyDescent="0.3">
      <c r="A12" s="8" t="s">
        <v>17</v>
      </c>
      <c r="B12" s="96"/>
      <c r="C12" s="96"/>
      <c r="D12" s="96"/>
      <c r="E12" s="96"/>
      <c r="F12" s="96"/>
      <c r="M12" s="29"/>
    </row>
    <row r="13" spans="1:13" x14ac:dyDescent="0.3">
      <c r="A13" s="20" t="s">
        <v>9</v>
      </c>
      <c r="B13" s="96">
        <v>5444</v>
      </c>
      <c r="C13" s="96">
        <v>4816</v>
      </c>
      <c r="D13" s="96">
        <v>5051</v>
      </c>
      <c r="E13" s="96">
        <v>5066</v>
      </c>
      <c r="F13" s="96">
        <v>5474</v>
      </c>
      <c r="G13" s="96">
        <v>5010</v>
      </c>
      <c r="H13" s="97">
        <v>4561</v>
      </c>
      <c r="I13" s="96">
        <v>4962</v>
      </c>
      <c r="J13" s="96">
        <v>5174</v>
      </c>
      <c r="K13" s="96">
        <v>5337</v>
      </c>
      <c r="L13" s="19">
        <v>5252</v>
      </c>
      <c r="M13" s="96">
        <v>5697</v>
      </c>
    </row>
    <row r="14" spans="1:13" x14ac:dyDescent="0.3">
      <c r="A14" s="48" t="s">
        <v>11</v>
      </c>
      <c r="B14" s="98">
        <v>8095</v>
      </c>
      <c r="C14" s="98">
        <v>9254</v>
      </c>
      <c r="D14" s="98">
        <v>9708</v>
      </c>
      <c r="E14" s="98">
        <v>10140</v>
      </c>
      <c r="F14" s="98">
        <v>10716</v>
      </c>
      <c r="G14" s="98">
        <v>10975</v>
      </c>
      <c r="H14" s="89">
        <v>11440</v>
      </c>
      <c r="I14" s="98">
        <v>10848</v>
      </c>
      <c r="J14" s="98">
        <v>10711</v>
      </c>
      <c r="K14" s="98">
        <v>10898</v>
      </c>
      <c r="L14" s="24">
        <v>11948</v>
      </c>
      <c r="M14" s="98">
        <v>12226</v>
      </c>
    </row>
    <row r="15" spans="1:13" ht="7.5" customHeight="1" x14ac:dyDescent="0.3">
      <c r="A15" s="8"/>
      <c r="B15" s="96"/>
      <c r="C15" s="96"/>
      <c r="D15" s="96"/>
      <c r="E15" s="96"/>
      <c r="F15" s="96"/>
      <c r="M15" s="29"/>
    </row>
    <row r="16" spans="1:13" x14ac:dyDescent="0.3">
      <c r="A16" s="8" t="s">
        <v>193</v>
      </c>
      <c r="B16" s="96"/>
      <c r="C16" s="96"/>
      <c r="D16" s="96"/>
      <c r="E16" s="96"/>
      <c r="F16" s="96"/>
      <c r="M16" s="29"/>
    </row>
    <row r="17" spans="1:13" x14ac:dyDescent="0.3">
      <c r="A17" s="20" t="s">
        <v>220</v>
      </c>
      <c r="B17" s="95">
        <v>7139</v>
      </c>
      <c r="C17" s="95">
        <v>6711</v>
      </c>
      <c r="D17" s="95">
        <v>6967</v>
      </c>
      <c r="E17" s="95">
        <v>6755</v>
      </c>
      <c r="F17" s="95">
        <v>6897</v>
      </c>
      <c r="G17" s="95">
        <v>6533</v>
      </c>
      <c r="H17" s="95">
        <v>6657</v>
      </c>
      <c r="I17" s="95">
        <v>6952</v>
      </c>
      <c r="J17" s="95">
        <v>7446</v>
      </c>
      <c r="K17" s="95">
        <v>7661</v>
      </c>
      <c r="L17" s="53">
        <v>7518</v>
      </c>
      <c r="M17" s="95">
        <v>7701</v>
      </c>
    </row>
    <row r="18" spans="1:13" x14ac:dyDescent="0.3">
      <c r="A18" s="10" t="s">
        <v>188</v>
      </c>
      <c r="B18" s="96">
        <v>2466</v>
      </c>
      <c r="C18" s="96">
        <v>2186</v>
      </c>
      <c r="D18" s="96">
        <v>2235</v>
      </c>
      <c r="E18" s="96">
        <v>2256</v>
      </c>
      <c r="F18" s="96">
        <v>2223</v>
      </c>
      <c r="G18" s="96">
        <v>2421</v>
      </c>
      <c r="H18" s="96">
        <v>2357</v>
      </c>
      <c r="I18" s="96">
        <v>2500</v>
      </c>
      <c r="J18" s="96">
        <v>2690</v>
      </c>
      <c r="K18" s="96">
        <v>2882</v>
      </c>
      <c r="L18" s="19">
        <v>2870</v>
      </c>
      <c r="M18" s="96">
        <v>2800</v>
      </c>
    </row>
    <row r="19" spans="1:13" x14ac:dyDescent="0.3">
      <c r="A19" s="10" t="s">
        <v>189</v>
      </c>
      <c r="B19" s="96">
        <v>1567</v>
      </c>
      <c r="C19" s="96">
        <v>1383</v>
      </c>
      <c r="D19" s="96">
        <v>1378</v>
      </c>
      <c r="E19" s="96">
        <v>1349</v>
      </c>
      <c r="F19" s="96">
        <v>1343</v>
      </c>
      <c r="G19" s="96">
        <v>1343</v>
      </c>
      <c r="H19" s="96">
        <v>1408</v>
      </c>
      <c r="I19" s="96">
        <v>1457</v>
      </c>
      <c r="J19" s="96">
        <v>1434</v>
      </c>
      <c r="K19" s="96">
        <v>1380</v>
      </c>
      <c r="L19" s="19">
        <v>1348</v>
      </c>
      <c r="M19" s="96">
        <v>1343</v>
      </c>
    </row>
    <row r="20" spans="1:13" x14ac:dyDescent="0.3">
      <c r="A20" s="10" t="s">
        <v>190</v>
      </c>
      <c r="B20" s="96">
        <v>1660</v>
      </c>
      <c r="C20" s="96">
        <v>1296</v>
      </c>
      <c r="D20" s="96">
        <v>1275</v>
      </c>
      <c r="E20" s="96">
        <v>1299</v>
      </c>
      <c r="F20" s="96">
        <v>1344</v>
      </c>
      <c r="G20" s="96">
        <v>1313</v>
      </c>
      <c r="H20" s="96">
        <v>1331</v>
      </c>
      <c r="I20" s="96">
        <v>1331</v>
      </c>
      <c r="J20" s="96">
        <v>1316</v>
      </c>
      <c r="K20" s="96">
        <v>1287</v>
      </c>
      <c r="L20" s="19">
        <v>1443</v>
      </c>
      <c r="M20" s="96">
        <v>1469</v>
      </c>
    </row>
    <row r="21" spans="1:13" x14ac:dyDescent="0.3">
      <c r="A21" s="10" t="s">
        <v>191</v>
      </c>
      <c r="B21" s="96">
        <v>860</v>
      </c>
      <c r="C21" s="96">
        <v>729</v>
      </c>
      <c r="D21" s="96">
        <v>851</v>
      </c>
      <c r="E21" s="96">
        <v>729</v>
      </c>
      <c r="F21" s="96">
        <v>678</v>
      </c>
      <c r="G21" s="96">
        <v>585</v>
      </c>
      <c r="H21" s="96">
        <v>600</v>
      </c>
      <c r="I21" s="96">
        <v>800</v>
      </c>
      <c r="J21" s="96">
        <v>796</v>
      </c>
      <c r="K21" s="96">
        <v>819</v>
      </c>
      <c r="L21" s="19">
        <v>991</v>
      </c>
      <c r="M21" s="96">
        <v>1092</v>
      </c>
    </row>
    <row r="22" spans="1:13" x14ac:dyDescent="0.3">
      <c r="A22" s="10" t="s">
        <v>427</v>
      </c>
      <c r="B22" s="96">
        <v>2</v>
      </c>
      <c r="C22" s="96">
        <v>2</v>
      </c>
      <c r="D22" s="96">
        <v>1</v>
      </c>
      <c r="E22" s="96">
        <v>4</v>
      </c>
      <c r="F22" s="96">
        <v>2</v>
      </c>
      <c r="G22" s="96">
        <v>6</v>
      </c>
      <c r="H22" s="96">
        <v>2</v>
      </c>
      <c r="I22" s="96">
        <v>1</v>
      </c>
      <c r="J22" s="96">
        <v>1</v>
      </c>
      <c r="K22" s="96">
        <v>9</v>
      </c>
      <c r="L22" s="19">
        <v>8</v>
      </c>
      <c r="M22" s="96">
        <v>0</v>
      </c>
    </row>
    <row r="23" spans="1:13" x14ac:dyDescent="0.3">
      <c r="A23" s="10" t="s">
        <v>192</v>
      </c>
      <c r="B23" s="96">
        <v>584</v>
      </c>
      <c r="C23" s="96">
        <v>174</v>
      </c>
      <c r="D23" s="96">
        <v>201</v>
      </c>
      <c r="E23" s="96">
        <v>224</v>
      </c>
      <c r="F23" s="96">
        <v>211</v>
      </c>
      <c r="G23" s="96">
        <v>221</v>
      </c>
      <c r="H23" s="96">
        <v>217</v>
      </c>
      <c r="I23" s="96">
        <v>113</v>
      </c>
      <c r="J23" s="96">
        <v>198</v>
      </c>
      <c r="K23" s="96">
        <v>240</v>
      </c>
      <c r="L23" s="19">
        <v>186</v>
      </c>
      <c r="M23" s="96">
        <v>139</v>
      </c>
    </row>
    <row r="24" spans="1:13" ht="16.2" x14ac:dyDescent="0.3">
      <c r="A24" s="10" t="s">
        <v>339</v>
      </c>
      <c r="B24" s="96" t="s">
        <v>30</v>
      </c>
      <c r="C24" s="96">
        <v>941</v>
      </c>
      <c r="D24" s="96">
        <v>1026</v>
      </c>
      <c r="E24" s="96">
        <v>894</v>
      </c>
      <c r="F24" s="96">
        <v>1096</v>
      </c>
      <c r="G24" s="96">
        <v>644</v>
      </c>
      <c r="H24" s="99">
        <v>742</v>
      </c>
      <c r="I24" s="96">
        <v>750</v>
      </c>
      <c r="J24" s="96">
        <v>1011</v>
      </c>
      <c r="K24" s="96">
        <v>1044</v>
      </c>
      <c r="L24" s="19">
        <v>672</v>
      </c>
      <c r="M24" s="96">
        <v>858</v>
      </c>
    </row>
    <row r="25" spans="1:13" x14ac:dyDescent="0.3">
      <c r="A25" s="48" t="s">
        <v>426</v>
      </c>
      <c r="B25" s="100">
        <v>6400</v>
      </c>
      <c r="C25" s="100">
        <v>7359</v>
      </c>
      <c r="D25" s="100">
        <v>7792</v>
      </c>
      <c r="E25" s="100">
        <v>8451</v>
      </c>
      <c r="F25" s="100">
        <v>9293</v>
      </c>
      <c r="G25" s="100">
        <v>9452</v>
      </c>
      <c r="H25" s="100">
        <v>9344</v>
      </c>
      <c r="I25" s="100">
        <v>8858</v>
      </c>
      <c r="J25" s="100">
        <v>8439</v>
      </c>
      <c r="K25" s="100">
        <v>8574</v>
      </c>
      <c r="L25" s="143">
        <v>9682</v>
      </c>
      <c r="M25" s="168">
        <v>10222</v>
      </c>
    </row>
    <row r="26" spans="1:13" x14ac:dyDescent="0.3">
      <c r="A26" s="221" t="s">
        <v>253</v>
      </c>
      <c r="B26" s="221"/>
      <c r="C26" s="221"/>
      <c r="D26" s="221"/>
      <c r="E26" s="221"/>
      <c r="F26" s="221"/>
      <c r="G26" s="221"/>
      <c r="H26" s="221"/>
      <c r="I26" s="221"/>
      <c r="J26" s="221"/>
      <c r="K26" s="221"/>
    </row>
    <row r="27" spans="1:13" ht="28.5" customHeight="1" x14ac:dyDescent="0.3">
      <c r="A27" s="223" t="s">
        <v>425</v>
      </c>
      <c r="B27" s="223"/>
      <c r="C27" s="223"/>
      <c r="D27" s="223"/>
      <c r="E27" s="223"/>
      <c r="F27" s="223"/>
      <c r="G27" s="223"/>
      <c r="H27" s="223"/>
      <c r="I27" s="223"/>
      <c r="J27" s="223"/>
      <c r="K27" s="223"/>
      <c r="L27" s="223"/>
      <c r="M27" s="223"/>
    </row>
    <row r="28" spans="1:13" x14ac:dyDescent="0.3">
      <c r="A28" s="22" t="s">
        <v>31</v>
      </c>
      <c r="B28" s="90"/>
      <c r="C28" s="90"/>
      <c r="D28" s="90"/>
      <c r="E28" s="90"/>
      <c r="F28" s="90"/>
    </row>
    <row r="29" spans="1:13" x14ac:dyDescent="0.3">
      <c r="A29" s="16"/>
      <c r="B29" s="90"/>
      <c r="C29" s="90"/>
      <c r="D29" s="90"/>
      <c r="E29" s="90"/>
      <c r="F29" s="90"/>
    </row>
    <row r="30" spans="1:13" x14ac:dyDescent="0.3">
      <c r="A30" s="23"/>
      <c r="B30" s="90"/>
      <c r="C30" s="90"/>
      <c r="D30" s="90"/>
      <c r="E30" s="90"/>
      <c r="F30" s="90"/>
    </row>
  </sheetData>
  <mergeCells count="7">
    <mergeCell ref="A27:M27"/>
    <mergeCell ref="A1:M1"/>
    <mergeCell ref="A2:M2"/>
    <mergeCell ref="A3:M3"/>
    <mergeCell ref="A4:M4"/>
    <mergeCell ref="A26:K26"/>
    <mergeCell ref="A6:K6"/>
  </mergeCells>
  <printOptions horizontalCentered="1" verticalCentered="1"/>
  <pageMargins left="0.45" right="0.45"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3"/>
  <sheetViews>
    <sheetView showGridLines="0" zoomScale="84" zoomScaleNormal="84" workbookViewId="0">
      <pane xSplit="1" ySplit="11" topLeftCell="B12" activePane="bottomRight" state="frozen"/>
      <selection pane="topRight" activeCell="B1" sqref="B1"/>
      <selection pane="bottomLeft" activeCell="A12" sqref="A12"/>
      <selection pane="bottomRight" activeCell="M12" sqref="M12"/>
    </sheetView>
  </sheetViews>
  <sheetFormatPr defaultRowHeight="14.4" x14ac:dyDescent="0.3"/>
  <cols>
    <col min="1" max="1" width="47.109375" bestFit="1" customWidth="1"/>
    <col min="2" max="2" width="11.5546875" bestFit="1" customWidth="1"/>
    <col min="3" max="3" width="12.109375" customWidth="1"/>
    <col min="4" max="4" width="9" bestFit="1" customWidth="1"/>
    <col min="5" max="9" width="8" style="29" bestFit="1" customWidth="1"/>
    <col min="10" max="10" width="8.77734375" style="29" customWidth="1"/>
    <col min="11" max="11" width="8" style="29" bestFit="1" customWidth="1"/>
    <col min="12" max="12" width="7" bestFit="1" customWidth="1"/>
    <col min="13" max="13" width="8" bestFit="1" customWidth="1"/>
    <col min="14" max="16" width="7" bestFit="1" customWidth="1"/>
    <col min="17" max="18" width="6.5546875" style="31" bestFit="1" customWidth="1"/>
    <col min="19" max="19" width="7.5546875" style="31" bestFit="1" customWidth="1"/>
    <col min="20" max="20" width="10" style="31" bestFit="1" customWidth="1"/>
  </cols>
  <sheetData>
    <row r="1" spans="1:20" ht="18" x14ac:dyDescent="0.35">
      <c r="A1" s="219" t="s">
        <v>162</v>
      </c>
      <c r="B1" s="219"/>
      <c r="C1" s="219"/>
      <c r="D1" s="219"/>
      <c r="E1" s="219"/>
      <c r="F1" s="219"/>
      <c r="G1" s="219"/>
      <c r="H1" s="219"/>
      <c r="I1" s="219"/>
      <c r="J1" s="219"/>
      <c r="K1" s="219"/>
      <c r="L1" s="219"/>
      <c r="M1" s="219"/>
      <c r="N1" s="219"/>
      <c r="O1" s="219"/>
      <c r="P1" s="219"/>
    </row>
    <row r="2" spans="1:20" ht="18.75" customHeight="1" x14ac:dyDescent="0.35">
      <c r="A2" s="228" t="s">
        <v>163</v>
      </c>
      <c r="B2" s="228"/>
      <c r="C2" s="228"/>
      <c r="D2" s="228"/>
      <c r="E2" s="228"/>
      <c r="F2" s="228"/>
      <c r="G2" s="228"/>
      <c r="H2" s="228"/>
      <c r="I2" s="228"/>
      <c r="J2" s="228"/>
      <c r="K2" s="228"/>
      <c r="L2" s="228"/>
      <c r="M2" s="228"/>
      <c r="N2" s="228"/>
      <c r="O2" s="228"/>
      <c r="P2" s="228"/>
    </row>
    <row r="3" spans="1:20" x14ac:dyDescent="0.3">
      <c r="A3" s="220" t="s">
        <v>285</v>
      </c>
      <c r="B3" s="220"/>
      <c r="C3" s="220"/>
      <c r="D3" s="220"/>
      <c r="E3" s="220"/>
      <c r="F3" s="220"/>
      <c r="G3" s="220"/>
      <c r="H3" s="220"/>
      <c r="I3" s="220"/>
      <c r="J3" s="220"/>
      <c r="K3" s="220"/>
      <c r="L3" s="220"/>
      <c r="M3" s="220"/>
      <c r="N3" s="220"/>
      <c r="O3" s="220"/>
      <c r="P3" s="220"/>
    </row>
    <row r="4" spans="1:20" x14ac:dyDescent="0.3">
      <c r="A4" s="212" t="s">
        <v>332</v>
      </c>
      <c r="B4" s="212"/>
      <c r="C4" s="212"/>
      <c r="D4" s="212"/>
      <c r="E4" s="212"/>
      <c r="F4" s="212"/>
      <c r="G4" s="212"/>
      <c r="H4" s="212"/>
      <c r="I4" s="212"/>
      <c r="J4" s="212"/>
      <c r="K4" s="212"/>
      <c r="L4" s="212"/>
      <c r="M4" s="212"/>
      <c r="N4" s="212"/>
      <c r="O4" s="212"/>
      <c r="P4" s="212"/>
    </row>
    <row r="5" spans="1:20" x14ac:dyDescent="0.3">
      <c r="E5"/>
      <c r="F5"/>
      <c r="G5"/>
      <c r="H5"/>
      <c r="I5"/>
      <c r="J5"/>
      <c r="K5"/>
    </row>
    <row r="6" spans="1:20" s="14" customFormat="1" x14ac:dyDescent="0.3">
      <c r="A6" s="227" t="s">
        <v>196</v>
      </c>
      <c r="B6" s="227"/>
      <c r="C6" s="227"/>
      <c r="D6" s="227"/>
      <c r="E6" s="227"/>
      <c r="F6" s="227"/>
      <c r="G6" s="227"/>
      <c r="H6" s="227"/>
      <c r="I6" s="227"/>
      <c r="J6" s="227"/>
      <c r="K6" s="227"/>
      <c r="L6" s="227"/>
      <c r="M6" s="227"/>
      <c r="N6" s="227"/>
      <c r="O6" s="227"/>
      <c r="P6" s="227"/>
      <c r="Q6" s="110"/>
      <c r="R6" s="110"/>
      <c r="S6" s="110"/>
      <c r="T6" s="110"/>
    </row>
    <row r="7" spans="1:20" s="14" customFormat="1" x14ac:dyDescent="0.3">
      <c r="A7" s="227" t="s">
        <v>347</v>
      </c>
      <c r="B7" s="227"/>
      <c r="C7" s="227"/>
      <c r="D7" s="227"/>
      <c r="E7" s="227"/>
      <c r="F7" s="227"/>
      <c r="G7" s="227"/>
      <c r="H7" s="227"/>
      <c r="I7" s="227"/>
      <c r="J7" s="227"/>
      <c r="K7" s="227"/>
      <c r="L7" s="227"/>
      <c r="M7" s="227"/>
      <c r="N7" s="227"/>
      <c r="O7" s="227"/>
      <c r="P7" s="227"/>
      <c r="Q7" s="110"/>
      <c r="R7" s="110"/>
      <c r="S7" s="110"/>
      <c r="T7" s="110"/>
    </row>
    <row r="8" spans="1:20" x14ac:dyDescent="0.3">
      <c r="A8" s="6" t="s">
        <v>433</v>
      </c>
      <c r="B8" s="6"/>
      <c r="C8" s="6"/>
      <c r="D8" s="6"/>
      <c r="E8"/>
      <c r="F8"/>
      <c r="G8"/>
      <c r="H8"/>
      <c r="I8"/>
      <c r="J8"/>
      <c r="K8"/>
    </row>
    <row r="9" spans="1:20" s="31" customFormat="1" ht="15" customHeight="1" x14ac:dyDescent="0.3">
      <c r="A9" s="231" t="s">
        <v>173</v>
      </c>
      <c r="B9" s="234" t="s">
        <v>111</v>
      </c>
      <c r="C9" s="237" t="s">
        <v>467</v>
      </c>
      <c r="D9" s="238"/>
      <c r="E9" s="238"/>
      <c r="F9" s="238"/>
      <c r="G9" s="238"/>
      <c r="H9" s="238"/>
      <c r="I9" s="239"/>
      <c r="J9" s="237" t="s">
        <v>468</v>
      </c>
      <c r="K9" s="238"/>
      <c r="L9" s="238"/>
      <c r="M9" s="238"/>
      <c r="N9" s="238"/>
      <c r="O9" s="238"/>
      <c r="P9" s="239"/>
    </row>
    <row r="10" spans="1:20" s="31" customFormat="1" ht="15" customHeight="1" x14ac:dyDescent="0.3">
      <c r="A10" s="232"/>
      <c r="B10" s="235"/>
      <c r="C10" s="240" t="s">
        <v>342</v>
      </c>
      <c r="D10" s="237" t="s">
        <v>154</v>
      </c>
      <c r="E10" s="238"/>
      <c r="F10" s="239"/>
      <c r="G10" s="237" t="s">
        <v>261</v>
      </c>
      <c r="H10" s="238"/>
      <c r="I10" s="239"/>
      <c r="J10" s="240" t="s">
        <v>343</v>
      </c>
      <c r="K10" s="237" t="s">
        <v>154</v>
      </c>
      <c r="L10" s="238"/>
      <c r="M10" s="239"/>
      <c r="N10" s="237" t="s">
        <v>261</v>
      </c>
      <c r="O10" s="238"/>
      <c r="P10" s="239"/>
    </row>
    <row r="11" spans="1:20" s="31" customFormat="1" x14ac:dyDescent="0.3">
      <c r="A11" s="233"/>
      <c r="B11" s="236"/>
      <c r="C11" s="241"/>
      <c r="D11" s="81" t="s">
        <v>103</v>
      </c>
      <c r="E11" s="81" t="s">
        <v>160</v>
      </c>
      <c r="F11" s="81" t="s">
        <v>161</v>
      </c>
      <c r="G11" s="81" t="s">
        <v>103</v>
      </c>
      <c r="H11" s="81" t="s">
        <v>160</v>
      </c>
      <c r="I11" s="81" t="s">
        <v>161</v>
      </c>
      <c r="J11" s="241"/>
      <c r="K11" s="81" t="s">
        <v>103</v>
      </c>
      <c r="L11" s="81" t="s">
        <v>160</v>
      </c>
      <c r="M11" s="81" t="s">
        <v>161</v>
      </c>
      <c r="N11" s="81" t="s">
        <v>103</v>
      </c>
      <c r="O11" s="81" t="s">
        <v>160</v>
      </c>
      <c r="P11" s="81" t="s">
        <v>161</v>
      </c>
    </row>
    <row r="12" spans="1:20" s="31" customFormat="1" x14ac:dyDescent="0.3">
      <c r="A12" s="30" t="s">
        <v>32</v>
      </c>
      <c r="B12" s="163"/>
      <c r="C12" s="164"/>
      <c r="D12" s="81"/>
      <c r="E12" s="81"/>
      <c r="F12" s="81"/>
      <c r="G12" s="81"/>
      <c r="H12" s="81"/>
      <c r="I12" s="81"/>
      <c r="J12" s="164"/>
      <c r="K12" s="81"/>
      <c r="L12" s="81"/>
      <c r="M12" s="81"/>
      <c r="N12" s="81"/>
      <c r="O12" s="81"/>
      <c r="P12" s="81"/>
    </row>
    <row r="13" spans="1:20" s="31" customFormat="1" x14ac:dyDescent="0.3">
      <c r="A13" s="79" t="s">
        <v>33</v>
      </c>
      <c r="B13" s="80">
        <v>1528</v>
      </c>
      <c r="C13" s="80">
        <v>1528</v>
      </c>
      <c r="D13" s="80">
        <v>1284</v>
      </c>
      <c r="E13" s="80">
        <v>538</v>
      </c>
      <c r="F13" s="80">
        <v>746</v>
      </c>
      <c r="G13" s="80">
        <v>244</v>
      </c>
      <c r="H13" s="80">
        <v>106</v>
      </c>
      <c r="I13" s="80">
        <v>138</v>
      </c>
      <c r="J13" s="80"/>
      <c r="K13" s="80"/>
      <c r="L13" s="80"/>
      <c r="M13" s="80"/>
      <c r="N13" s="80"/>
      <c r="O13" s="80"/>
      <c r="P13" s="80"/>
    </row>
    <row r="14" spans="1:20" s="31" customFormat="1" x14ac:dyDescent="0.3">
      <c r="A14" s="155" t="s">
        <v>35</v>
      </c>
      <c r="B14" s="80">
        <v>462</v>
      </c>
      <c r="C14" s="80">
        <v>423</v>
      </c>
      <c r="D14" s="80">
        <v>281</v>
      </c>
      <c r="E14" s="80">
        <v>200</v>
      </c>
      <c r="F14" s="80">
        <v>81</v>
      </c>
      <c r="G14" s="80">
        <v>142</v>
      </c>
      <c r="H14" s="80">
        <v>91</v>
      </c>
      <c r="I14" s="80">
        <v>51</v>
      </c>
      <c r="J14" s="80">
        <v>39</v>
      </c>
      <c r="K14" s="80">
        <v>31</v>
      </c>
      <c r="L14" s="80">
        <v>22</v>
      </c>
      <c r="M14" s="80">
        <v>9</v>
      </c>
      <c r="N14" s="80">
        <v>8</v>
      </c>
      <c r="O14" s="80">
        <v>5</v>
      </c>
      <c r="P14" s="80">
        <v>3</v>
      </c>
    </row>
    <row r="15" spans="1:20" s="31" customFormat="1" x14ac:dyDescent="0.3">
      <c r="A15" s="155" t="s">
        <v>36</v>
      </c>
      <c r="B15" s="80">
        <v>555</v>
      </c>
      <c r="C15" s="80">
        <v>555</v>
      </c>
      <c r="D15" s="80">
        <v>414</v>
      </c>
      <c r="E15" s="80">
        <v>143</v>
      </c>
      <c r="F15" s="80">
        <v>271</v>
      </c>
      <c r="G15" s="80">
        <v>141</v>
      </c>
      <c r="H15" s="80">
        <v>53</v>
      </c>
      <c r="I15" s="80">
        <v>88</v>
      </c>
      <c r="J15" s="80"/>
      <c r="K15" s="80"/>
      <c r="L15" s="80"/>
      <c r="M15" s="80"/>
      <c r="N15" s="80"/>
      <c r="O15" s="80"/>
      <c r="P15" s="80"/>
    </row>
    <row r="16" spans="1:20" s="31" customFormat="1" x14ac:dyDescent="0.3">
      <c r="A16" s="155" t="s">
        <v>37</v>
      </c>
      <c r="B16" s="80">
        <v>736</v>
      </c>
      <c r="C16" s="80">
        <v>736</v>
      </c>
      <c r="D16" s="80">
        <v>713</v>
      </c>
      <c r="E16" s="80">
        <v>439</v>
      </c>
      <c r="F16" s="80">
        <v>274</v>
      </c>
      <c r="G16" s="80">
        <v>23</v>
      </c>
      <c r="H16" s="80">
        <v>16</v>
      </c>
      <c r="I16" s="80">
        <v>7</v>
      </c>
      <c r="J16" s="80"/>
      <c r="K16" s="80"/>
      <c r="L16" s="80"/>
      <c r="M16" s="80"/>
      <c r="N16" s="80"/>
      <c r="O16" s="80"/>
      <c r="P16" s="80"/>
    </row>
    <row r="17" spans="1:16" s="31" customFormat="1" x14ac:dyDescent="0.3">
      <c r="A17" s="155" t="s">
        <v>395</v>
      </c>
      <c r="B17" s="80">
        <v>655</v>
      </c>
      <c r="C17" s="80">
        <v>655</v>
      </c>
      <c r="D17" s="80">
        <v>595</v>
      </c>
      <c r="E17" s="80">
        <v>316</v>
      </c>
      <c r="F17" s="80">
        <v>279</v>
      </c>
      <c r="G17" s="80">
        <v>60</v>
      </c>
      <c r="H17" s="80">
        <v>39</v>
      </c>
      <c r="I17" s="80">
        <v>21</v>
      </c>
      <c r="J17" s="80"/>
      <c r="K17" s="80"/>
      <c r="L17" s="80"/>
      <c r="M17" s="80"/>
      <c r="N17" s="80"/>
      <c r="O17" s="80"/>
      <c r="P17" s="80"/>
    </row>
    <row r="18" spans="1:16" s="31" customFormat="1" x14ac:dyDescent="0.3">
      <c r="A18" s="155" t="s">
        <v>39</v>
      </c>
      <c r="B18" s="80">
        <v>693</v>
      </c>
      <c r="C18" s="80">
        <v>693</v>
      </c>
      <c r="D18" s="80">
        <v>659</v>
      </c>
      <c r="E18" s="80">
        <v>444</v>
      </c>
      <c r="F18" s="80">
        <v>215</v>
      </c>
      <c r="G18" s="80">
        <v>34</v>
      </c>
      <c r="H18" s="80">
        <v>28</v>
      </c>
      <c r="I18" s="80">
        <v>6</v>
      </c>
      <c r="J18" s="80"/>
      <c r="K18" s="80"/>
      <c r="L18" s="80"/>
      <c r="M18" s="80"/>
      <c r="N18" s="80"/>
      <c r="O18" s="80"/>
      <c r="P18" s="80"/>
    </row>
    <row r="19" spans="1:16" s="31" customFormat="1" x14ac:dyDescent="0.3">
      <c r="A19" s="155" t="s">
        <v>40</v>
      </c>
      <c r="B19" s="80">
        <v>759</v>
      </c>
      <c r="C19" s="80">
        <v>759</v>
      </c>
      <c r="D19" s="80">
        <v>657</v>
      </c>
      <c r="E19" s="80">
        <v>411</v>
      </c>
      <c r="F19" s="80">
        <v>246</v>
      </c>
      <c r="G19" s="80">
        <v>102</v>
      </c>
      <c r="H19" s="80">
        <v>88</v>
      </c>
      <c r="I19" s="80">
        <v>14</v>
      </c>
      <c r="J19" s="80"/>
      <c r="K19" s="80"/>
      <c r="L19" s="80"/>
      <c r="M19" s="80"/>
      <c r="N19" s="80"/>
      <c r="O19" s="80"/>
      <c r="P19" s="80"/>
    </row>
    <row r="20" spans="1:16" s="31" customFormat="1" x14ac:dyDescent="0.3">
      <c r="A20" s="155" t="s">
        <v>41</v>
      </c>
      <c r="B20" s="80">
        <v>3396</v>
      </c>
      <c r="C20" s="80">
        <v>3396</v>
      </c>
      <c r="D20" s="80">
        <v>3151</v>
      </c>
      <c r="E20" s="80">
        <v>1423</v>
      </c>
      <c r="F20" s="80">
        <v>1728</v>
      </c>
      <c r="G20" s="80">
        <v>245</v>
      </c>
      <c r="H20" s="80">
        <v>117</v>
      </c>
      <c r="I20" s="80">
        <v>128</v>
      </c>
      <c r="J20" s="80"/>
      <c r="K20" s="80"/>
      <c r="L20" s="80"/>
      <c r="M20" s="80"/>
      <c r="N20" s="80"/>
      <c r="O20" s="80"/>
      <c r="P20" s="80"/>
    </row>
    <row r="21" spans="1:16" s="31" customFormat="1" x14ac:dyDescent="0.3">
      <c r="A21" s="155" t="s">
        <v>42</v>
      </c>
      <c r="B21" s="80">
        <v>4150</v>
      </c>
      <c r="C21" s="80">
        <v>4150</v>
      </c>
      <c r="D21" s="80">
        <v>3859</v>
      </c>
      <c r="E21" s="80">
        <v>1592</v>
      </c>
      <c r="F21" s="80">
        <v>2267</v>
      </c>
      <c r="G21" s="80">
        <v>291</v>
      </c>
      <c r="H21" s="80">
        <v>116</v>
      </c>
      <c r="I21" s="80">
        <v>175</v>
      </c>
      <c r="J21" s="80"/>
      <c r="K21" s="80"/>
      <c r="L21" s="80"/>
      <c r="M21" s="80"/>
      <c r="N21" s="80"/>
      <c r="O21" s="80"/>
      <c r="P21" s="80"/>
    </row>
    <row r="22" spans="1:16" s="31" customFormat="1" x14ac:dyDescent="0.3">
      <c r="A22" s="155" t="s">
        <v>43</v>
      </c>
      <c r="B22" s="80">
        <v>4927</v>
      </c>
      <c r="C22" s="80">
        <v>4927</v>
      </c>
      <c r="D22" s="80">
        <v>4301</v>
      </c>
      <c r="E22" s="80">
        <v>2106</v>
      </c>
      <c r="F22" s="80">
        <v>2195</v>
      </c>
      <c r="G22" s="80">
        <v>626</v>
      </c>
      <c r="H22" s="80">
        <v>318</v>
      </c>
      <c r="I22" s="80">
        <v>308</v>
      </c>
      <c r="J22" s="80"/>
      <c r="K22" s="80"/>
      <c r="L22" s="80"/>
      <c r="M22" s="80"/>
      <c r="N22" s="80"/>
      <c r="O22" s="80"/>
      <c r="P22" s="80"/>
    </row>
    <row r="23" spans="1:16" s="31" customFormat="1" x14ac:dyDescent="0.3">
      <c r="A23" s="155" t="s">
        <v>44</v>
      </c>
      <c r="B23" s="80">
        <v>3920</v>
      </c>
      <c r="C23" s="80">
        <v>3920</v>
      </c>
      <c r="D23" s="80">
        <v>3194</v>
      </c>
      <c r="E23" s="80">
        <v>1214</v>
      </c>
      <c r="F23" s="80">
        <v>1980</v>
      </c>
      <c r="G23" s="80">
        <v>726</v>
      </c>
      <c r="H23" s="80">
        <v>296</v>
      </c>
      <c r="I23" s="80">
        <v>430</v>
      </c>
      <c r="J23" s="80"/>
      <c r="K23" s="80"/>
      <c r="L23" s="80"/>
      <c r="M23" s="80"/>
      <c r="N23" s="80"/>
      <c r="O23" s="80"/>
      <c r="P23" s="80"/>
    </row>
    <row r="24" spans="1:16" s="31" customFormat="1" x14ac:dyDescent="0.3">
      <c r="A24" s="155" t="s">
        <v>45</v>
      </c>
      <c r="B24" s="80">
        <v>3766</v>
      </c>
      <c r="C24" s="80">
        <v>3766</v>
      </c>
      <c r="D24" s="80">
        <v>3488</v>
      </c>
      <c r="E24" s="80">
        <v>1221</v>
      </c>
      <c r="F24" s="80">
        <v>2267</v>
      </c>
      <c r="G24" s="80">
        <v>278</v>
      </c>
      <c r="H24" s="80">
        <v>101</v>
      </c>
      <c r="I24" s="80">
        <v>177</v>
      </c>
      <c r="J24" s="80"/>
      <c r="K24" s="80"/>
      <c r="L24" s="80"/>
      <c r="M24" s="80"/>
      <c r="N24" s="80"/>
      <c r="O24" s="80"/>
      <c r="P24" s="80"/>
    </row>
    <row r="25" spans="1:16" s="31" customFormat="1" x14ac:dyDescent="0.3">
      <c r="A25" s="155" t="s">
        <v>46</v>
      </c>
      <c r="B25" s="80">
        <v>2277</v>
      </c>
      <c r="C25" s="80">
        <v>388</v>
      </c>
      <c r="D25" s="80">
        <v>366</v>
      </c>
      <c r="E25" s="80">
        <v>89</v>
      </c>
      <c r="F25" s="80">
        <v>277</v>
      </c>
      <c r="G25" s="80">
        <v>22</v>
      </c>
      <c r="H25" s="80">
        <v>8</v>
      </c>
      <c r="I25" s="80">
        <v>14</v>
      </c>
      <c r="J25" s="80">
        <v>1889</v>
      </c>
      <c r="K25" s="80">
        <v>1781</v>
      </c>
      <c r="L25" s="80">
        <v>613</v>
      </c>
      <c r="M25" s="80">
        <v>1168</v>
      </c>
      <c r="N25" s="80">
        <v>108</v>
      </c>
      <c r="O25" s="80">
        <v>30</v>
      </c>
      <c r="P25" s="80">
        <v>78</v>
      </c>
    </row>
    <row r="26" spans="1:16" s="31" customFormat="1" x14ac:dyDescent="0.3">
      <c r="A26" s="155" t="s">
        <v>47</v>
      </c>
      <c r="B26" s="80">
        <v>4037</v>
      </c>
      <c r="C26" s="80">
        <v>4037</v>
      </c>
      <c r="D26" s="80">
        <v>3718</v>
      </c>
      <c r="E26" s="80">
        <v>1326</v>
      </c>
      <c r="F26" s="80">
        <v>2392</v>
      </c>
      <c r="G26" s="80">
        <v>319</v>
      </c>
      <c r="H26" s="80">
        <v>115</v>
      </c>
      <c r="I26" s="80">
        <v>204</v>
      </c>
      <c r="J26" s="80"/>
      <c r="K26" s="80"/>
      <c r="L26" s="80"/>
      <c r="M26" s="80"/>
      <c r="N26" s="80"/>
      <c r="O26" s="80"/>
      <c r="P26" s="80"/>
    </row>
    <row r="27" spans="1:16" s="31" customFormat="1" x14ac:dyDescent="0.3">
      <c r="A27" s="155" t="s">
        <v>48</v>
      </c>
      <c r="B27" s="80">
        <v>13314</v>
      </c>
      <c r="C27" s="80">
        <v>12281</v>
      </c>
      <c r="D27" s="80">
        <v>11328</v>
      </c>
      <c r="E27" s="80">
        <v>6092</v>
      </c>
      <c r="F27" s="80">
        <v>5236</v>
      </c>
      <c r="G27" s="80">
        <v>953</v>
      </c>
      <c r="H27" s="80">
        <v>533</v>
      </c>
      <c r="I27" s="80">
        <v>420</v>
      </c>
      <c r="J27" s="80">
        <v>1033</v>
      </c>
      <c r="K27" s="80">
        <v>929</v>
      </c>
      <c r="L27" s="80">
        <v>505</v>
      </c>
      <c r="M27" s="80">
        <v>424</v>
      </c>
      <c r="N27" s="80">
        <v>104</v>
      </c>
      <c r="O27" s="80">
        <v>55</v>
      </c>
      <c r="P27" s="80">
        <v>49</v>
      </c>
    </row>
    <row r="28" spans="1:16" s="31" customFormat="1" x14ac:dyDescent="0.3">
      <c r="A28" s="155" t="s">
        <v>49</v>
      </c>
      <c r="B28" s="80">
        <v>3630</v>
      </c>
      <c r="C28" s="80">
        <v>3630</v>
      </c>
      <c r="D28" s="80">
        <v>3401</v>
      </c>
      <c r="E28" s="80">
        <v>1456</v>
      </c>
      <c r="F28" s="80">
        <v>1945</v>
      </c>
      <c r="G28" s="80">
        <v>229</v>
      </c>
      <c r="H28" s="80">
        <v>101</v>
      </c>
      <c r="I28" s="80">
        <v>128</v>
      </c>
      <c r="J28" s="80"/>
      <c r="K28" s="80"/>
      <c r="L28" s="80"/>
      <c r="M28" s="80"/>
      <c r="N28" s="80"/>
      <c r="O28" s="80"/>
      <c r="P28" s="80"/>
    </row>
    <row r="29" spans="1:16" s="31" customFormat="1" x14ac:dyDescent="0.3">
      <c r="A29" s="155" t="s">
        <v>50</v>
      </c>
      <c r="B29" s="80">
        <v>16872</v>
      </c>
      <c r="C29" s="80">
        <v>13472</v>
      </c>
      <c r="D29" s="80">
        <v>12057</v>
      </c>
      <c r="E29" s="80">
        <v>4578</v>
      </c>
      <c r="F29" s="80">
        <v>7479</v>
      </c>
      <c r="G29" s="80">
        <v>1415</v>
      </c>
      <c r="H29" s="80">
        <v>582</v>
      </c>
      <c r="I29" s="80">
        <v>833</v>
      </c>
      <c r="J29" s="80">
        <v>3400</v>
      </c>
      <c r="K29" s="80">
        <v>2705</v>
      </c>
      <c r="L29" s="80">
        <v>1050</v>
      </c>
      <c r="M29" s="80">
        <v>1655</v>
      </c>
      <c r="N29" s="80">
        <v>695</v>
      </c>
      <c r="O29" s="80">
        <v>263</v>
      </c>
      <c r="P29" s="80">
        <v>432</v>
      </c>
    </row>
    <row r="30" spans="1:16" s="31" customFormat="1" x14ac:dyDescent="0.3">
      <c r="A30" s="155" t="s">
        <v>51</v>
      </c>
      <c r="B30" s="80">
        <v>1469</v>
      </c>
      <c r="C30" s="80">
        <v>1469</v>
      </c>
      <c r="D30" s="80">
        <v>1373</v>
      </c>
      <c r="E30" s="80">
        <v>658</v>
      </c>
      <c r="F30" s="80">
        <v>715</v>
      </c>
      <c r="G30" s="80">
        <v>96</v>
      </c>
      <c r="H30" s="80">
        <v>47</v>
      </c>
      <c r="I30" s="80">
        <v>49</v>
      </c>
      <c r="J30" s="80"/>
      <c r="K30" s="80"/>
      <c r="L30" s="80"/>
      <c r="M30" s="80"/>
      <c r="N30" s="80"/>
      <c r="O30" s="80"/>
      <c r="P30" s="80"/>
    </row>
    <row r="31" spans="1:16" s="31" customFormat="1" x14ac:dyDescent="0.3">
      <c r="A31" s="30" t="s">
        <v>174</v>
      </c>
      <c r="B31" s="81">
        <f>SUM(B13:B30)</f>
        <v>67146</v>
      </c>
      <c r="C31" s="81">
        <f t="shared" ref="C31:P31" si="0">SUM(C13:C30)</f>
        <v>60785</v>
      </c>
      <c r="D31" s="81">
        <f t="shared" si="0"/>
        <v>54839</v>
      </c>
      <c r="E31" s="81">
        <f t="shared" si="0"/>
        <v>24246</v>
      </c>
      <c r="F31" s="81">
        <f t="shared" si="0"/>
        <v>30593</v>
      </c>
      <c r="G31" s="81">
        <f t="shared" si="0"/>
        <v>5946</v>
      </c>
      <c r="H31" s="81">
        <f t="shared" si="0"/>
        <v>2755</v>
      </c>
      <c r="I31" s="81">
        <f t="shared" si="0"/>
        <v>3191</v>
      </c>
      <c r="J31" s="81">
        <f t="shared" si="0"/>
        <v>6361</v>
      </c>
      <c r="K31" s="81">
        <f t="shared" si="0"/>
        <v>5446</v>
      </c>
      <c r="L31" s="81">
        <f t="shared" si="0"/>
        <v>2190</v>
      </c>
      <c r="M31" s="81">
        <f t="shared" si="0"/>
        <v>3256</v>
      </c>
      <c r="N31" s="81">
        <f t="shared" si="0"/>
        <v>915</v>
      </c>
      <c r="O31" s="81">
        <f t="shared" si="0"/>
        <v>353</v>
      </c>
      <c r="P31" s="81">
        <f t="shared" si="0"/>
        <v>562</v>
      </c>
    </row>
    <row r="32" spans="1:16" s="31" customFormat="1" x14ac:dyDescent="0.3">
      <c r="A32" s="30" t="s">
        <v>52</v>
      </c>
      <c r="B32" s="80"/>
      <c r="C32" s="80"/>
      <c r="D32" s="80"/>
      <c r="E32" s="80"/>
      <c r="F32" s="80"/>
      <c r="G32" s="80"/>
      <c r="H32" s="80"/>
      <c r="I32" s="80"/>
      <c r="J32" s="80"/>
      <c r="K32" s="80"/>
      <c r="L32" s="80"/>
      <c r="M32" s="80"/>
      <c r="N32" s="80"/>
      <c r="O32" s="80"/>
      <c r="P32" s="80"/>
    </row>
    <row r="33" spans="1:16" s="31" customFormat="1" x14ac:dyDescent="0.3">
      <c r="A33" s="155" t="s">
        <v>53</v>
      </c>
      <c r="B33" s="80">
        <v>626</v>
      </c>
      <c r="C33" s="80">
        <v>589</v>
      </c>
      <c r="D33" s="80">
        <v>531</v>
      </c>
      <c r="E33" s="80">
        <v>290</v>
      </c>
      <c r="F33" s="80">
        <v>241</v>
      </c>
      <c r="G33" s="80">
        <v>58</v>
      </c>
      <c r="H33" s="80">
        <v>35</v>
      </c>
      <c r="I33" s="80">
        <v>23</v>
      </c>
      <c r="J33" s="80">
        <v>37</v>
      </c>
      <c r="K33" s="80">
        <v>7</v>
      </c>
      <c r="L33" s="80">
        <v>2</v>
      </c>
      <c r="M33" s="80">
        <v>5</v>
      </c>
      <c r="N33" s="80">
        <v>30</v>
      </c>
      <c r="O33" s="80">
        <v>8</v>
      </c>
      <c r="P33" s="80">
        <v>22</v>
      </c>
    </row>
    <row r="34" spans="1:16" s="31" customFormat="1" x14ac:dyDescent="0.3">
      <c r="A34" s="155" t="s">
        <v>54</v>
      </c>
      <c r="B34" s="80">
        <v>804</v>
      </c>
      <c r="C34" s="80">
        <v>757</v>
      </c>
      <c r="D34" s="80">
        <v>662</v>
      </c>
      <c r="E34" s="80">
        <v>329</v>
      </c>
      <c r="F34" s="80">
        <v>333</v>
      </c>
      <c r="G34" s="80">
        <v>95</v>
      </c>
      <c r="H34" s="80">
        <v>37</v>
      </c>
      <c r="I34" s="80">
        <v>58</v>
      </c>
      <c r="J34" s="80">
        <v>47</v>
      </c>
      <c r="K34" s="80">
        <v>16</v>
      </c>
      <c r="L34" s="80">
        <v>3</v>
      </c>
      <c r="M34" s="80">
        <v>13</v>
      </c>
      <c r="N34" s="80">
        <v>31</v>
      </c>
      <c r="O34" s="80">
        <v>8</v>
      </c>
      <c r="P34" s="80">
        <v>23</v>
      </c>
    </row>
    <row r="35" spans="1:16" s="31" customFormat="1" x14ac:dyDescent="0.3">
      <c r="A35" s="155" t="s">
        <v>55</v>
      </c>
      <c r="B35" s="80">
        <v>1005</v>
      </c>
      <c r="C35" s="80">
        <v>1005</v>
      </c>
      <c r="D35" s="80">
        <v>774</v>
      </c>
      <c r="E35" s="80">
        <v>219</v>
      </c>
      <c r="F35" s="80">
        <v>555</v>
      </c>
      <c r="G35" s="80">
        <v>231</v>
      </c>
      <c r="H35" s="80">
        <v>63</v>
      </c>
      <c r="I35" s="80">
        <v>168</v>
      </c>
      <c r="J35" s="80"/>
      <c r="K35" s="80"/>
      <c r="L35" s="80"/>
      <c r="M35" s="80"/>
      <c r="N35" s="80"/>
      <c r="O35" s="80"/>
      <c r="P35" s="80"/>
    </row>
    <row r="36" spans="1:16" s="31" customFormat="1" x14ac:dyDescent="0.3">
      <c r="A36" s="155" t="s">
        <v>175</v>
      </c>
      <c r="B36" s="80">
        <v>1556</v>
      </c>
      <c r="C36" s="80">
        <v>1478</v>
      </c>
      <c r="D36" s="80">
        <v>1079</v>
      </c>
      <c r="E36" s="80">
        <v>793</v>
      </c>
      <c r="F36" s="80">
        <v>286</v>
      </c>
      <c r="G36" s="80">
        <v>399</v>
      </c>
      <c r="H36" s="80">
        <v>289</v>
      </c>
      <c r="I36" s="80">
        <v>110</v>
      </c>
      <c r="J36" s="80">
        <v>78</v>
      </c>
      <c r="K36" s="80">
        <v>15</v>
      </c>
      <c r="L36" s="80">
        <v>8</v>
      </c>
      <c r="M36" s="80">
        <v>7</v>
      </c>
      <c r="N36" s="80">
        <v>63</v>
      </c>
      <c r="O36" s="80">
        <v>37</v>
      </c>
      <c r="P36" s="80">
        <v>26</v>
      </c>
    </row>
    <row r="37" spans="1:16" s="31" customFormat="1" x14ac:dyDescent="0.3">
      <c r="A37" s="155" t="s">
        <v>397</v>
      </c>
      <c r="B37" s="158" t="s">
        <v>185</v>
      </c>
      <c r="C37" s="158" t="s">
        <v>185</v>
      </c>
      <c r="D37" s="158" t="s">
        <v>185</v>
      </c>
      <c r="E37" s="158" t="s">
        <v>185</v>
      </c>
      <c r="F37" s="158" t="s">
        <v>185</v>
      </c>
      <c r="G37" s="158" t="s">
        <v>185</v>
      </c>
      <c r="H37" s="158" t="s">
        <v>185</v>
      </c>
      <c r="I37" s="158" t="s">
        <v>185</v>
      </c>
      <c r="J37" s="158" t="s">
        <v>185</v>
      </c>
      <c r="K37" s="158" t="s">
        <v>185</v>
      </c>
      <c r="L37" s="158" t="s">
        <v>185</v>
      </c>
      <c r="M37" s="158" t="s">
        <v>185</v>
      </c>
      <c r="N37" s="158" t="s">
        <v>185</v>
      </c>
      <c r="O37" s="158" t="s">
        <v>185</v>
      </c>
      <c r="P37" s="158" t="s">
        <v>185</v>
      </c>
    </row>
    <row r="38" spans="1:16" s="31" customFormat="1" x14ac:dyDescent="0.3">
      <c r="A38" s="155" t="s">
        <v>56</v>
      </c>
      <c r="B38" s="80">
        <v>1663</v>
      </c>
      <c r="C38" s="80">
        <v>1387</v>
      </c>
      <c r="D38" s="80">
        <v>1014</v>
      </c>
      <c r="E38" s="80">
        <v>472</v>
      </c>
      <c r="F38" s="80">
        <v>542</v>
      </c>
      <c r="G38" s="80">
        <v>373</v>
      </c>
      <c r="H38" s="80">
        <v>184</v>
      </c>
      <c r="I38" s="80">
        <v>189</v>
      </c>
      <c r="J38" s="80">
        <v>276</v>
      </c>
      <c r="K38" s="80">
        <v>150</v>
      </c>
      <c r="L38" s="80">
        <v>45</v>
      </c>
      <c r="M38" s="80">
        <v>105</v>
      </c>
      <c r="N38" s="80">
        <v>126</v>
      </c>
      <c r="O38" s="80">
        <v>31</v>
      </c>
      <c r="P38" s="80">
        <v>95</v>
      </c>
    </row>
    <row r="39" spans="1:16" s="31" customFormat="1" x14ac:dyDescent="0.3">
      <c r="A39" s="155" t="s">
        <v>57</v>
      </c>
      <c r="B39" s="80">
        <v>438</v>
      </c>
      <c r="C39" s="80">
        <v>391</v>
      </c>
      <c r="D39" s="80">
        <v>267</v>
      </c>
      <c r="E39" s="80">
        <v>58</v>
      </c>
      <c r="F39" s="80">
        <v>209</v>
      </c>
      <c r="G39" s="80">
        <v>124</v>
      </c>
      <c r="H39" s="80">
        <v>34</v>
      </c>
      <c r="I39" s="80">
        <v>90</v>
      </c>
      <c r="J39" s="80">
        <v>47</v>
      </c>
      <c r="K39" s="80">
        <v>25</v>
      </c>
      <c r="L39" s="80">
        <v>5</v>
      </c>
      <c r="M39" s="80">
        <v>20</v>
      </c>
      <c r="N39" s="80">
        <v>22</v>
      </c>
      <c r="O39" s="80">
        <v>4</v>
      </c>
      <c r="P39" s="80">
        <v>18</v>
      </c>
    </row>
    <row r="40" spans="1:16" s="31" customFormat="1" x14ac:dyDescent="0.3">
      <c r="A40" s="155" t="s">
        <v>58</v>
      </c>
      <c r="B40" s="80">
        <v>1062</v>
      </c>
      <c r="C40" s="80">
        <v>795</v>
      </c>
      <c r="D40" s="80">
        <v>560</v>
      </c>
      <c r="E40" s="80">
        <v>285</v>
      </c>
      <c r="F40" s="80">
        <v>275</v>
      </c>
      <c r="G40" s="80">
        <v>235</v>
      </c>
      <c r="H40" s="80">
        <v>142</v>
      </c>
      <c r="I40" s="80">
        <v>93</v>
      </c>
      <c r="J40" s="80">
        <v>267</v>
      </c>
      <c r="K40" s="80">
        <v>160</v>
      </c>
      <c r="L40" s="80">
        <v>36</v>
      </c>
      <c r="M40" s="80">
        <v>124</v>
      </c>
      <c r="N40" s="80">
        <v>107</v>
      </c>
      <c r="O40" s="80">
        <v>23</v>
      </c>
      <c r="P40" s="80">
        <v>84</v>
      </c>
    </row>
    <row r="41" spans="1:16" s="31" customFormat="1" x14ac:dyDescent="0.3">
      <c r="A41" s="155" t="s">
        <v>59</v>
      </c>
      <c r="B41" s="80">
        <v>384</v>
      </c>
      <c r="C41" s="80">
        <v>347</v>
      </c>
      <c r="D41" s="80">
        <v>258</v>
      </c>
      <c r="E41" s="80">
        <v>93</v>
      </c>
      <c r="F41" s="80">
        <v>165</v>
      </c>
      <c r="G41" s="80">
        <v>89</v>
      </c>
      <c r="H41" s="80">
        <v>26</v>
      </c>
      <c r="I41" s="80">
        <v>63</v>
      </c>
      <c r="J41" s="80">
        <v>37</v>
      </c>
      <c r="K41" s="80">
        <v>14</v>
      </c>
      <c r="L41" s="80">
        <v>1</v>
      </c>
      <c r="M41" s="80">
        <v>13</v>
      </c>
      <c r="N41" s="80">
        <v>23</v>
      </c>
      <c r="O41" s="80">
        <v>7</v>
      </c>
      <c r="P41" s="80">
        <v>16</v>
      </c>
    </row>
    <row r="42" spans="1:16" s="31" customFormat="1" x14ac:dyDescent="0.3">
      <c r="A42" s="155" t="s">
        <v>60</v>
      </c>
      <c r="B42" s="80">
        <v>513</v>
      </c>
      <c r="C42" s="80"/>
      <c r="D42" s="80"/>
      <c r="E42" s="80"/>
      <c r="F42" s="80"/>
      <c r="G42" s="80"/>
      <c r="H42" s="80"/>
      <c r="I42" s="80"/>
      <c r="J42" s="80">
        <v>513</v>
      </c>
      <c r="K42" s="80">
        <v>350</v>
      </c>
      <c r="L42" s="80">
        <v>155</v>
      </c>
      <c r="M42" s="80">
        <v>195</v>
      </c>
      <c r="N42" s="80">
        <v>163</v>
      </c>
      <c r="O42" s="80">
        <v>77</v>
      </c>
      <c r="P42" s="80">
        <v>86</v>
      </c>
    </row>
    <row r="43" spans="1:16" s="31" customFormat="1" x14ac:dyDescent="0.3">
      <c r="A43" s="155" t="s">
        <v>176</v>
      </c>
      <c r="B43" s="80">
        <v>242</v>
      </c>
      <c r="C43" s="80">
        <v>242</v>
      </c>
      <c r="D43" s="80">
        <v>242</v>
      </c>
      <c r="E43" s="80">
        <v>62</v>
      </c>
      <c r="F43" s="80">
        <v>180</v>
      </c>
      <c r="G43" s="80"/>
      <c r="H43" s="80"/>
      <c r="I43" s="80"/>
      <c r="J43" s="80"/>
      <c r="K43" s="80"/>
      <c r="L43" s="80"/>
      <c r="M43" s="80"/>
      <c r="N43" s="80"/>
      <c r="O43" s="80"/>
      <c r="P43" s="80"/>
    </row>
    <row r="44" spans="1:16" s="31" customFormat="1" x14ac:dyDescent="0.3">
      <c r="A44" s="155" t="s">
        <v>177</v>
      </c>
      <c r="B44" s="80">
        <v>464</v>
      </c>
      <c r="C44" s="80">
        <v>464</v>
      </c>
      <c r="D44" s="80">
        <v>464</v>
      </c>
      <c r="E44" s="80">
        <v>129</v>
      </c>
      <c r="F44" s="80">
        <v>335</v>
      </c>
      <c r="G44" s="80"/>
      <c r="H44" s="80"/>
      <c r="I44" s="80"/>
      <c r="J44" s="80"/>
      <c r="K44" s="80"/>
      <c r="L44" s="80"/>
      <c r="M44" s="80"/>
      <c r="N44" s="80"/>
      <c r="O44" s="80"/>
      <c r="P44" s="80"/>
    </row>
    <row r="45" spans="1:16" s="31" customFormat="1" x14ac:dyDescent="0.3">
      <c r="A45" s="155" t="s">
        <v>178</v>
      </c>
      <c r="B45" s="80">
        <v>162</v>
      </c>
      <c r="C45" s="80">
        <v>162</v>
      </c>
      <c r="D45" s="80">
        <v>162</v>
      </c>
      <c r="E45" s="80">
        <v>23</v>
      </c>
      <c r="F45" s="80">
        <v>139</v>
      </c>
      <c r="G45" s="80"/>
      <c r="H45" s="80"/>
      <c r="I45" s="80"/>
      <c r="J45" s="80"/>
      <c r="K45" s="80"/>
      <c r="L45" s="80"/>
      <c r="M45" s="80"/>
      <c r="N45" s="80"/>
      <c r="O45" s="80"/>
      <c r="P45" s="80"/>
    </row>
    <row r="46" spans="1:16" s="31" customFormat="1" x14ac:dyDescent="0.3">
      <c r="A46" s="155" t="s">
        <v>179</v>
      </c>
      <c r="B46" s="80">
        <v>828</v>
      </c>
      <c r="C46" s="80">
        <v>706</v>
      </c>
      <c r="D46" s="80">
        <v>485</v>
      </c>
      <c r="E46" s="80">
        <v>172</v>
      </c>
      <c r="F46" s="80">
        <v>313</v>
      </c>
      <c r="G46" s="80">
        <v>221</v>
      </c>
      <c r="H46" s="80">
        <v>50</v>
      </c>
      <c r="I46" s="80">
        <v>171</v>
      </c>
      <c r="J46" s="80">
        <v>122</v>
      </c>
      <c r="K46" s="80">
        <v>82</v>
      </c>
      <c r="L46" s="80">
        <v>24</v>
      </c>
      <c r="M46" s="80">
        <v>58</v>
      </c>
      <c r="N46" s="80">
        <v>40</v>
      </c>
      <c r="O46" s="80">
        <v>9</v>
      </c>
      <c r="P46" s="80">
        <v>31</v>
      </c>
    </row>
    <row r="47" spans="1:16" s="31" customFormat="1" x14ac:dyDescent="0.3">
      <c r="A47" s="155" t="s">
        <v>180</v>
      </c>
      <c r="B47" s="80">
        <v>275</v>
      </c>
      <c r="C47" s="80">
        <v>256</v>
      </c>
      <c r="D47" s="80">
        <v>256</v>
      </c>
      <c r="E47" s="80">
        <v>82</v>
      </c>
      <c r="F47" s="80">
        <v>174</v>
      </c>
      <c r="G47" s="80"/>
      <c r="H47" s="80"/>
      <c r="I47" s="80"/>
      <c r="J47" s="80">
        <v>19</v>
      </c>
      <c r="K47" s="80">
        <v>19</v>
      </c>
      <c r="L47" s="80">
        <v>5</v>
      </c>
      <c r="M47" s="80">
        <v>14</v>
      </c>
      <c r="N47" s="80"/>
      <c r="O47" s="80"/>
      <c r="P47" s="80"/>
    </row>
    <row r="48" spans="1:16" s="31" customFormat="1" x14ac:dyDescent="0.3">
      <c r="A48" s="155" t="s">
        <v>300</v>
      </c>
      <c r="B48" s="80">
        <v>534</v>
      </c>
      <c r="C48" s="80">
        <v>534</v>
      </c>
      <c r="D48" s="80">
        <v>534</v>
      </c>
      <c r="E48" s="80">
        <v>135</v>
      </c>
      <c r="F48" s="80">
        <v>399</v>
      </c>
      <c r="G48" s="80"/>
      <c r="H48" s="80"/>
      <c r="I48" s="80"/>
      <c r="J48" s="80"/>
      <c r="K48" s="80"/>
      <c r="L48" s="80"/>
      <c r="M48" s="80"/>
      <c r="N48" s="80"/>
      <c r="O48" s="80"/>
      <c r="P48" s="80"/>
    </row>
    <row r="49" spans="1:16" s="31" customFormat="1" x14ac:dyDescent="0.3">
      <c r="A49" s="155" t="s">
        <v>301</v>
      </c>
      <c r="B49" s="80">
        <v>214</v>
      </c>
      <c r="C49" s="80">
        <v>214</v>
      </c>
      <c r="D49" s="80">
        <v>185</v>
      </c>
      <c r="E49" s="80">
        <v>63</v>
      </c>
      <c r="F49" s="80">
        <v>122</v>
      </c>
      <c r="G49" s="80">
        <v>29</v>
      </c>
      <c r="H49" s="80">
        <v>13</v>
      </c>
      <c r="I49" s="80">
        <v>16</v>
      </c>
      <c r="J49" s="80"/>
      <c r="K49" s="80"/>
      <c r="L49" s="80"/>
      <c r="M49" s="80"/>
      <c r="N49" s="80"/>
      <c r="O49" s="80"/>
      <c r="P49" s="80"/>
    </row>
    <row r="50" spans="1:16" s="31" customFormat="1" x14ac:dyDescent="0.3">
      <c r="A50" s="155" t="s">
        <v>398</v>
      </c>
      <c r="B50" s="158" t="s">
        <v>185</v>
      </c>
      <c r="C50" s="158" t="s">
        <v>185</v>
      </c>
      <c r="D50" s="158" t="s">
        <v>185</v>
      </c>
      <c r="E50" s="158" t="s">
        <v>185</v>
      </c>
      <c r="F50" s="158" t="s">
        <v>185</v>
      </c>
      <c r="G50" s="158" t="s">
        <v>185</v>
      </c>
      <c r="H50" s="158" t="s">
        <v>185</v>
      </c>
      <c r="I50" s="158" t="s">
        <v>185</v>
      </c>
      <c r="J50" s="158" t="s">
        <v>185</v>
      </c>
      <c r="K50" s="158" t="s">
        <v>185</v>
      </c>
      <c r="L50" s="158" t="s">
        <v>185</v>
      </c>
      <c r="M50" s="158" t="s">
        <v>185</v>
      </c>
      <c r="N50" s="158" t="s">
        <v>185</v>
      </c>
      <c r="O50" s="158" t="s">
        <v>185</v>
      </c>
      <c r="P50" s="158" t="s">
        <v>185</v>
      </c>
    </row>
    <row r="51" spans="1:16" s="31" customFormat="1" x14ac:dyDescent="0.3">
      <c r="A51" s="155" t="s">
        <v>344</v>
      </c>
      <c r="B51" s="80">
        <v>1690</v>
      </c>
      <c r="C51" s="80">
        <v>1574</v>
      </c>
      <c r="D51" s="80">
        <v>971</v>
      </c>
      <c r="E51" s="80">
        <v>331</v>
      </c>
      <c r="F51" s="80">
        <v>640</v>
      </c>
      <c r="G51" s="80">
        <v>603</v>
      </c>
      <c r="H51" s="80">
        <v>190</v>
      </c>
      <c r="I51" s="80">
        <v>413</v>
      </c>
      <c r="J51" s="80">
        <v>116</v>
      </c>
      <c r="K51" s="80">
        <v>104</v>
      </c>
      <c r="L51" s="80">
        <v>52</v>
      </c>
      <c r="M51" s="80">
        <v>52</v>
      </c>
      <c r="N51" s="80">
        <v>12</v>
      </c>
      <c r="O51" s="80">
        <v>7</v>
      </c>
      <c r="P51" s="80">
        <v>5</v>
      </c>
    </row>
    <row r="52" spans="1:16" s="31" customFormat="1" x14ac:dyDescent="0.3">
      <c r="A52" s="155" t="s">
        <v>428</v>
      </c>
      <c r="B52" s="80">
        <v>1085</v>
      </c>
      <c r="C52" s="80">
        <v>1049</v>
      </c>
      <c r="D52" s="80">
        <v>734</v>
      </c>
      <c r="E52" s="80">
        <v>240</v>
      </c>
      <c r="F52" s="80">
        <v>494</v>
      </c>
      <c r="G52" s="80">
        <v>315</v>
      </c>
      <c r="H52" s="80">
        <v>100</v>
      </c>
      <c r="I52" s="80">
        <v>215</v>
      </c>
      <c r="J52" s="80">
        <v>36</v>
      </c>
      <c r="K52" s="80">
        <v>31</v>
      </c>
      <c r="L52" s="80">
        <v>7</v>
      </c>
      <c r="M52" s="80">
        <v>24</v>
      </c>
      <c r="N52" s="80">
        <v>5</v>
      </c>
      <c r="O52" s="80">
        <v>1</v>
      </c>
      <c r="P52" s="80">
        <v>4</v>
      </c>
    </row>
    <row r="53" spans="1:16" s="31" customFormat="1" x14ac:dyDescent="0.3">
      <c r="A53" s="155" t="s">
        <v>181</v>
      </c>
      <c r="B53" s="80">
        <v>325</v>
      </c>
      <c r="C53" s="80">
        <v>37</v>
      </c>
      <c r="D53" s="80">
        <v>37</v>
      </c>
      <c r="E53" s="80">
        <v>10</v>
      </c>
      <c r="F53" s="80">
        <v>27</v>
      </c>
      <c r="G53" s="80"/>
      <c r="H53" s="80"/>
      <c r="I53" s="80"/>
      <c r="J53" s="80">
        <v>288</v>
      </c>
      <c r="K53" s="80">
        <v>288</v>
      </c>
      <c r="L53" s="80">
        <v>133</v>
      </c>
      <c r="M53" s="80">
        <v>155</v>
      </c>
      <c r="N53" s="80"/>
      <c r="O53" s="80"/>
      <c r="P53" s="80"/>
    </row>
    <row r="54" spans="1:16" s="31" customFormat="1" x14ac:dyDescent="0.3">
      <c r="A54" s="155" t="s">
        <v>399</v>
      </c>
      <c r="B54" s="158" t="s">
        <v>185</v>
      </c>
      <c r="C54" s="158" t="s">
        <v>185</v>
      </c>
      <c r="D54" s="158" t="s">
        <v>185</v>
      </c>
      <c r="E54" s="158" t="s">
        <v>185</v>
      </c>
      <c r="F54" s="158" t="s">
        <v>185</v>
      </c>
      <c r="G54" s="158" t="s">
        <v>185</v>
      </c>
      <c r="H54" s="158" t="s">
        <v>185</v>
      </c>
      <c r="I54" s="158" t="s">
        <v>185</v>
      </c>
      <c r="J54" s="158" t="s">
        <v>185</v>
      </c>
      <c r="K54" s="158" t="s">
        <v>185</v>
      </c>
      <c r="L54" s="158" t="s">
        <v>185</v>
      </c>
      <c r="M54" s="158" t="s">
        <v>185</v>
      </c>
      <c r="N54" s="158" t="s">
        <v>185</v>
      </c>
      <c r="O54" s="158" t="s">
        <v>185</v>
      </c>
      <c r="P54" s="158" t="s">
        <v>185</v>
      </c>
    </row>
    <row r="55" spans="1:16" s="31" customFormat="1" x14ac:dyDescent="0.3">
      <c r="A55" s="155" t="s">
        <v>63</v>
      </c>
      <c r="B55" s="80">
        <v>517</v>
      </c>
      <c r="C55" s="80">
        <v>517</v>
      </c>
      <c r="D55" s="80">
        <v>389</v>
      </c>
      <c r="E55" s="80">
        <v>125</v>
      </c>
      <c r="F55" s="80">
        <v>264</v>
      </c>
      <c r="G55" s="80">
        <v>128</v>
      </c>
      <c r="H55" s="80">
        <v>49</v>
      </c>
      <c r="I55" s="80">
        <v>79</v>
      </c>
      <c r="J55" s="80"/>
      <c r="K55" s="80"/>
      <c r="L55" s="80"/>
      <c r="M55" s="80"/>
      <c r="N55" s="80"/>
      <c r="O55" s="80"/>
      <c r="P55" s="80"/>
    </row>
    <row r="56" spans="1:16" s="31" customFormat="1" x14ac:dyDescent="0.3">
      <c r="A56" s="207" t="s">
        <v>429</v>
      </c>
      <c r="B56" s="158" t="s">
        <v>185</v>
      </c>
      <c r="C56" s="158" t="s">
        <v>185</v>
      </c>
      <c r="D56" s="158" t="s">
        <v>185</v>
      </c>
      <c r="E56" s="158" t="s">
        <v>185</v>
      </c>
      <c r="F56" s="158" t="s">
        <v>185</v>
      </c>
      <c r="G56" s="158" t="s">
        <v>185</v>
      </c>
      <c r="H56" s="158" t="s">
        <v>185</v>
      </c>
      <c r="I56" s="158" t="s">
        <v>185</v>
      </c>
      <c r="J56" s="158" t="s">
        <v>185</v>
      </c>
      <c r="K56" s="158" t="s">
        <v>185</v>
      </c>
      <c r="L56" s="158" t="s">
        <v>185</v>
      </c>
      <c r="M56" s="158" t="s">
        <v>185</v>
      </c>
      <c r="N56" s="158" t="s">
        <v>185</v>
      </c>
      <c r="O56" s="158" t="s">
        <v>185</v>
      </c>
      <c r="P56" s="158" t="s">
        <v>185</v>
      </c>
    </row>
    <row r="57" spans="1:16" s="31" customFormat="1" x14ac:dyDescent="0.3">
      <c r="A57" s="155" t="s">
        <v>401</v>
      </c>
      <c r="B57" s="158" t="s">
        <v>185</v>
      </c>
      <c r="C57" s="158" t="s">
        <v>185</v>
      </c>
      <c r="D57" s="158" t="s">
        <v>185</v>
      </c>
      <c r="E57" s="158" t="s">
        <v>185</v>
      </c>
      <c r="F57" s="158" t="s">
        <v>185</v>
      </c>
      <c r="G57" s="158" t="s">
        <v>185</v>
      </c>
      <c r="H57" s="158" t="s">
        <v>185</v>
      </c>
      <c r="I57" s="158" t="s">
        <v>185</v>
      </c>
      <c r="J57" s="158" t="s">
        <v>185</v>
      </c>
      <c r="K57" s="158" t="s">
        <v>185</v>
      </c>
      <c r="L57" s="158" t="s">
        <v>185</v>
      </c>
      <c r="M57" s="158" t="s">
        <v>185</v>
      </c>
      <c r="N57" s="158" t="s">
        <v>185</v>
      </c>
      <c r="O57" s="158" t="s">
        <v>185</v>
      </c>
      <c r="P57" s="158" t="s">
        <v>185</v>
      </c>
    </row>
    <row r="58" spans="1:16" s="31" customFormat="1" x14ac:dyDescent="0.3">
      <c r="A58" s="155" t="s">
        <v>402</v>
      </c>
      <c r="B58" s="158" t="s">
        <v>185</v>
      </c>
      <c r="C58" s="158" t="s">
        <v>185</v>
      </c>
      <c r="D58" s="158" t="s">
        <v>185</v>
      </c>
      <c r="E58" s="158" t="s">
        <v>185</v>
      </c>
      <c r="F58" s="158" t="s">
        <v>185</v>
      </c>
      <c r="G58" s="158" t="s">
        <v>185</v>
      </c>
      <c r="H58" s="158" t="s">
        <v>185</v>
      </c>
      <c r="I58" s="158" t="s">
        <v>185</v>
      </c>
      <c r="J58" s="158" t="s">
        <v>185</v>
      </c>
      <c r="K58" s="158" t="s">
        <v>185</v>
      </c>
      <c r="L58" s="158" t="s">
        <v>185</v>
      </c>
      <c r="M58" s="158" t="s">
        <v>185</v>
      </c>
      <c r="N58" s="158" t="s">
        <v>185</v>
      </c>
      <c r="O58" s="158" t="s">
        <v>185</v>
      </c>
      <c r="P58" s="158" t="s">
        <v>185</v>
      </c>
    </row>
    <row r="59" spans="1:16" s="31" customFormat="1" x14ac:dyDescent="0.3">
      <c r="A59" s="155" t="s">
        <v>377</v>
      </c>
      <c r="B59" s="80">
        <v>12</v>
      </c>
      <c r="C59" s="80">
        <v>12</v>
      </c>
      <c r="D59" s="80">
        <v>9</v>
      </c>
      <c r="E59" s="80"/>
      <c r="F59" s="80">
        <v>9</v>
      </c>
      <c r="G59" s="80">
        <v>3</v>
      </c>
      <c r="H59" s="80"/>
      <c r="I59" s="80">
        <v>3</v>
      </c>
      <c r="J59" s="80"/>
      <c r="K59" s="80"/>
      <c r="L59" s="80"/>
      <c r="M59" s="80"/>
      <c r="N59" s="80"/>
      <c r="O59" s="80"/>
      <c r="P59" s="80"/>
    </row>
    <row r="60" spans="1:16" s="31" customFormat="1" x14ac:dyDescent="0.3">
      <c r="A60" s="155" t="s">
        <v>403</v>
      </c>
      <c r="B60" s="158" t="s">
        <v>185</v>
      </c>
      <c r="C60" s="158" t="s">
        <v>185</v>
      </c>
      <c r="D60" s="158" t="s">
        <v>185</v>
      </c>
      <c r="E60" s="158" t="s">
        <v>185</v>
      </c>
      <c r="F60" s="158" t="s">
        <v>185</v>
      </c>
      <c r="G60" s="158" t="s">
        <v>185</v>
      </c>
      <c r="H60" s="158" t="s">
        <v>185</v>
      </c>
      <c r="I60" s="158" t="s">
        <v>185</v>
      </c>
      <c r="J60" s="158" t="s">
        <v>185</v>
      </c>
      <c r="K60" s="158" t="s">
        <v>185</v>
      </c>
      <c r="L60" s="158" t="s">
        <v>185</v>
      </c>
      <c r="M60" s="158" t="s">
        <v>185</v>
      </c>
      <c r="N60" s="158" t="s">
        <v>185</v>
      </c>
      <c r="O60" s="158" t="s">
        <v>185</v>
      </c>
      <c r="P60" s="158" t="s">
        <v>185</v>
      </c>
    </row>
    <row r="61" spans="1:16" s="31" customFormat="1" x14ac:dyDescent="0.3">
      <c r="A61" s="155" t="s">
        <v>64</v>
      </c>
      <c r="B61" s="80">
        <v>1041</v>
      </c>
      <c r="C61" s="80">
        <v>647</v>
      </c>
      <c r="D61" s="80">
        <v>542</v>
      </c>
      <c r="E61" s="80">
        <v>212</v>
      </c>
      <c r="F61" s="80">
        <v>330</v>
      </c>
      <c r="G61" s="80">
        <v>105</v>
      </c>
      <c r="H61" s="80">
        <v>39</v>
      </c>
      <c r="I61" s="80">
        <v>66</v>
      </c>
      <c r="J61" s="80">
        <v>394</v>
      </c>
      <c r="K61" s="80">
        <v>312</v>
      </c>
      <c r="L61" s="80">
        <v>69</v>
      </c>
      <c r="M61" s="80">
        <v>243</v>
      </c>
      <c r="N61" s="80">
        <v>82</v>
      </c>
      <c r="O61" s="80">
        <v>16</v>
      </c>
      <c r="P61" s="80">
        <v>66</v>
      </c>
    </row>
    <row r="62" spans="1:16" s="31" customFormat="1" x14ac:dyDescent="0.3">
      <c r="A62" s="155" t="s">
        <v>65</v>
      </c>
      <c r="B62" s="80">
        <v>1575</v>
      </c>
      <c r="C62" s="80">
        <v>1462</v>
      </c>
      <c r="D62" s="80">
        <v>1279</v>
      </c>
      <c r="E62" s="80">
        <v>517</v>
      </c>
      <c r="F62" s="80">
        <v>762</v>
      </c>
      <c r="G62" s="80">
        <v>183</v>
      </c>
      <c r="H62" s="80">
        <v>71</v>
      </c>
      <c r="I62" s="80">
        <v>112</v>
      </c>
      <c r="J62" s="80">
        <v>113</v>
      </c>
      <c r="K62" s="80">
        <v>69</v>
      </c>
      <c r="L62" s="80">
        <v>19</v>
      </c>
      <c r="M62" s="80">
        <v>50</v>
      </c>
      <c r="N62" s="80">
        <v>44</v>
      </c>
      <c r="O62" s="80">
        <v>18</v>
      </c>
      <c r="P62" s="80">
        <v>26</v>
      </c>
    </row>
    <row r="63" spans="1:16" s="31" customFormat="1" x14ac:dyDescent="0.3">
      <c r="A63" s="155" t="s">
        <v>66</v>
      </c>
      <c r="B63" s="80">
        <v>7360</v>
      </c>
      <c r="C63" s="80">
        <v>5214</v>
      </c>
      <c r="D63" s="80">
        <v>4590</v>
      </c>
      <c r="E63" s="80">
        <v>1886</v>
      </c>
      <c r="F63" s="80">
        <v>2704</v>
      </c>
      <c r="G63" s="80">
        <v>624</v>
      </c>
      <c r="H63" s="80">
        <v>266</v>
      </c>
      <c r="I63" s="80">
        <v>358</v>
      </c>
      <c r="J63" s="80">
        <v>2146</v>
      </c>
      <c r="K63" s="80">
        <v>1474</v>
      </c>
      <c r="L63" s="80">
        <v>493</v>
      </c>
      <c r="M63" s="80">
        <v>981</v>
      </c>
      <c r="N63" s="80">
        <v>672</v>
      </c>
      <c r="O63" s="80">
        <v>190</v>
      </c>
      <c r="P63" s="80">
        <v>482</v>
      </c>
    </row>
    <row r="64" spans="1:16" s="31" customFormat="1" x14ac:dyDescent="0.3">
      <c r="A64" s="155" t="s">
        <v>404</v>
      </c>
      <c r="B64" s="158" t="s">
        <v>185</v>
      </c>
      <c r="C64" s="158" t="s">
        <v>185</v>
      </c>
      <c r="D64" s="158" t="s">
        <v>185</v>
      </c>
      <c r="E64" s="158" t="s">
        <v>185</v>
      </c>
      <c r="F64" s="158" t="s">
        <v>185</v>
      </c>
      <c r="G64" s="158" t="s">
        <v>185</v>
      </c>
      <c r="H64" s="158" t="s">
        <v>185</v>
      </c>
      <c r="I64" s="158" t="s">
        <v>185</v>
      </c>
      <c r="J64" s="158" t="s">
        <v>185</v>
      </c>
      <c r="K64" s="158" t="s">
        <v>185</v>
      </c>
      <c r="L64" s="158" t="s">
        <v>185</v>
      </c>
      <c r="M64" s="158" t="s">
        <v>185</v>
      </c>
      <c r="N64" s="158" t="s">
        <v>185</v>
      </c>
      <c r="O64" s="158" t="s">
        <v>185</v>
      </c>
      <c r="P64" s="158" t="s">
        <v>185</v>
      </c>
    </row>
    <row r="65" spans="1:16" s="31" customFormat="1" x14ac:dyDescent="0.3">
      <c r="A65" s="155" t="s">
        <v>405</v>
      </c>
      <c r="B65" s="158" t="s">
        <v>185</v>
      </c>
      <c r="C65" s="158" t="s">
        <v>185</v>
      </c>
      <c r="D65" s="158" t="s">
        <v>185</v>
      </c>
      <c r="E65" s="158" t="s">
        <v>185</v>
      </c>
      <c r="F65" s="158" t="s">
        <v>185</v>
      </c>
      <c r="G65" s="158" t="s">
        <v>185</v>
      </c>
      <c r="H65" s="158" t="s">
        <v>185</v>
      </c>
      <c r="I65" s="158" t="s">
        <v>185</v>
      </c>
      <c r="J65" s="158" t="s">
        <v>185</v>
      </c>
      <c r="K65" s="158" t="s">
        <v>185</v>
      </c>
      <c r="L65" s="158" t="s">
        <v>185</v>
      </c>
      <c r="M65" s="158" t="s">
        <v>185</v>
      </c>
      <c r="N65" s="158" t="s">
        <v>185</v>
      </c>
      <c r="O65" s="158" t="s">
        <v>185</v>
      </c>
      <c r="P65" s="158" t="s">
        <v>185</v>
      </c>
    </row>
    <row r="66" spans="1:16" s="31" customFormat="1" x14ac:dyDescent="0.3">
      <c r="A66" s="155" t="s">
        <v>67</v>
      </c>
      <c r="B66" s="80">
        <v>202</v>
      </c>
      <c r="C66" s="80"/>
      <c r="D66" s="80"/>
      <c r="E66" s="80"/>
      <c r="F66" s="80"/>
      <c r="G66" s="80"/>
      <c r="H66" s="80"/>
      <c r="I66" s="80"/>
      <c r="J66" s="80">
        <v>202</v>
      </c>
      <c r="K66" s="80">
        <v>51</v>
      </c>
      <c r="L66" s="80">
        <v>27</v>
      </c>
      <c r="M66" s="80">
        <v>24</v>
      </c>
      <c r="N66" s="80">
        <v>151</v>
      </c>
      <c r="O66" s="80">
        <v>96</v>
      </c>
      <c r="P66" s="80">
        <v>55</v>
      </c>
    </row>
    <row r="67" spans="1:16" s="31" customFormat="1" x14ac:dyDescent="0.3">
      <c r="A67" s="155" t="s">
        <v>406</v>
      </c>
      <c r="B67" s="158" t="s">
        <v>185</v>
      </c>
      <c r="C67" s="158" t="s">
        <v>185</v>
      </c>
      <c r="D67" s="158" t="s">
        <v>185</v>
      </c>
      <c r="E67" s="158" t="s">
        <v>185</v>
      </c>
      <c r="F67" s="158" t="s">
        <v>185</v>
      </c>
      <c r="G67" s="158" t="s">
        <v>185</v>
      </c>
      <c r="H67" s="158" t="s">
        <v>185</v>
      </c>
      <c r="I67" s="158" t="s">
        <v>185</v>
      </c>
      <c r="J67" s="158" t="s">
        <v>185</v>
      </c>
      <c r="K67" s="158" t="s">
        <v>185</v>
      </c>
      <c r="L67" s="158" t="s">
        <v>185</v>
      </c>
      <c r="M67" s="158" t="s">
        <v>185</v>
      </c>
      <c r="N67" s="158" t="s">
        <v>185</v>
      </c>
      <c r="O67" s="158" t="s">
        <v>185</v>
      </c>
      <c r="P67" s="158" t="s">
        <v>185</v>
      </c>
    </row>
    <row r="68" spans="1:16" s="195" customFormat="1" x14ac:dyDescent="0.3">
      <c r="A68" s="155" t="s">
        <v>182</v>
      </c>
      <c r="B68" s="80">
        <v>174</v>
      </c>
      <c r="C68" s="80">
        <v>174</v>
      </c>
      <c r="D68" s="80">
        <v>173</v>
      </c>
      <c r="E68" s="80">
        <v>40</v>
      </c>
      <c r="F68" s="80">
        <v>133</v>
      </c>
      <c r="G68" s="80">
        <v>1</v>
      </c>
      <c r="H68" s="80">
        <v>1</v>
      </c>
      <c r="I68" s="80"/>
      <c r="J68" s="80"/>
      <c r="K68" s="80"/>
      <c r="L68" s="80"/>
      <c r="M68" s="80"/>
      <c r="N68" s="80"/>
      <c r="O68" s="80"/>
      <c r="P68" s="80"/>
    </row>
    <row r="69" spans="1:16" s="195" customFormat="1" x14ac:dyDescent="0.3">
      <c r="A69" s="155" t="s">
        <v>68</v>
      </c>
      <c r="B69" s="80">
        <v>371</v>
      </c>
      <c r="C69" s="80">
        <v>371</v>
      </c>
      <c r="D69" s="80">
        <v>360</v>
      </c>
      <c r="E69" s="80">
        <v>142</v>
      </c>
      <c r="F69" s="80">
        <v>218</v>
      </c>
      <c r="G69" s="80">
        <v>11</v>
      </c>
      <c r="H69" s="80">
        <v>2</v>
      </c>
      <c r="I69" s="80">
        <v>9</v>
      </c>
      <c r="J69" s="80"/>
      <c r="K69" s="80"/>
      <c r="L69" s="80"/>
      <c r="M69" s="80"/>
      <c r="N69" s="80"/>
      <c r="O69" s="80"/>
      <c r="P69" s="80"/>
    </row>
    <row r="70" spans="1:16" s="195" customFormat="1" x14ac:dyDescent="0.3">
      <c r="A70" s="155" t="s">
        <v>69</v>
      </c>
      <c r="B70" s="80">
        <v>1351</v>
      </c>
      <c r="C70" s="80">
        <v>1256</v>
      </c>
      <c r="D70" s="80">
        <v>1138</v>
      </c>
      <c r="E70" s="80">
        <v>416</v>
      </c>
      <c r="F70" s="80">
        <v>722</v>
      </c>
      <c r="G70" s="80">
        <v>118</v>
      </c>
      <c r="H70" s="80">
        <v>50</v>
      </c>
      <c r="I70" s="80">
        <v>68</v>
      </c>
      <c r="J70" s="80">
        <v>95</v>
      </c>
      <c r="K70" s="80">
        <v>54</v>
      </c>
      <c r="L70" s="80">
        <v>19</v>
      </c>
      <c r="M70" s="80">
        <v>35</v>
      </c>
      <c r="N70" s="80">
        <v>41</v>
      </c>
      <c r="O70" s="80">
        <v>5</v>
      </c>
      <c r="P70" s="80">
        <v>36</v>
      </c>
    </row>
    <row r="71" spans="1:16" s="195" customFormat="1" x14ac:dyDescent="0.3">
      <c r="A71" s="155" t="s">
        <v>430</v>
      </c>
      <c r="B71" s="80">
        <v>80</v>
      </c>
      <c r="C71" s="80"/>
      <c r="D71" s="80"/>
      <c r="E71" s="80"/>
      <c r="F71" s="80"/>
      <c r="G71" s="80"/>
      <c r="H71" s="80"/>
      <c r="I71" s="80"/>
      <c r="J71" s="80">
        <v>80</v>
      </c>
      <c r="K71" s="80">
        <v>25</v>
      </c>
      <c r="L71" s="80">
        <v>12</v>
      </c>
      <c r="M71" s="80">
        <v>13</v>
      </c>
      <c r="N71" s="80">
        <v>55</v>
      </c>
      <c r="O71" s="80">
        <v>9</v>
      </c>
      <c r="P71" s="80">
        <v>46</v>
      </c>
    </row>
    <row r="72" spans="1:16" s="195" customFormat="1" x14ac:dyDescent="0.3">
      <c r="A72" s="155" t="s">
        <v>70</v>
      </c>
      <c r="B72" s="80">
        <v>1400</v>
      </c>
      <c r="C72" s="80">
        <v>275</v>
      </c>
      <c r="D72" s="80">
        <v>186</v>
      </c>
      <c r="E72" s="80">
        <v>36</v>
      </c>
      <c r="F72" s="80">
        <v>150</v>
      </c>
      <c r="G72" s="80">
        <v>89</v>
      </c>
      <c r="H72" s="80">
        <v>17</v>
      </c>
      <c r="I72" s="80">
        <v>72</v>
      </c>
      <c r="J72" s="80">
        <v>1125</v>
      </c>
      <c r="K72" s="80">
        <v>1009</v>
      </c>
      <c r="L72" s="80">
        <v>200</v>
      </c>
      <c r="M72" s="80">
        <v>809</v>
      </c>
      <c r="N72" s="80">
        <v>116</v>
      </c>
      <c r="O72" s="80">
        <v>13</v>
      </c>
      <c r="P72" s="80">
        <v>103</v>
      </c>
    </row>
    <row r="73" spans="1:16" s="195" customFormat="1" x14ac:dyDescent="0.3">
      <c r="A73" s="155" t="s">
        <v>71</v>
      </c>
      <c r="B73" s="80">
        <v>1665</v>
      </c>
      <c r="C73" s="80">
        <v>1315</v>
      </c>
      <c r="D73" s="80">
        <v>1055</v>
      </c>
      <c r="E73" s="80">
        <v>385</v>
      </c>
      <c r="F73" s="80">
        <v>670</v>
      </c>
      <c r="G73" s="80">
        <v>260</v>
      </c>
      <c r="H73" s="80">
        <v>104</v>
      </c>
      <c r="I73" s="80">
        <v>156</v>
      </c>
      <c r="J73" s="80">
        <v>350</v>
      </c>
      <c r="K73" s="80">
        <v>146</v>
      </c>
      <c r="L73" s="80">
        <v>36</v>
      </c>
      <c r="M73" s="80">
        <v>110</v>
      </c>
      <c r="N73" s="80">
        <v>204</v>
      </c>
      <c r="O73" s="80">
        <v>58</v>
      </c>
      <c r="P73" s="80">
        <v>146</v>
      </c>
    </row>
    <row r="74" spans="1:16" s="195" customFormat="1" x14ac:dyDescent="0.3">
      <c r="A74" s="155" t="s">
        <v>72</v>
      </c>
      <c r="B74" s="80">
        <v>473</v>
      </c>
      <c r="C74" s="80">
        <v>158</v>
      </c>
      <c r="D74" s="80">
        <v>131</v>
      </c>
      <c r="E74" s="80">
        <v>33</v>
      </c>
      <c r="F74" s="80">
        <v>98</v>
      </c>
      <c r="G74" s="80">
        <v>27</v>
      </c>
      <c r="H74" s="80">
        <v>10</v>
      </c>
      <c r="I74" s="80">
        <v>17</v>
      </c>
      <c r="J74" s="80">
        <v>315</v>
      </c>
      <c r="K74" s="80">
        <v>315</v>
      </c>
      <c r="L74" s="80">
        <v>159</v>
      </c>
      <c r="M74" s="80">
        <v>156</v>
      </c>
      <c r="N74" s="80"/>
      <c r="O74" s="80"/>
      <c r="P74" s="80"/>
    </row>
    <row r="75" spans="1:16" s="195" customFormat="1" x14ac:dyDescent="0.3">
      <c r="A75" s="155" t="s">
        <v>407</v>
      </c>
      <c r="B75" s="158" t="s">
        <v>185</v>
      </c>
      <c r="C75" s="158" t="s">
        <v>185</v>
      </c>
      <c r="D75" s="158" t="s">
        <v>185</v>
      </c>
      <c r="E75" s="158" t="s">
        <v>185</v>
      </c>
      <c r="F75" s="158" t="s">
        <v>185</v>
      </c>
      <c r="G75" s="158" t="s">
        <v>185</v>
      </c>
      <c r="H75" s="158" t="s">
        <v>185</v>
      </c>
      <c r="I75" s="158" t="s">
        <v>185</v>
      </c>
      <c r="J75" s="158" t="s">
        <v>185</v>
      </c>
      <c r="K75" s="158" t="s">
        <v>185</v>
      </c>
      <c r="L75" s="158" t="s">
        <v>185</v>
      </c>
      <c r="M75" s="158" t="s">
        <v>185</v>
      </c>
      <c r="N75" s="158" t="s">
        <v>185</v>
      </c>
      <c r="O75" s="158" t="s">
        <v>185</v>
      </c>
      <c r="P75" s="158" t="s">
        <v>185</v>
      </c>
    </row>
    <row r="76" spans="1:16" s="195" customFormat="1" x14ac:dyDescent="0.3">
      <c r="A76" s="155" t="s">
        <v>408</v>
      </c>
      <c r="B76" s="158" t="s">
        <v>185</v>
      </c>
      <c r="C76" s="158" t="s">
        <v>185</v>
      </c>
      <c r="D76" s="158" t="s">
        <v>185</v>
      </c>
      <c r="E76" s="158" t="s">
        <v>185</v>
      </c>
      <c r="F76" s="158" t="s">
        <v>185</v>
      </c>
      <c r="G76" s="158" t="s">
        <v>185</v>
      </c>
      <c r="H76" s="158" t="s">
        <v>185</v>
      </c>
      <c r="I76" s="158" t="s">
        <v>185</v>
      </c>
      <c r="J76" s="158" t="s">
        <v>185</v>
      </c>
      <c r="K76" s="158" t="s">
        <v>185</v>
      </c>
      <c r="L76" s="158" t="s">
        <v>185</v>
      </c>
      <c r="M76" s="158" t="s">
        <v>185</v>
      </c>
      <c r="N76" s="158" t="s">
        <v>185</v>
      </c>
      <c r="O76" s="158" t="s">
        <v>185</v>
      </c>
      <c r="P76" s="158" t="s">
        <v>185</v>
      </c>
    </row>
    <row r="77" spans="1:16" s="195" customFormat="1" x14ac:dyDescent="0.3">
      <c r="A77" s="155" t="s">
        <v>73</v>
      </c>
      <c r="B77" s="80">
        <v>12401</v>
      </c>
      <c r="C77" s="80">
        <v>11000</v>
      </c>
      <c r="D77" s="80">
        <v>7720</v>
      </c>
      <c r="E77" s="80">
        <v>3131</v>
      </c>
      <c r="F77" s="80">
        <v>4589</v>
      </c>
      <c r="G77" s="80">
        <v>3280</v>
      </c>
      <c r="H77" s="80">
        <v>1259</v>
      </c>
      <c r="I77" s="80">
        <v>2021</v>
      </c>
      <c r="J77" s="80">
        <v>1401</v>
      </c>
      <c r="K77" s="80">
        <v>578</v>
      </c>
      <c r="L77" s="80">
        <v>159</v>
      </c>
      <c r="M77" s="80">
        <v>419</v>
      </c>
      <c r="N77" s="80">
        <v>823</v>
      </c>
      <c r="O77" s="80">
        <v>221</v>
      </c>
      <c r="P77" s="80">
        <v>602</v>
      </c>
    </row>
    <row r="78" spans="1:16" s="195" customFormat="1" x14ac:dyDescent="0.3">
      <c r="A78" s="155" t="s">
        <v>74</v>
      </c>
      <c r="B78" s="80">
        <v>4821</v>
      </c>
      <c r="C78" s="80">
        <v>4302</v>
      </c>
      <c r="D78" s="80">
        <v>3668</v>
      </c>
      <c r="E78" s="80">
        <v>1407</v>
      </c>
      <c r="F78" s="80">
        <v>2261</v>
      </c>
      <c r="G78" s="80">
        <v>634</v>
      </c>
      <c r="H78" s="80">
        <v>255</v>
      </c>
      <c r="I78" s="80">
        <v>379</v>
      </c>
      <c r="J78" s="80">
        <v>519</v>
      </c>
      <c r="K78" s="80">
        <v>6</v>
      </c>
      <c r="L78" s="80">
        <v>1</v>
      </c>
      <c r="M78" s="80">
        <v>5</v>
      </c>
      <c r="N78" s="80">
        <v>513</v>
      </c>
      <c r="O78" s="80">
        <v>145</v>
      </c>
      <c r="P78" s="80">
        <v>368</v>
      </c>
    </row>
    <row r="79" spans="1:16" s="195" customFormat="1" x14ac:dyDescent="0.3">
      <c r="A79" s="155" t="s">
        <v>75</v>
      </c>
      <c r="B79" s="80">
        <v>17167</v>
      </c>
      <c r="C79" s="80">
        <v>14170</v>
      </c>
      <c r="D79" s="80">
        <v>10160</v>
      </c>
      <c r="E79" s="80">
        <v>4366</v>
      </c>
      <c r="F79" s="80">
        <v>5794</v>
      </c>
      <c r="G79" s="80">
        <v>4010</v>
      </c>
      <c r="H79" s="80">
        <v>1592</v>
      </c>
      <c r="I79" s="80">
        <v>2418</v>
      </c>
      <c r="J79" s="80">
        <v>2997</v>
      </c>
      <c r="K79" s="80">
        <v>1556</v>
      </c>
      <c r="L79" s="80">
        <v>522</v>
      </c>
      <c r="M79" s="80">
        <v>1034</v>
      </c>
      <c r="N79" s="80">
        <v>1441</v>
      </c>
      <c r="O79" s="80">
        <v>489</v>
      </c>
      <c r="P79" s="80">
        <v>952</v>
      </c>
    </row>
    <row r="80" spans="1:16" s="195" customFormat="1" x14ac:dyDescent="0.3">
      <c r="A80" s="155" t="s">
        <v>76</v>
      </c>
      <c r="B80" s="80">
        <v>4205</v>
      </c>
      <c r="C80" s="80">
        <v>3964</v>
      </c>
      <c r="D80" s="80">
        <v>3355</v>
      </c>
      <c r="E80" s="80">
        <v>1486</v>
      </c>
      <c r="F80" s="80">
        <v>1869</v>
      </c>
      <c r="G80" s="80">
        <v>609</v>
      </c>
      <c r="H80" s="80">
        <v>287</v>
      </c>
      <c r="I80" s="80">
        <v>322</v>
      </c>
      <c r="J80" s="80">
        <v>241</v>
      </c>
      <c r="K80" s="80">
        <v>207</v>
      </c>
      <c r="L80" s="80">
        <v>71</v>
      </c>
      <c r="M80" s="80">
        <v>136</v>
      </c>
      <c r="N80" s="80">
        <v>34</v>
      </c>
      <c r="O80" s="80">
        <v>10</v>
      </c>
      <c r="P80" s="80">
        <v>24</v>
      </c>
    </row>
    <row r="81" spans="1:16" s="31" customFormat="1" x14ac:dyDescent="0.3">
      <c r="A81" s="155" t="s">
        <v>77</v>
      </c>
      <c r="B81" s="80">
        <v>4340</v>
      </c>
      <c r="C81" s="80">
        <v>3876</v>
      </c>
      <c r="D81" s="80">
        <v>3296</v>
      </c>
      <c r="E81" s="80">
        <v>1303</v>
      </c>
      <c r="F81" s="80">
        <v>1993</v>
      </c>
      <c r="G81" s="80">
        <v>580</v>
      </c>
      <c r="H81" s="80">
        <v>207</v>
      </c>
      <c r="I81" s="80">
        <v>373</v>
      </c>
      <c r="J81" s="80">
        <v>464</v>
      </c>
      <c r="K81" s="80">
        <v>370</v>
      </c>
      <c r="L81" s="80">
        <v>103</v>
      </c>
      <c r="M81" s="80">
        <v>267</v>
      </c>
      <c r="N81" s="80">
        <v>94</v>
      </c>
      <c r="O81" s="80">
        <v>26</v>
      </c>
      <c r="P81" s="80">
        <v>68</v>
      </c>
    </row>
    <row r="82" spans="1:16" s="31" customFormat="1" x14ac:dyDescent="0.3">
      <c r="A82" s="155" t="s">
        <v>78</v>
      </c>
      <c r="B82" s="80">
        <v>1976</v>
      </c>
      <c r="C82" s="80">
        <v>1902</v>
      </c>
      <c r="D82" s="80">
        <v>1706</v>
      </c>
      <c r="E82" s="80">
        <v>663</v>
      </c>
      <c r="F82" s="80">
        <v>1043</v>
      </c>
      <c r="G82" s="80">
        <v>196</v>
      </c>
      <c r="H82" s="80">
        <v>72</v>
      </c>
      <c r="I82" s="80">
        <v>124</v>
      </c>
      <c r="J82" s="80">
        <v>74</v>
      </c>
      <c r="K82" s="80">
        <v>57</v>
      </c>
      <c r="L82" s="80">
        <v>21</v>
      </c>
      <c r="M82" s="80">
        <v>36</v>
      </c>
      <c r="N82" s="80">
        <v>17</v>
      </c>
      <c r="O82" s="80">
        <v>4</v>
      </c>
      <c r="P82" s="80">
        <v>13</v>
      </c>
    </row>
    <row r="83" spans="1:16" s="31" customFormat="1" x14ac:dyDescent="0.3">
      <c r="A83" s="155" t="s">
        <v>79</v>
      </c>
      <c r="B83" s="80">
        <v>4450</v>
      </c>
      <c r="C83" s="80">
        <v>4328</v>
      </c>
      <c r="D83" s="80">
        <v>3772</v>
      </c>
      <c r="E83" s="80">
        <v>2151</v>
      </c>
      <c r="F83" s="80">
        <v>1621</v>
      </c>
      <c r="G83" s="80">
        <v>556</v>
      </c>
      <c r="H83" s="80">
        <v>355</v>
      </c>
      <c r="I83" s="80">
        <v>201</v>
      </c>
      <c r="J83" s="80">
        <v>122</v>
      </c>
      <c r="K83" s="80">
        <v>91</v>
      </c>
      <c r="L83" s="80">
        <v>34</v>
      </c>
      <c r="M83" s="80">
        <v>57</v>
      </c>
      <c r="N83" s="80">
        <v>31</v>
      </c>
      <c r="O83" s="80">
        <v>14</v>
      </c>
      <c r="P83" s="80">
        <v>17</v>
      </c>
    </row>
    <row r="84" spans="1:16" s="31" customFormat="1" x14ac:dyDescent="0.3">
      <c r="A84" s="155" t="s">
        <v>80</v>
      </c>
      <c r="B84" s="80">
        <v>813</v>
      </c>
      <c r="C84" s="80"/>
      <c r="D84" s="80"/>
      <c r="E84" s="80"/>
      <c r="F84" s="80"/>
      <c r="G84" s="80"/>
      <c r="H84" s="80"/>
      <c r="I84" s="80"/>
      <c r="J84" s="80">
        <v>813</v>
      </c>
      <c r="K84" s="80">
        <v>419</v>
      </c>
      <c r="L84" s="80">
        <v>176</v>
      </c>
      <c r="M84" s="80">
        <v>243</v>
      </c>
      <c r="N84" s="80">
        <v>394</v>
      </c>
      <c r="O84" s="80">
        <v>166</v>
      </c>
      <c r="P84" s="80">
        <v>228</v>
      </c>
    </row>
    <row r="85" spans="1:16" s="31" customFormat="1" x14ac:dyDescent="0.3">
      <c r="A85" s="155" t="s">
        <v>81</v>
      </c>
      <c r="B85" s="80">
        <v>2150</v>
      </c>
      <c r="C85" s="80">
        <v>1982</v>
      </c>
      <c r="D85" s="80">
        <v>1727</v>
      </c>
      <c r="E85" s="80">
        <v>737</v>
      </c>
      <c r="F85" s="80">
        <v>990</v>
      </c>
      <c r="G85" s="80">
        <v>255</v>
      </c>
      <c r="H85" s="80">
        <v>102</v>
      </c>
      <c r="I85" s="80">
        <v>153</v>
      </c>
      <c r="J85" s="80">
        <v>168</v>
      </c>
      <c r="K85" s="80">
        <v>157</v>
      </c>
      <c r="L85" s="80">
        <v>54</v>
      </c>
      <c r="M85" s="80">
        <v>103</v>
      </c>
      <c r="N85" s="80">
        <v>11</v>
      </c>
      <c r="O85" s="80">
        <v>4</v>
      </c>
      <c r="P85" s="80">
        <v>7</v>
      </c>
    </row>
    <row r="86" spans="1:16" s="31" customFormat="1" x14ac:dyDescent="0.3">
      <c r="A86" s="155" t="s">
        <v>82</v>
      </c>
      <c r="B86" s="80">
        <v>1930</v>
      </c>
      <c r="C86" s="80">
        <v>1815</v>
      </c>
      <c r="D86" s="80">
        <v>1443</v>
      </c>
      <c r="E86" s="80">
        <v>499</v>
      </c>
      <c r="F86" s="80">
        <v>944</v>
      </c>
      <c r="G86" s="80">
        <v>372</v>
      </c>
      <c r="H86" s="80">
        <v>111</v>
      </c>
      <c r="I86" s="80">
        <v>261</v>
      </c>
      <c r="J86" s="80">
        <v>115</v>
      </c>
      <c r="K86" s="80">
        <v>100</v>
      </c>
      <c r="L86" s="80">
        <v>38</v>
      </c>
      <c r="M86" s="80">
        <v>62</v>
      </c>
      <c r="N86" s="80">
        <v>15</v>
      </c>
      <c r="O86" s="80">
        <v>13</v>
      </c>
      <c r="P86" s="80">
        <v>2</v>
      </c>
    </row>
    <row r="87" spans="1:16" s="31" customFormat="1" x14ac:dyDescent="0.3">
      <c r="A87" s="155" t="s">
        <v>83</v>
      </c>
      <c r="B87" s="80">
        <v>8844</v>
      </c>
      <c r="C87" s="80">
        <v>6314</v>
      </c>
      <c r="D87" s="80">
        <v>5119</v>
      </c>
      <c r="E87" s="80">
        <v>2232</v>
      </c>
      <c r="F87" s="80">
        <v>2887</v>
      </c>
      <c r="G87" s="80">
        <v>1195</v>
      </c>
      <c r="H87" s="80">
        <v>566</v>
      </c>
      <c r="I87" s="80">
        <v>629</v>
      </c>
      <c r="J87" s="80">
        <v>2530</v>
      </c>
      <c r="K87" s="80">
        <v>1878</v>
      </c>
      <c r="L87" s="80">
        <v>585</v>
      </c>
      <c r="M87" s="80">
        <v>1293</v>
      </c>
      <c r="N87" s="80">
        <v>652</v>
      </c>
      <c r="O87" s="80">
        <v>193</v>
      </c>
      <c r="P87" s="80">
        <v>459</v>
      </c>
    </row>
    <row r="88" spans="1:16" s="31" customFormat="1" x14ac:dyDescent="0.3">
      <c r="A88" s="155" t="s">
        <v>84</v>
      </c>
      <c r="B88" s="80">
        <v>231</v>
      </c>
      <c r="C88" s="80"/>
      <c r="D88" s="80"/>
      <c r="E88" s="80"/>
      <c r="F88" s="80"/>
      <c r="G88" s="80"/>
      <c r="H88" s="80"/>
      <c r="I88" s="80"/>
      <c r="J88" s="80">
        <v>231</v>
      </c>
      <c r="K88" s="80">
        <v>167</v>
      </c>
      <c r="L88" s="80">
        <v>52</v>
      </c>
      <c r="M88" s="80">
        <v>115</v>
      </c>
      <c r="N88" s="80">
        <v>64</v>
      </c>
      <c r="O88" s="80">
        <v>23</v>
      </c>
      <c r="P88" s="80">
        <v>41</v>
      </c>
    </row>
    <row r="89" spans="1:16" s="31" customFormat="1" x14ac:dyDescent="0.3">
      <c r="A89" s="155" t="s">
        <v>85</v>
      </c>
      <c r="B89" s="80">
        <v>5292</v>
      </c>
      <c r="C89" s="80">
        <v>4871</v>
      </c>
      <c r="D89" s="80">
        <v>4155</v>
      </c>
      <c r="E89" s="80">
        <v>1697</v>
      </c>
      <c r="F89" s="80">
        <v>2458</v>
      </c>
      <c r="G89" s="80">
        <v>716</v>
      </c>
      <c r="H89" s="80">
        <v>278</v>
      </c>
      <c r="I89" s="80">
        <v>438</v>
      </c>
      <c r="J89" s="80">
        <v>421</v>
      </c>
      <c r="K89" s="80">
        <v>361</v>
      </c>
      <c r="L89" s="80">
        <v>120</v>
      </c>
      <c r="M89" s="80">
        <v>241</v>
      </c>
      <c r="N89" s="80">
        <v>60</v>
      </c>
      <c r="O89" s="80">
        <v>22</v>
      </c>
      <c r="P89" s="80">
        <v>38</v>
      </c>
    </row>
    <row r="90" spans="1:16" s="31" customFormat="1" x14ac:dyDescent="0.3">
      <c r="A90" s="155" t="s">
        <v>86</v>
      </c>
      <c r="B90" s="80">
        <v>4722</v>
      </c>
      <c r="C90" s="80">
        <v>4031</v>
      </c>
      <c r="D90" s="80">
        <v>3618</v>
      </c>
      <c r="E90" s="80">
        <v>1741</v>
      </c>
      <c r="F90" s="80">
        <v>1877</v>
      </c>
      <c r="G90" s="80">
        <v>413</v>
      </c>
      <c r="H90" s="80">
        <v>171</v>
      </c>
      <c r="I90" s="80">
        <v>242</v>
      </c>
      <c r="J90" s="80">
        <v>691</v>
      </c>
      <c r="K90" s="80">
        <v>471</v>
      </c>
      <c r="L90" s="80">
        <v>176</v>
      </c>
      <c r="M90" s="80">
        <v>295</v>
      </c>
      <c r="N90" s="80">
        <v>220</v>
      </c>
      <c r="O90" s="80">
        <v>56</v>
      </c>
      <c r="P90" s="80">
        <v>164</v>
      </c>
    </row>
    <row r="91" spans="1:16" s="31" customFormat="1" x14ac:dyDescent="0.3">
      <c r="A91" s="155" t="s">
        <v>183</v>
      </c>
      <c r="B91" s="80">
        <v>411</v>
      </c>
      <c r="C91" s="80"/>
      <c r="D91" s="80"/>
      <c r="E91" s="80"/>
      <c r="F91" s="80"/>
      <c r="G91" s="80"/>
      <c r="H91" s="80"/>
      <c r="I91" s="80"/>
      <c r="J91" s="80">
        <v>411</v>
      </c>
      <c r="K91" s="80">
        <v>409</v>
      </c>
      <c r="L91" s="80">
        <v>209</v>
      </c>
      <c r="M91" s="80">
        <v>200</v>
      </c>
      <c r="N91" s="80">
        <v>2</v>
      </c>
      <c r="O91" s="80">
        <v>1</v>
      </c>
      <c r="P91" s="80">
        <v>1</v>
      </c>
    </row>
    <row r="92" spans="1:16" s="31" customFormat="1" x14ac:dyDescent="0.3">
      <c r="A92" s="155" t="s">
        <v>87</v>
      </c>
      <c r="B92" s="80">
        <v>13636</v>
      </c>
      <c r="C92" s="80">
        <v>11231</v>
      </c>
      <c r="D92" s="80">
        <v>8857</v>
      </c>
      <c r="E92" s="80">
        <v>3150</v>
      </c>
      <c r="F92" s="80">
        <v>5707</v>
      </c>
      <c r="G92" s="80">
        <v>2374</v>
      </c>
      <c r="H92" s="80">
        <v>829</v>
      </c>
      <c r="I92" s="80">
        <v>1545</v>
      </c>
      <c r="J92" s="80">
        <v>2405</v>
      </c>
      <c r="K92" s="80">
        <v>1197</v>
      </c>
      <c r="L92" s="80">
        <v>401</v>
      </c>
      <c r="M92" s="80">
        <v>796</v>
      </c>
      <c r="N92" s="80">
        <v>1208</v>
      </c>
      <c r="O92" s="80">
        <v>415</v>
      </c>
      <c r="P92" s="80">
        <v>793</v>
      </c>
    </row>
    <row r="93" spans="1:16" s="31" customFormat="1" x14ac:dyDescent="0.3">
      <c r="A93" s="155" t="s">
        <v>88</v>
      </c>
      <c r="B93" s="80">
        <v>4228</v>
      </c>
      <c r="C93" s="80">
        <v>3357</v>
      </c>
      <c r="D93" s="80">
        <v>1492</v>
      </c>
      <c r="E93" s="80">
        <v>1187</v>
      </c>
      <c r="F93" s="80">
        <v>305</v>
      </c>
      <c r="G93" s="80">
        <v>1865</v>
      </c>
      <c r="H93" s="80">
        <v>1490</v>
      </c>
      <c r="I93" s="80">
        <v>375</v>
      </c>
      <c r="J93" s="80">
        <v>871</v>
      </c>
      <c r="K93" s="80">
        <v>558</v>
      </c>
      <c r="L93" s="80">
        <v>363</v>
      </c>
      <c r="M93" s="80">
        <v>195</v>
      </c>
      <c r="N93" s="80">
        <v>313</v>
      </c>
      <c r="O93" s="80">
        <v>197</v>
      </c>
      <c r="P93" s="80">
        <v>116</v>
      </c>
    </row>
    <row r="94" spans="1:16" s="31" customFormat="1" x14ac:dyDescent="0.3">
      <c r="A94" s="155" t="s">
        <v>409</v>
      </c>
      <c r="B94" s="158" t="s">
        <v>185</v>
      </c>
      <c r="C94" s="158" t="s">
        <v>185</v>
      </c>
      <c r="D94" s="158" t="s">
        <v>185</v>
      </c>
      <c r="E94" s="158" t="s">
        <v>185</v>
      </c>
      <c r="F94" s="158" t="s">
        <v>185</v>
      </c>
      <c r="G94" s="158" t="s">
        <v>185</v>
      </c>
      <c r="H94" s="158" t="s">
        <v>185</v>
      </c>
      <c r="I94" s="158" t="s">
        <v>185</v>
      </c>
      <c r="J94" s="158" t="s">
        <v>185</v>
      </c>
      <c r="K94" s="158" t="s">
        <v>185</v>
      </c>
      <c r="L94" s="158" t="s">
        <v>185</v>
      </c>
      <c r="M94" s="158" t="s">
        <v>185</v>
      </c>
      <c r="N94" s="158" t="s">
        <v>185</v>
      </c>
      <c r="O94" s="158" t="s">
        <v>185</v>
      </c>
      <c r="P94" s="158" t="s">
        <v>185</v>
      </c>
    </row>
    <row r="95" spans="1:16" s="31" customFormat="1" x14ac:dyDescent="0.3">
      <c r="A95" s="30" t="s">
        <v>184</v>
      </c>
      <c r="B95" s="81">
        <f t="shared" ref="B95:P95" si="1">SUM(B33:B94)</f>
        <v>121708</v>
      </c>
      <c r="C95" s="81">
        <f t="shared" si="1"/>
        <v>100531</v>
      </c>
      <c r="D95" s="81">
        <f t="shared" si="1"/>
        <v>79155</v>
      </c>
      <c r="E95" s="81">
        <f t="shared" si="1"/>
        <v>33328</v>
      </c>
      <c r="F95" s="81">
        <f t="shared" si="1"/>
        <v>45827</v>
      </c>
      <c r="G95" s="81">
        <f t="shared" si="1"/>
        <v>21376</v>
      </c>
      <c r="H95" s="81">
        <f t="shared" si="1"/>
        <v>9346</v>
      </c>
      <c r="I95" s="81">
        <f t="shared" si="1"/>
        <v>12030</v>
      </c>
      <c r="J95" s="81">
        <f t="shared" si="1"/>
        <v>21177</v>
      </c>
      <c r="K95" s="81">
        <f t="shared" si="1"/>
        <v>13298</v>
      </c>
      <c r="L95" s="81">
        <f t="shared" si="1"/>
        <v>4595</v>
      </c>
      <c r="M95" s="81">
        <f t="shared" si="1"/>
        <v>8703</v>
      </c>
      <c r="N95" s="81">
        <f t="shared" si="1"/>
        <v>7879</v>
      </c>
      <c r="O95" s="81">
        <f t="shared" si="1"/>
        <v>2616</v>
      </c>
      <c r="P95" s="81">
        <f t="shared" si="1"/>
        <v>5263</v>
      </c>
    </row>
    <row r="96" spans="1:16" s="31" customFormat="1" x14ac:dyDescent="0.3">
      <c r="A96" s="30" t="s">
        <v>89</v>
      </c>
      <c r="B96" s="80"/>
      <c r="C96" s="80"/>
      <c r="D96" s="80"/>
      <c r="E96" s="80"/>
      <c r="F96" s="80"/>
      <c r="G96" s="80"/>
      <c r="H96" s="80"/>
      <c r="I96" s="80"/>
      <c r="J96" s="80"/>
      <c r="K96" s="80"/>
      <c r="L96" s="80"/>
      <c r="M96" s="80"/>
      <c r="N96" s="80"/>
      <c r="O96" s="80"/>
      <c r="P96" s="80"/>
    </row>
    <row r="97" spans="1:16" s="31" customFormat="1" x14ac:dyDescent="0.3">
      <c r="A97" s="155" t="s">
        <v>61</v>
      </c>
      <c r="B97" s="80">
        <v>385</v>
      </c>
      <c r="C97" s="80">
        <v>385</v>
      </c>
      <c r="D97" s="80">
        <v>315</v>
      </c>
      <c r="E97" s="80">
        <v>104</v>
      </c>
      <c r="F97" s="80">
        <v>211</v>
      </c>
      <c r="G97" s="80">
        <v>70</v>
      </c>
      <c r="H97" s="80">
        <v>17</v>
      </c>
      <c r="I97" s="80">
        <v>53</v>
      </c>
      <c r="J97" s="80"/>
      <c r="K97" s="80"/>
      <c r="L97" s="80"/>
      <c r="M97" s="80"/>
      <c r="N97" s="80"/>
      <c r="O97" s="80"/>
      <c r="P97" s="80"/>
    </row>
    <row r="98" spans="1:16" s="31" customFormat="1" x14ac:dyDescent="0.3">
      <c r="A98" s="155" t="s">
        <v>107</v>
      </c>
      <c r="B98" s="80">
        <v>575</v>
      </c>
      <c r="C98" s="80">
        <v>575</v>
      </c>
      <c r="D98" s="80">
        <v>499</v>
      </c>
      <c r="E98" s="80">
        <v>121</v>
      </c>
      <c r="F98" s="80">
        <v>378</v>
      </c>
      <c r="G98" s="80">
        <v>76</v>
      </c>
      <c r="H98" s="80">
        <v>19</v>
      </c>
      <c r="I98" s="80">
        <v>57</v>
      </c>
      <c r="J98" s="80"/>
      <c r="K98" s="80"/>
      <c r="L98" s="80"/>
      <c r="M98" s="80"/>
      <c r="N98" s="80"/>
      <c r="O98" s="80"/>
      <c r="P98" s="80"/>
    </row>
    <row r="99" spans="1:16" s="31" customFormat="1" x14ac:dyDescent="0.3">
      <c r="A99" s="155" t="s">
        <v>302</v>
      </c>
      <c r="B99" s="80">
        <v>252</v>
      </c>
      <c r="C99" s="80">
        <v>252</v>
      </c>
      <c r="D99" s="80">
        <v>252</v>
      </c>
      <c r="E99" s="80">
        <v>77</v>
      </c>
      <c r="F99" s="80">
        <v>175</v>
      </c>
      <c r="G99" s="80"/>
      <c r="H99" s="80"/>
      <c r="I99" s="80"/>
      <c r="J99" s="80"/>
      <c r="K99" s="80"/>
      <c r="L99" s="80"/>
      <c r="M99" s="80"/>
      <c r="N99" s="80"/>
      <c r="O99" s="80"/>
      <c r="P99" s="80"/>
    </row>
    <row r="100" spans="1:16" s="31" customFormat="1" x14ac:dyDescent="0.3">
      <c r="A100" s="155" t="s">
        <v>62</v>
      </c>
      <c r="B100" s="80">
        <v>681</v>
      </c>
      <c r="C100" s="80">
        <v>681</v>
      </c>
      <c r="D100" s="80">
        <v>597</v>
      </c>
      <c r="E100" s="80">
        <v>184</v>
      </c>
      <c r="F100" s="80">
        <v>413</v>
      </c>
      <c r="G100" s="80">
        <v>84</v>
      </c>
      <c r="H100" s="80">
        <v>21</v>
      </c>
      <c r="I100" s="80">
        <v>63</v>
      </c>
      <c r="J100" s="80"/>
      <c r="K100" s="80"/>
      <c r="L100" s="80"/>
      <c r="M100" s="80"/>
      <c r="N100" s="80"/>
      <c r="O100" s="80"/>
      <c r="P100" s="80"/>
    </row>
    <row r="101" spans="1:16" s="31" customFormat="1" x14ac:dyDescent="0.3">
      <c r="A101" s="155" t="s">
        <v>431</v>
      </c>
      <c r="B101" s="80">
        <v>866</v>
      </c>
      <c r="C101" s="80">
        <v>866</v>
      </c>
      <c r="D101" s="80">
        <v>559</v>
      </c>
      <c r="E101" s="80">
        <v>427</v>
      </c>
      <c r="F101" s="80">
        <v>132</v>
      </c>
      <c r="G101" s="80">
        <v>307</v>
      </c>
      <c r="H101" s="80">
        <v>222</v>
      </c>
      <c r="I101" s="80">
        <v>85</v>
      </c>
      <c r="J101" s="80"/>
      <c r="K101" s="80"/>
      <c r="L101" s="80"/>
      <c r="M101" s="80"/>
      <c r="N101" s="80"/>
      <c r="O101" s="80"/>
      <c r="P101" s="80"/>
    </row>
    <row r="102" spans="1:16" s="31" customFormat="1" x14ac:dyDescent="0.3">
      <c r="A102" s="155" t="s">
        <v>257</v>
      </c>
      <c r="B102" s="80">
        <v>1540</v>
      </c>
      <c r="C102" s="80">
        <v>1382</v>
      </c>
      <c r="D102" s="80">
        <v>580</v>
      </c>
      <c r="E102" s="80">
        <v>242</v>
      </c>
      <c r="F102" s="80">
        <v>338</v>
      </c>
      <c r="G102" s="80">
        <v>802</v>
      </c>
      <c r="H102" s="80">
        <v>267</v>
      </c>
      <c r="I102" s="80">
        <v>535</v>
      </c>
      <c r="J102" s="80">
        <v>158</v>
      </c>
      <c r="K102" s="80">
        <v>80</v>
      </c>
      <c r="L102" s="80">
        <v>18</v>
      </c>
      <c r="M102" s="80">
        <v>62</v>
      </c>
      <c r="N102" s="80">
        <v>78</v>
      </c>
      <c r="O102" s="80">
        <v>20</v>
      </c>
      <c r="P102" s="80">
        <v>58</v>
      </c>
    </row>
    <row r="103" spans="1:16" s="31" customFormat="1" x14ac:dyDescent="0.3">
      <c r="A103" s="155" t="s">
        <v>258</v>
      </c>
      <c r="B103" s="80">
        <v>360</v>
      </c>
      <c r="C103" s="80">
        <v>360</v>
      </c>
      <c r="D103" s="80">
        <v>202</v>
      </c>
      <c r="E103" s="80">
        <v>52</v>
      </c>
      <c r="F103" s="80">
        <v>150</v>
      </c>
      <c r="G103" s="80">
        <v>158</v>
      </c>
      <c r="H103" s="80">
        <v>45</v>
      </c>
      <c r="I103" s="80">
        <v>113</v>
      </c>
      <c r="J103" s="80"/>
      <c r="K103" s="80"/>
      <c r="L103" s="80"/>
      <c r="M103" s="80"/>
      <c r="N103" s="80"/>
      <c r="O103" s="80"/>
      <c r="P103" s="80"/>
    </row>
    <row r="104" spans="1:16" s="195" customFormat="1" x14ac:dyDescent="0.3">
      <c r="A104" s="145" t="s">
        <v>91</v>
      </c>
      <c r="B104" s="80">
        <v>1124</v>
      </c>
      <c r="C104" s="80">
        <v>1124</v>
      </c>
      <c r="D104" s="80">
        <v>774</v>
      </c>
      <c r="E104" s="80">
        <v>187</v>
      </c>
      <c r="F104" s="80">
        <v>587</v>
      </c>
      <c r="G104" s="80">
        <v>350</v>
      </c>
      <c r="H104" s="80">
        <v>98</v>
      </c>
      <c r="I104" s="80">
        <v>252</v>
      </c>
      <c r="J104" s="80"/>
      <c r="K104" s="80"/>
      <c r="L104" s="80"/>
      <c r="M104" s="80"/>
      <c r="N104" s="80"/>
      <c r="O104" s="80"/>
      <c r="P104" s="80"/>
    </row>
    <row r="105" spans="1:16" s="31" customFormat="1" x14ac:dyDescent="0.3">
      <c r="A105" s="155" t="s">
        <v>210</v>
      </c>
      <c r="B105" s="80">
        <v>293</v>
      </c>
      <c r="C105" s="80">
        <v>293</v>
      </c>
      <c r="D105" s="80">
        <v>293</v>
      </c>
      <c r="E105" s="80">
        <v>73</v>
      </c>
      <c r="F105" s="80">
        <v>220</v>
      </c>
      <c r="G105" s="80"/>
      <c r="H105" s="80"/>
      <c r="I105" s="80"/>
      <c r="J105" s="80"/>
      <c r="K105" s="80"/>
      <c r="L105" s="80"/>
      <c r="M105" s="80"/>
      <c r="N105" s="80"/>
      <c r="O105" s="80"/>
      <c r="P105" s="80"/>
    </row>
    <row r="106" spans="1:16" s="31" customFormat="1" x14ac:dyDescent="0.3">
      <c r="A106" s="155" t="s">
        <v>410</v>
      </c>
      <c r="B106" s="158" t="s">
        <v>185</v>
      </c>
      <c r="C106" s="158" t="s">
        <v>185</v>
      </c>
      <c r="D106" s="158" t="s">
        <v>185</v>
      </c>
      <c r="E106" s="158" t="s">
        <v>185</v>
      </c>
      <c r="F106" s="158" t="s">
        <v>185</v>
      </c>
      <c r="G106" s="158" t="s">
        <v>185</v>
      </c>
      <c r="H106" s="158" t="s">
        <v>185</v>
      </c>
      <c r="I106" s="158" t="s">
        <v>185</v>
      </c>
      <c r="J106" s="158" t="s">
        <v>185</v>
      </c>
      <c r="K106" s="158" t="s">
        <v>185</v>
      </c>
      <c r="L106" s="158" t="s">
        <v>185</v>
      </c>
      <c r="M106" s="158" t="s">
        <v>185</v>
      </c>
      <c r="N106" s="158" t="s">
        <v>185</v>
      </c>
      <c r="O106" s="158" t="s">
        <v>185</v>
      </c>
      <c r="P106" s="158" t="s">
        <v>185</v>
      </c>
    </row>
    <row r="107" spans="1:16" s="31" customFormat="1" x14ac:dyDescent="0.3">
      <c r="A107" s="155" t="s">
        <v>203</v>
      </c>
      <c r="B107" s="80">
        <v>902</v>
      </c>
      <c r="C107" s="80">
        <v>902</v>
      </c>
      <c r="D107" s="80">
        <v>732</v>
      </c>
      <c r="E107" s="80">
        <v>289</v>
      </c>
      <c r="F107" s="80">
        <v>443</v>
      </c>
      <c r="G107" s="80">
        <v>170</v>
      </c>
      <c r="H107" s="80">
        <v>61</v>
      </c>
      <c r="I107" s="80">
        <v>109</v>
      </c>
      <c r="J107" s="80"/>
      <c r="K107" s="80"/>
      <c r="L107" s="80"/>
      <c r="M107" s="80"/>
      <c r="N107" s="80"/>
      <c r="O107" s="80"/>
      <c r="P107" s="80"/>
    </row>
    <row r="108" spans="1:16" s="31" customFormat="1" x14ac:dyDescent="0.3">
      <c r="A108" s="155" t="s">
        <v>92</v>
      </c>
      <c r="B108" s="80">
        <v>443</v>
      </c>
      <c r="C108" s="80">
        <v>443</v>
      </c>
      <c r="D108" s="80">
        <v>379</v>
      </c>
      <c r="E108" s="80">
        <v>119</v>
      </c>
      <c r="F108" s="80">
        <v>260</v>
      </c>
      <c r="G108" s="80">
        <v>64</v>
      </c>
      <c r="H108" s="80">
        <v>13</v>
      </c>
      <c r="I108" s="80">
        <v>51</v>
      </c>
      <c r="J108" s="80"/>
      <c r="K108" s="80"/>
      <c r="L108" s="80"/>
      <c r="M108" s="80"/>
      <c r="N108" s="80"/>
      <c r="O108" s="80"/>
      <c r="P108" s="80"/>
    </row>
    <row r="109" spans="1:16" s="31" customFormat="1" x14ac:dyDescent="0.3">
      <c r="A109" s="155" t="s">
        <v>93</v>
      </c>
      <c r="B109" s="80">
        <v>728</v>
      </c>
      <c r="C109" s="80">
        <v>728</v>
      </c>
      <c r="D109" s="80">
        <v>645</v>
      </c>
      <c r="E109" s="80">
        <v>169</v>
      </c>
      <c r="F109" s="80">
        <v>476</v>
      </c>
      <c r="G109" s="80">
        <v>83</v>
      </c>
      <c r="H109" s="80">
        <v>25</v>
      </c>
      <c r="I109" s="80">
        <v>58</v>
      </c>
      <c r="J109" s="80"/>
      <c r="K109" s="80"/>
      <c r="L109" s="80"/>
      <c r="M109" s="80"/>
      <c r="N109" s="80"/>
      <c r="O109" s="80"/>
      <c r="P109" s="80"/>
    </row>
    <row r="110" spans="1:16" s="31" customFormat="1" x14ac:dyDescent="0.3">
      <c r="A110" s="155" t="s">
        <v>166</v>
      </c>
      <c r="B110" s="80">
        <v>503</v>
      </c>
      <c r="C110" s="80">
        <v>503</v>
      </c>
      <c r="D110" s="80">
        <v>423</v>
      </c>
      <c r="E110" s="80">
        <v>127</v>
      </c>
      <c r="F110" s="80">
        <v>296</v>
      </c>
      <c r="G110" s="80">
        <v>80</v>
      </c>
      <c r="H110" s="80">
        <v>23</v>
      </c>
      <c r="I110" s="80">
        <v>57</v>
      </c>
      <c r="J110" s="80"/>
      <c r="K110" s="80"/>
      <c r="L110" s="80"/>
      <c r="M110" s="80"/>
      <c r="N110" s="80"/>
      <c r="O110" s="80"/>
      <c r="P110" s="80"/>
    </row>
    <row r="111" spans="1:16" s="31" customFormat="1" x14ac:dyDescent="0.3">
      <c r="A111" s="155" t="s">
        <v>94</v>
      </c>
      <c r="B111" s="80">
        <v>500</v>
      </c>
      <c r="C111" s="80">
        <v>500</v>
      </c>
      <c r="D111" s="80">
        <v>393</v>
      </c>
      <c r="E111" s="80">
        <v>146</v>
      </c>
      <c r="F111" s="80">
        <v>247</v>
      </c>
      <c r="G111" s="80">
        <v>107</v>
      </c>
      <c r="H111" s="80">
        <v>43</v>
      </c>
      <c r="I111" s="80">
        <v>64</v>
      </c>
      <c r="J111" s="80"/>
      <c r="K111" s="80"/>
      <c r="L111" s="80"/>
      <c r="M111" s="80"/>
      <c r="N111" s="80"/>
      <c r="O111" s="80"/>
      <c r="P111" s="80"/>
    </row>
    <row r="112" spans="1:16" s="31" customFormat="1" x14ac:dyDescent="0.3">
      <c r="A112" s="155" t="s">
        <v>95</v>
      </c>
      <c r="B112" s="80">
        <v>11280</v>
      </c>
      <c r="C112" s="80">
        <v>11280</v>
      </c>
      <c r="D112" s="80">
        <v>11150</v>
      </c>
      <c r="E112" s="80">
        <v>5118</v>
      </c>
      <c r="F112" s="80">
        <v>6032</v>
      </c>
      <c r="G112" s="80">
        <v>130</v>
      </c>
      <c r="H112" s="80">
        <v>47</v>
      </c>
      <c r="I112" s="80">
        <v>83</v>
      </c>
      <c r="J112" s="80"/>
      <c r="K112" s="80"/>
      <c r="L112" s="80"/>
      <c r="M112" s="80"/>
      <c r="N112" s="80"/>
      <c r="O112" s="80"/>
      <c r="P112" s="80"/>
    </row>
    <row r="113" spans="1:20" s="31" customFormat="1" x14ac:dyDescent="0.3">
      <c r="A113" s="155" t="s">
        <v>346</v>
      </c>
      <c r="B113" s="80">
        <v>301</v>
      </c>
      <c r="C113" s="80">
        <v>301</v>
      </c>
      <c r="D113" s="80">
        <v>301</v>
      </c>
      <c r="E113" s="80">
        <v>69</v>
      </c>
      <c r="F113" s="80">
        <v>232</v>
      </c>
      <c r="G113" s="80"/>
      <c r="H113" s="80"/>
      <c r="I113" s="80"/>
      <c r="J113" s="80"/>
      <c r="K113" s="80"/>
      <c r="L113" s="80"/>
      <c r="M113" s="80"/>
      <c r="N113" s="80"/>
      <c r="O113" s="80"/>
      <c r="P113" s="80"/>
    </row>
    <row r="114" spans="1:20" s="31" customFormat="1" x14ac:dyDescent="0.3">
      <c r="A114" s="155" t="s">
        <v>96</v>
      </c>
      <c r="B114" s="80">
        <v>2707</v>
      </c>
      <c r="C114" s="80">
        <v>2707</v>
      </c>
      <c r="D114" s="80">
        <v>2343</v>
      </c>
      <c r="E114" s="80">
        <v>2230</v>
      </c>
      <c r="F114" s="80">
        <v>113</v>
      </c>
      <c r="G114" s="80">
        <v>364</v>
      </c>
      <c r="H114" s="80">
        <v>344</v>
      </c>
      <c r="I114" s="80">
        <v>20</v>
      </c>
      <c r="J114" s="80"/>
      <c r="K114" s="80"/>
      <c r="L114" s="80"/>
      <c r="M114" s="80"/>
      <c r="N114" s="80"/>
      <c r="O114" s="80"/>
      <c r="P114" s="80"/>
    </row>
    <row r="115" spans="1:20" s="31" customFormat="1" x14ac:dyDescent="0.3">
      <c r="A115" s="155" t="s">
        <v>97</v>
      </c>
      <c r="B115" s="80">
        <v>1410</v>
      </c>
      <c r="C115" s="80">
        <v>1339</v>
      </c>
      <c r="D115" s="80">
        <v>888</v>
      </c>
      <c r="E115" s="80">
        <v>364</v>
      </c>
      <c r="F115" s="80">
        <v>524</v>
      </c>
      <c r="G115" s="80">
        <v>451</v>
      </c>
      <c r="H115" s="80">
        <v>179</v>
      </c>
      <c r="I115" s="80">
        <v>272</v>
      </c>
      <c r="J115" s="80">
        <v>71</v>
      </c>
      <c r="K115" s="80">
        <v>66</v>
      </c>
      <c r="L115" s="80">
        <v>18</v>
      </c>
      <c r="M115" s="80">
        <v>48</v>
      </c>
      <c r="N115" s="80">
        <v>5</v>
      </c>
      <c r="O115" s="80">
        <v>2</v>
      </c>
      <c r="P115" s="80">
        <v>3</v>
      </c>
    </row>
    <row r="116" spans="1:20" s="31" customFormat="1" x14ac:dyDescent="0.3">
      <c r="A116" s="155" t="s">
        <v>98</v>
      </c>
      <c r="B116" s="80">
        <v>6384</v>
      </c>
      <c r="C116" s="80">
        <v>5882</v>
      </c>
      <c r="D116" s="80">
        <v>3559</v>
      </c>
      <c r="E116" s="80">
        <v>1126</v>
      </c>
      <c r="F116" s="80">
        <v>2433</v>
      </c>
      <c r="G116" s="80">
        <v>2323</v>
      </c>
      <c r="H116" s="80">
        <v>658</v>
      </c>
      <c r="I116" s="80">
        <v>1665</v>
      </c>
      <c r="J116" s="80">
        <v>502</v>
      </c>
      <c r="K116" s="80">
        <v>75</v>
      </c>
      <c r="L116" s="80">
        <v>25</v>
      </c>
      <c r="M116" s="80">
        <v>50</v>
      </c>
      <c r="N116" s="80">
        <v>427</v>
      </c>
      <c r="O116" s="80">
        <v>94</v>
      </c>
      <c r="P116" s="80">
        <v>333</v>
      </c>
    </row>
    <row r="117" spans="1:20" s="31" customFormat="1" ht="12.75" customHeight="1" x14ac:dyDescent="0.3">
      <c r="A117" s="155" t="s">
        <v>167</v>
      </c>
      <c r="B117" s="80">
        <v>1161</v>
      </c>
      <c r="C117" s="80">
        <v>1088</v>
      </c>
      <c r="D117" s="80">
        <v>741</v>
      </c>
      <c r="E117" s="80">
        <v>186</v>
      </c>
      <c r="F117" s="80">
        <v>555</v>
      </c>
      <c r="G117" s="80">
        <v>347</v>
      </c>
      <c r="H117" s="80">
        <v>90</v>
      </c>
      <c r="I117" s="80">
        <v>257</v>
      </c>
      <c r="J117" s="80">
        <v>73</v>
      </c>
      <c r="K117" s="80">
        <v>67</v>
      </c>
      <c r="L117" s="80">
        <v>13</v>
      </c>
      <c r="M117" s="80">
        <v>54</v>
      </c>
      <c r="N117" s="80">
        <v>6</v>
      </c>
      <c r="O117" s="80">
        <v>1</v>
      </c>
      <c r="P117" s="80">
        <v>5</v>
      </c>
    </row>
    <row r="118" spans="1:20" s="31" customFormat="1" ht="12.75" customHeight="1" x14ac:dyDescent="0.3">
      <c r="A118" s="155" t="s">
        <v>155</v>
      </c>
      <c r="B118" s="80">
        <v>1446</v>
      </c>
      <c r="C118" s="80">
        <v>1349</v>
      </c>
      <c r="D118" s="80">
        <v>1033</v>
      </c>
      <c r="E118" s="80">
        <v>324</v>
      </c>
      <c r="F118" s="80">
        <v>709</v>
      </c>
      <c r="G118" s="80">
        <v>316</v>
      </c>
      <c r="H118" s="80">
        <v>106</v>
      </c>
      <c r="I118" s="80">
        <v>210</v>
      </c>
      <c r="J118" s="80">
        <v>97</v>
      </c>
      <c r="K118" s="80">
        <v>72</v>
      </c>
      <c r="L118" s="80">
        <v>14</v>
      </c>
      <c r="M118" s="80">
        <v>58</v>
      </c>
      <c r="N118" s="80">
        <v>25</v>
      </c>
      <c r="O118" s="80">
        <v>10</v>
      </c>
      <c r="P118" s="80">
        <v>15</v>
      </c>
    </row>
    <row r="119" spans="1:20" s="31" customFormat="1" ht="12.75" customHeight="1" x14ac:dyDescent="0.3">
      <c r="A119" s="155" t="s">
        <v>99</v>
      </c>
      <c r="B119" s="80">
        <v>1536</v>
      </c>
      <c r="C119" s="80">
        <v>1493</v>
      </c>
      <c r="D119" s="80">
        <v>917</v>
      </c>
      <c r="E119" s="80">
        <v>237</v>
      </c>
      <c r="F119" s="80">
        <v>680</v>
      </c>
      <c r="G119" s="80">
        <v>576</v>
      </c>
      <c r="H119" s="80">
        <v>132</v>
      </c>
      <c r="I119" s="80">
        <v>444</v>
      </c>
      <c r="J119" s="80">
        <v>43</v>
      </c>
      <c r="K119" s="80">
        <v>26</v>
      </c>
      <c r="L119" s="80">
        <v>4</v>
      </c>
      <c r="M119" s="80">
        <v>22</v>
      </c>
      <c r="N119" s="80">
        <v>17</v>
      </c>
      <c r="O119" s="80">
        <v>3</v>
      </c>
      <c r="P119" s="80">
        <v>14</v>
      </c>
    </row>
    <row r="120" spans="1:20" s="31" customFormat="1" x14ac:dyDescent="0.3">
      <c r="A120" s="155" t="s">
        <v>255</v>
      </c>
      <c r="B120" s="80">
        <v>897</v>
      </c>
      <c r="C120" s="80"/>
      <c r="D120" s="80"/>
      <c r="E120" s="80"/>
      <c r="F120" s="80"/>
      <c r="G120" s="80"/>
      <c r="H120" s="80"/>
      <c r="I120" s="80"/>
      <c r="J120" s="80">
        <v>897</v>
      </c>
      <c r="K120" s="80">
        <v>889</v>
      </c>
      <c r="L120" s="80">
        <v>305</v>
      </c>
      <c r="M120" s="80">
        <v>584</v>
      </c>
      <c r="N120" s="80">
        <v>8</v>
      </c>
      <c r="O120" s="80">
        <v>3</v>
      </c>
      <c r="P120" s="80">
        <v>5</v>
      </c>
    </row>
    <row r="121" spans="1:20" s="31" customFormat="1" x14ac:dyDescent="0.3">
      <c r="A121" s="155" t="s">
        <v>100</v>
      </c>
      <c r="B121" s="80">
        <v>1904</v>
      </c>
      <c r="C121" s="80">
        <v>1904</v>
      </c>
      <c r="D121" s="80">
        <v>1851</v>
      </c>
      <c r="E121" s="80">
        <v>649</v>
      </c>
      <c r="F121" s="80">
        <v>1202</v>
      </c>
      <c r="G121" s="80">
        <v>53</v>
      </c>
      <c r="H121" s="80">
        <v>17</v>
      </c>
      <c r="I121" s="80">
        <v>36</v>
      </c>
      <c r="J121" s="80"/>
      <c r="K121" s="80"/>
      <c r="L121" s="80"/>
      <c r="M121" s="80"/>
      <c r="N121" s="80"/>
      <c r="O121" s="80"/>
      <c r="P121" s="80"/>
    </row>
    <row r="122" spans="1:20" s="31" customFormat="1" x14ac:dyDescent="0.3">
      <c r="A122" s="155" t="s">
        <v>101</v>
      </c>
      <c r="B122" s="80">
        <v>223</v>
      </c>
      <c r="C122" s="80">
        <v>108</v>
      </c>
      <c r="D122" s="80">
        <v>108</v>
      </c>
      <c r="E122" s="80">
        <v>65</v>
      </c>
      <c r="F122" s="80">
        <v>43</v>
      </c>
      <c r="G122" s="80"/>
      <c r="H122" s="80"/>
      <c r="I122" s="80"/>
      <c r="J122" s="80">
        <v>115</v>
      </c>
      <c r="K122" s="80">
        <v>115</v>
      </c>
      <c r="L122" s="80">
        <v>60</v>
      </c>
      <c r="M122" s="80">
        <v>55</v>
      </c>
      <c r="N122" s="80"/>
      <c r="O122" s="80"/>
      <c r="P122" s="80"/>
    </row>
    <row r="123" spans="1:20" s="31" customFormat="1" x14ac:dyDescent="0.3">
      <c r="A123" s="30" t="s">
        <v>170</v>
      </c>
      <c r="B123" s="81">
        <f>SUM(B97:B122)</f>
        <v>38401</v>
      </c>
      <c r="C123" s="81">
        <f t="shared" ref="C123:P123" si="2">SUM(C97:C122)</f>
        <v>36445</v>
      </c>
      <c r="D123" s="81">
        <f t="shared" si="2"/>
        <v>29534</v>
      </c>
      <c r="E123" s="81">
        <f t="shared" si="2"/>
        <v>12685</v>
      </c>
      <c r="F123" s="81">
        <f t="shared" si="2"/>
        <v>16849</v>
      </c>
      <c r="G123" s="81">
        <f t="shared" si="2"/>
        <v>6911</v>
      </c>
      <c r="H123" s="81">
        <f t="shared" si="2"/>
        <v>2427</v>
      </c>
      <c r="I123" s="81">
        <f t="shared" si="2"/>
        <v>4484</v>
      </c>
      <c r="J123" s="81">
        <f t="shared" si="2"/>
        <v>1956</v>
      </c>
      <c r="K123" s="81">
        <f t="shared" si="2"/>
        <v>1390</v>
      </c>
      <c r="L123" s="81">
        <f t="shared" si="2"/>
        <v>457</v>
      </c>
      <c r="M123" s="81">
        <f t="shared" si="2"/>
        <v>933</v>
      </c>
      <c r="N123" s="81">
        <f t="shared" si="2"/>
        <v>566</v>
      </c>
      <c r="O123" s="81">
        <f t="shared" si="2"/>
        <v>133</v>
      </c>
      <c r="P123" s="81">
        <f t="shared" si="2"/>
        <v>433</v>
      </c>
    </row>
    <row r="124" spans="1:20" s="31" customFormat="1" x14ac:dyDescent="0.3">
      <c r="A124" s="30" t="s">
        <v>156</v>
      </c>
      <c r="B124" s="81">
        <f t="shared" ref="B124:P124" si="3">SUM(B31,B95,B123)</f>
        <v>227255</v>
      </c>
      <c r="C124" s="81">
        <f t="shared" si="3"/>
        <v>197761</v>
      </c>
      <c r="D124" s="81">
        <f t="shared" si="3"/>
        <v>163528</v>
      </c>
      <c r="E124" s="81">
        <f t="shared" si="3"/>
        <v>70259</v>
      </c>
      <c r="F124" s="81">
        <f t="shared" si="3"/>
        <v>93269</v>
      </c>
      <c r="G124" s="81">
        <f t="shared" si="3"/>
        <v>34233</v>
      </c>
      <c r="H124" s="81">
        <f t="shared" si="3"/>
        <v>14528</v>
      </c>
      <c r="I124" s="81">
        <f t="shared" si="3"/>
        <v>19705</v>
      </c>
      <c r="J124" s="81">
        <f t="shared" si="3"/>
        <v>29494</v>
      </c>
      <c r="K124" s="81">
        <f t="shared" si="3"/>
        <v>20134</v>
      </c>
      <c r="L124" s="81">
        <f t="shared" si="3"/>
        <v>7242</v>
      </c>
      <c r="M124" s="81">
        <f t="shared" si="3"/>
        <v>12892</v>
      </c>
      <c r="N124" s="81">
        <f t="shared" si="3"/>
        <v>9360</v>
      </c>
      <c r="O124" s="81">
        <f t="shared" si="3"/>
        <v>3102</v>
      </c>
      <c r="P124" s="81">
        <f t="shared" si="3"/>
        <v>6258</v>
      </c>
    </row>
    <row r="125" spans="1:20" s="31" customFormat="1" ht="13.8" x14ac:dyDescent="0.3"/>
    <row r="126" spans="1:20" s="69" customFormat="1" ht="15" thickBot="1" x14ac:dyDescent="0.35">
      <c r="A126" s="144"/>
      <c r="B126" s="111"/>
      <c r="C126" s="111"/>
      <c r="D126" s="111"/>
      <c r="E126" s="111"/>
      <c r="F126" s="111"/>
      <c r="G126" s="111"/>
      <c r="H126" s="111"/>
      <c r="I126" s="111"/>
      <c r="J126" s="111"/>
      <c r="K126" s="111"/>
      <c r="L126" s="111"/>
      <c r="M126" s="111"/>
      <c r="N126" s="111"/>
      <c r="O126" s="111"/>
      <c r="P126" s="111"/>
      <c r="Q126" s="105"/>
      <c r="R126" s="105"/>
      <c r="S126" s="105"/>
      <c r="T126" s="111"/>
    </row>
    <row r="127" spans="1:20" s="69" customFormat="1" x14ac:dyDescent="0.3">
      <c r="A127" s="101" t="s">
        <v>227</v>
      </c>
      <c r="B127" s="149">
        <f>MIN(B13:B30,B33:B94,B97:B122)+MIN(B13:B126)</f>
        <v>24</v>
      </c>
      <c r="C127" s="149">
        <f t="shared" ref="C127:P127" si="4">MIN(C13:C30,C33:C94,C97:C122)</f>
        <v>12</v>
      </c>
      <c r="D127" s="149">
        <f t="shared" si="4"/>
        <v>9</v>
      </c>
      <c r="E127" s="149">
        <f t="shared" si="4"/>
        <v>10</v>
      </c>
      <c r="F127" s="149">
        <f t="shared" si="4"/>
        <v>9</v>
      </c>
      <c r="G127" s="149">
        <f t="shared" si="4"/>
        <v>1</v>
      </c>
      <c r="H127" s="149">
        <f t="shared" si="4"/>
        <v>1</v>
      </c>
      <c r="I127" s="149">
        <f t="shared" si="4"/>
        <v>3</v>
      </c>
      <c r="J127" s="149">
        <f t="shared" si="4"/>
        <v>19</v>
      </c>
      <c r="K127" s="149">
        <f t="shared" si="4"/>
        <v>6</v>
      </c>
      <c r="L127" s="149">
        <f t="shared" si="4"/>
        <v>1</v>
      </c>
      <c r="M127" s="149">
        <f t="shared" si="4"/>
        <v>5</v>
      </c>
      <c r="N127" s="149">
        <f t="shared" si="4"/>
        <v>2</v>
      </c>
      <c r="O127" s="149">
        <f t="shared" si="4"/>
        <v>1</v>
      </c>
      <c r="P127" s="149">
        <f t="shared" si="4"/>
        <v>1</v>
      </c>
      <c r="Q127" s="86"/>
      <c r="R127" s="86"/>
      <c r="S127" s="86"/>
      <c r="T127" s="86"/>
    </row>
    <row r="128" spans="1:20" s="69" customFormat="1" x14ac:dyDescent="0.3">
      <c r="A128" s="102" t="s">
        <v>228</v>
      </c>
      <c r="B128" s="139">
        <f t="shared" ref="B128:P128" si="5">MAX(B13:B30,B33:B94,B97:B122)</f>
        <v>17167</v>
      </c>
      <c r="C128" s="139">
        <f t="shared" si="5"/>
        <v>14170</v>
      </c>
      <c r="D128" s="139">
        <f t="shared" si="5"/>
        <v>12057</v>
      </c>
      <c r="E128" s="139">
        <f t="shared" si="5"/>
        <v>6092</v>
      </c>
      <c r="F128" s="139">
        <f t="shared" si="5"/>
        <v>7479</v>
      </c>
      <c r="G128" s="139">
        <f t="shared" si="5"/>
        <v>4010</v>
      </c>
      <c r="H128" s="139">
        <f t="shared" si="5"/>
        <v>1592</v>
      </c>
      <c r="I128" s="139">
        <f t="shared" si="5"/>
        <v>2418</v>
      </c>
      <c r="J128" s="139">
        <f t="shared" si="5"/>
        <v>3400</v>
      </c>
      <c r="K128" s="139">
        <f t="shared" si="5"/>
        <v>2705</v>
      </c>
      <c r="L128" s="139">
        <f t="shared" si="5"/>
        <v>1050</v>
      </c>
      <c r="M128" s="139">
        <f t="shared" si="5"/>
        <v>1655</v>
      </c>
      <c r="N128" s="139">
        <f t="shared" si="5"/>
        <v>1441</v>
      </c>
      <c r="O128" s="139">
        <f t="shared" si="5"/>
        <v>489</v>
      </c>
      <c r="P128" s="139">
        <f t="shared" si="5"/>
        <v>952</v>
      </c>
      <c r="Q128" s="86"/>
      <c r="R128" s="86"/>
      <c r="S128" s="86"/>
      <c r="T128" s="86"/>
    </row>
    <row r="129" spans="1:20" s="69" customFormat="1" x14ac:dyDescent="0.3">
      <c r="A129" s="102" t="s">
        <v>231</v>
      </c>
      <c r="B129" s="139">
        <f t="shared" ref="B129:P129" si="6">MEDIAN(B13:B30,B33:B94,B97:B122)</f>
        <v>1051.5</v>
      </c>
      <c r="C129" s="139">
        <f t="shared" si="6"/>
        <v>1049</v>
      </c>
      <c r="D129" s="139">
        <f t="shared" si="6"/>
        <v>734</v>
      </c>
      <c r="E129" s="139">
        <f t="shared" si="6"/>
        <v>326.5</v>
      </c>
      <c r="F129" s="139">
        <f t="shared" si="6"/>
        <v>413</v>
      </c>
      <c r="G129" s="139">
        <f t="shared" si="6"/>
        <v>235</v>
      </c>
      <c r="H129" s="139">
        <f t="shared" si="6"/>
        <v>99</v>
      </c>
      <c r="I129" s="139">
        <f t="shared" si="6"/>
        <v>126</v>
      </c>
      <c r="J129" s="139">
        <f t="shared" si="6"/>
        <v>241</v>
      </c>
      <c r="K129" s="139">
        <f t="shared" si="6"/>
        <v>146</v>
      </c>
      <c r="L129" s="139">
        <f t="shared" si="6"/>
        <v>45</v>
      </c>
      <c r="M129" s="139">
        <f t="shared" si="6"/>
        <v>103</v>
      </c>
      <c r="N129" s="139">
        <f t="shared" si="6"/>
        <v>63</v>
      </c>
      <c r="O129" s="139">
        <f t="shared" si="6"/>
        <v>18</v>
      </c>
      <c r="P129" s="139">
        <f t="shared" si="6"/>
        <v>41</v>
      </c>
      <c r="Q129" s="86"/>
      <c r="R129" s="86"/>
      <c r="S129" s="86"/>
      <c r="T129" s="86"/>
    </row>
    <row r="130" spans="1:20" s="69" customFormat="1" x14ac:dyDescent="0.3">
      <c r="A130" s="102" t="s">
        <v>229</v>
      </c>
      <c r="B130" s="139">
        <f t="shared" ref="B130:P130" si="7">AVERAGE(B13:B30,B33:B94,B97:B122)</f>
        <v>2470.163043478261</v>
      </c>
      <c r="C130" s="139">
        <f t="shared" si="7"/>
        <v>2326.6</v>
      </c>
      <c r="D130" s="139">
        <f t="shared" si="7"/>
        <v>1923.8588235294117</v>
      </c>
      <c r="E130" s="139">
        <f t="shared" si="7"/>
        <v>836.41666666666663</v>
      </c>
      <c r="F130" s="139">
        <f t="shared" si="7"/>
        <v>1097.2823529411764</v>
      </c>
      <c r="G130" s="139">
        <f t="shared" si="7"/>
        <v>456.44</v>
      </c>
      <c r="H130" s="139">
        <f t="shared" si="7"/>
        <v>196.32432432432432</v>
      </c>
      <c r="I130" s="139">
        <f t="shared" si="7"/>
        <v>266.2837837837838</v>
      </c>
      <c r="J130" s="139">
        <f t="shared" si="7"/>
        <v>578.31372549019613</v>
      </c>
      <c r="K130" s="139">
        <f t="shared" si="7"/>
        <v>394.78431372549022</v>
      </c>
      <c r="L130" s="139">
        <f t="shared" si="7"/>
        <v>142</v>
      </c>
      <c r="M130" s="139">
        <f t="shared" si="7"/>
        <v>252.78431372549019</v>
      </c>
      <c r="N130" s="139">
        <f t="shared" si="7"/>
        <v>199.14893617021278</v>
      </c>
      <c r="O130" s="139">
        <f t="shared" si="7"/>
        <v>66</v>
      </c>
      <c r="P130" s="139">
        <f t="shared" si="7"/>
        <v>133.14893617021278</v>
      </c>
      <c r="Q130" s="86"/>
      <c r="R130" s="86"/>
      <c r="S130" s="86"/>
      <c r="T130" s="86"/>
    </row>
    <row r="131" spans="1:20" ht="15" thickBot="1" x14ac:dyDescent="0.35">
      <c r="A131" s="103" t="s">
        <v>230</v>
      </c>
      <c r="B131" s="141">
        <f t="shared" ref="B131:P131" si="8">_xlfn.STDEV.P(B13:B30,B33:B94,B97:B122)</f>
        <v>3571.011287397615</v>
      </c>
      <c r="C131" s="141">
        <f t="shared" si="8"/>
        <v>3146.757637352342</v>
      </c>
      <c r="D131" s="141">
        <f t="shared" si="8"/>
        <v>2653.7536219384715</v>
      </c>
      <c r="E131" s="141">
        <f t="shared" si="8"/>
        <v>1189.203997562008</v>
      </c>
      <c r="F131" s="141">
        <f t="shared" si="8"/>
        <v>1516.7878490745982</v>
      </c>
      <c r="G131" s="141">
        <f t="shared" si="8"/>
        <v>704.17178282954035</v>
      </c>
      <c r="H131" s="141">
        <f t="shared" si="8"/>
        <v>305.44367853939718</v>
      </c>
      <c r="I131" s="141">
        <f t="shared" si="8"/>
        <v>432.00345720182798</v>
      </c>
      <c r="J131" s="141">
        <f t="shared" si="8"/>
        <v>806.11859902495974</v>
      </c>
      <c r="K131" s="141">
        <f t="shared" si="8"/>
        <v>575.70268449123239</v>
      </c>
      <c r="L131" s="141">
        <f t="shared" si="8"/>
        <v>209.81186717591342</v>
      </c>
      <c r="M131" s="141">
        <f t="shared" si="8"/>
        <v>374.45381472457177</v>
      </c>
      <c r="N131" s="141">
        <f t="shared" si="8"/>
        <v>314.83044938596771</v>
      </c>
      <c r="O131" s="141">
        <f t="shared" si="8"/>
        <v>105.8443256702774</v>
      </c>
      <c r="P131" s="141">
        <f t="shared" si="8"/>
        <v>212.57819374600743</v>
      </c>
    </row>
    <row r="132" spans="1:20" x14ac:dyDescent="0.3">
      <c r="A132" s="230" t="s">
        <v>195</v>
      </c>
      <c r="B132" s="230"/>
      <c r="C132" s="230"/>
      <c r="D132" s="230"/>
      <c r="E132" s="230"/>
      <c r="F132" s="230"/>
      <c r="G132" s="230"/>
      <c r="H132" s="230"/>
      <c r="I132" s="230"/>
      <c r="J132" s="230"/>
      <c r="K132" s="230"/>
      <c r="L132" s="230"/>
      <c r="M132" s="230"/>
      <c r="N132" s="230"/>
      <c r="O132" s="230"/>
      <c r="P132" s="230"/>
    </row>
    <row r="133" spans="1:20" ht="30" customHeight="1" x14ac:dyDescent="0.3">
      <c r="A133" s="229" t="s">
        <v>432</v>
      </c>
      <c r="B133" s="229"/>
      <c r="C133" s="229"/>
      <c r="D133" s="229"/>
      <c r="E133" s="229"/>
      <c r="F133" s="229"/>
      <c r="G133" s="229"/>
      <c r="H133" s="229"/>
      <c r="I133" s="229"/>
      <c r="J133" s="229"/>
      <c r="K133" s="229"/>
      <c r="L133" s="229"/>
      <c r="M133" s="229"/>
      <c r="N133" s="229"/>
      <c r="O133" s="229"/>
      <c r="P133" s="229"/>
    </row>
  </sheetData>
  <sortState ref="A33:P94">
    <sortCondition ref="A33:A94"/>
  </sortState>
  <mergeCells count="18">
    <mergeCell ref="A7:P7"/>
    <mergeCell ref="A133:P133"/>
    <mergeCell ref="A132:P132"/>
    <mergeCell ref="A9:A11"/>
    <mergeCell ref="B9:B11"/>
    <mergeCell ref="C9:I9"/>
    <mergeCell ref="J9:P9"/>
    <mergeCell ref="C10:C11"/>
    <mergeCell ref="D10:F10"/>
    <mergeCell ref="G10:I10"/>
    <mergeCell ref="J10:J11"/>
    <mergeCell ref="K10:M10"/>
    <mergeCell ref="N10:P10"/>
    <mergeCell ref="A6:P6"/>
    <mergeCell ref="A1:P1"/>
    <mergeCell ref="A2:P2"/>
    <mergeCell ref="A3:P3"/>
    <mergeCell ref="A4:P4"/>
  </mergeCells>
  <printOptions horizontalCentered="1"/>
  <pageMargins left="0.2" right="0.2" top="0.25" bottom="0.25" header="0.3" footer="0.3"/>
  <pageSetup paperSize="5"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6"/>
  <sheetViews>
    <sheetView showGridLines="0" zoomScale="87" zoomScaleNormal="87" workbookViewId="0">
      <pane xSplit="1" ySplit="9" topLeftCell="B10" activePane="bottomRight" state="frozen"/>
      <selection pane="topRight" activeCell="B1" sqref="B1"/>
      <selection pane="bottomLeft" activeCell="A10" sqref="A10"/>
      <selection pane="bottomRight" activeCell="A124" sqref="A124"/>
    </sheetView>
  </sheetViews>
  <sheetFormatPr defaultColWidth="9.109375" defaultRowHeight="13.8" x14ac:dyDescent="0.3"/>
  <cols>
    <col min="1" max="1" width="53.33203125" style="31" bestFit="1" customWidth="1"/>
    <col min="2" max="2" width="8.109375" style="34" bestFit="1" customWidth="1"/>
    <col min="3" max="3" width="8.6640625" style="34" bestFit="1" customWidth="1"/>
    <col min="4" max="4" width="8.33203125" style="34" bestFit="1" customWidth="1"/>
    <col min="5" max="5" width="10.6640625" style="34" customWidth="1"/>
    <col min="6" max="6" width="14.44140625" style="34" customWidth="1"/>
    <col min="7" max="7" width="12.6640625" style="34" customWidth="1"/>
    <col min="8" max="8" width="14.6640625" style="34" bestFit="1" customWidth="1"/>
    <col min="9" max="9" width="13.44140625" style="34" customWidth="1"/>
    <col min="10" max="10" width="8.6640625" style="34" bestFit="1" customWidth="1"/>
    <col min="11" max="11" width="10.6640625" style="31" customWidth="1"/>
    <col min="12" max="12" width="54.109375" style="31" bestFit="1" customWidth="1"/>
    <col min="13" max="14" width="9.109375" style="31"/>
    <col min="15" max="15" width="11.5546875" style="31" customWidth="1"/>
    <col min="16" max="16" width="14.5546875" style="31" bestFit="1" customWidth="1"/>
    <col min="17" max="17" width="9.109375" style="31"/>
    <col min="18" max="18" width="12.33203125" style="31" bestFit="1" customWidth="1"/>
    <col min="19" max="19" width="11.88671875" style="31" bestFit="1" customWidth="1"/>
    <col min="20" max="16384" width="9.109375" style="31"/>
  </cols>
  <sheetData>
    <row r="1" spans="1:20" s="5" customFormat="1" ht="23.25" customHeight="1" x14ac:dyDescent="0.35">
      <c r="A1" s="243" t="s">
        <v>151</v>
      </c>
      <c r="B1" s="243"/>
      <c r="C1" s="243"/>
      <c r="D1" s="243"/>
      <c r="E1" s="243"/>
      <c r="F1" s="243"/>
      <c r="G1" s="243"/>
      <c r="H1" s="243"/>
      <c r="I1" s="243"/>
      <c r="J1" s="243"/>
    </row>
    <row r="2" spans="1:20" s="5" customFormat="1" ht="21" customHeight="1" x14ac:dyDescent="0.35">
      <c r="A2" s="243" t="s">
        <v>152</v>
      </c>
      <c r="B2" s="243"/>
      <c r="C2" s="243"/>
      <c r="D2" s="243"/>
      <c r="E2" s="243"/>
      <c r="F2" s="243"/>
      <c r="G2" s="243"/>
      <c r="H2" s="243"/>
      <c r="I2" s="243"/>
      <c r="J2" s="243"/>
      <c r="Q2" s="145"/>
      <c r="R2" s="145"/>
      <c r="S2" s="145"/>
      <c r="T2" s="145"/>
    </row>
    <row r="3" spans="1:20" s="5" customFormat="1" ht="15.75" customHeight="1" x14ac:dyDescent="0.3">
      <c r="A3" s="244" t="s">
        <v>285</v>
      </c>
      <c r="B3" s="244"/>
      <c r="C3" s="244"/>
      <c r="D3" s="244"/>
      <c r="E3" s="244"/>
      <c r="F3" s="244"/>
      <c r="G3" s="244"/>
      <c r="H3" s="244"/>
      <c r="I3" s="244"/>
      <c r="J3" s="244"/>
      <c r="Q3" s="145"/>
      <c r="R3" s="146"/>
      <c r="S3" s="147"/>
      <c r="T3" s="148"/>
    </row>
    <row r="4" spans="1:20" s="5" customFormat="1" ht="18" x14ac:dyDescent="0.35">
      <c r="A4" s="243" t="s">
        <v>292</v>
      </c>
      <c r="B4" s="243"/>
      <c r="C4" s="243"/>
      <c r="D4" s="243"/>
      <c r="E4" s="243"/>
      <c r="F4" s="243"/>
      <c r="G4" s="243"/>
      <c r="H4" s="243"/>
      <c r="I4" s="243"/>
      <c r="J4" s="243"/>
      <c r="Q4" s="145"/>
      <c r="R4" s="146"/>
      <c r="S4" s="147"/>
      <c r="T4" s="148"/>
    </row>
    <row r="5" spans="1:20" x14ac:dyDescent="0.3">
      <c r="Q5" s="86"/>
      <c r="R5" s="86"/>
      <c r="S5" s="86"/>
      <c r="T5" s="86"/>
    </row>
    <row r="6" spans="1:20" ht="17.399999999999999" x14ac:dyDescent="0.3">
      <c r="A6" s="245" t="s">
        <v>350</v>
      </c>
      <c r="B6" s="245"/>
      <c r="C6" s="245"/>
      <c r="D6" s="245"/>
      <c r="E6" s="245"/>
      <c r="F6" s="245"/>
      <c r="G6" s="245"/>
      <c r="H6" s="245"/>
      <c r="I6" s="245"/>
      <c r="J6" s="245"/>
      <c r="Q6" s="86"/>
      <c r="R6" s="86"/>
      <c r="S6" s="86"/>
      <c r="T6" s="86"/>
    </row>
    <row r="7" spans="1:20" x14ac:dyDescent="0.3">
      <c r="A7" s="6" t="s">
        <v>435</v>
      </c>
    </row>
    <row r="8" spans="1:20" ht="29.25" customHeight="1" x14ac:dyDescent="0.3">
      <c r="A8" s="248" t="s">
        <v>102</v>
      </c>
      <c r="B8" s="249" t="s">
        <v>462</v>
      </c>
      <c r="C8" s="250"/>
      <c r="D8" s="246" t="s">
        <v>104</v>
      </c>
      <c r="E8" s="246" t="s">
        <v>105</v>
      </c>
      <c r="F8" s="247" t="s">
        <v>296</v>
      </c>
      <c r="G8" s="246" t="s">
        <v>106</v>
      </c>
      <c r="H8" s="247" t="s">
        <v>297</v>
      </c>
      <c r="I8" s="307" t="s">
        <v>298</v>
      </c>
      <c r="J8" s="247" t="s">
        <v>299</v>
      </c>
    </row>
    <row r="9" spans="1:20" x14ac:dyDescent="0.3">
      <c r="A9" s="248"/>
      <c r="B9" s="165" t="s">
        <v>108</v>
      </c>
      <c r="C9" s="165" t="s">
        <v>168</v>
      </c>
      <c r="D9" s="246"/>
      <c r="E9" s="246"/>
      <c r="F9" s="247"/>
      <c r="G9" s="246"/>
      <c r="H9" s="247"/>
      <c r="I9" s="306"/>
      <c r="J9" s="247"/>
    </row>
    <row r="10" spans="1:20" ht="14.4" x14ac:dyDescent="0.3">
      <c r="A10" s="30" t="s">
        <v>32</v>
      </c>
      <c r="B10" s="80"/>
      <c r="C10" s="80"/>
      <c r="D10" s="80"/>
      <c r="E10" s="80"/>
      <c r="F10" s="80"/>
      <c r="G10" s="80"/>
      <c r="H10" s="80"/>
      <c r="I10" s="80"/>
      <c r="J10" s="80"/>
    </row>
    <row r="11" spans="1:20" ht="14.4" x14ac:dyDescent="0.3">
      <c r="A11" s="79" t="s">
        <v>33</v>
      </c>
      <c r="B11" s="80">
        <v>41</v>
      </c>
      <c r="C11" s="80"/>
      <c r="D11" s="80">
        <v>134</v>
      </c>
      <c r="E11" s="80">
        <v>150</v>
      </c>
      <c r="F11" s="80"/>
      <c r="G11" s="80"/>
      <c r="H11" s="80"/>
      <c r="I11" s="80"/>
      <c r="J11" s="80">
        <v>325</v>
      </c>
    </row>
    <row r="12" spans="1:20" ht="14.4" x14ac:dyDescent="0.3">
      <c r="A12" s="79" t="s">
        <v>35</v>
      </c>
      <c r="B12" s="80"/>
      <c r="C12" s="80"/>
      <c r="D12" s="80"/>
      <c r="E12" s="80">
        <v>64</v>
      </c>
      <c r="F12" s="80">
        <v>2</v>
      </c>
      <c r="G12" s="80">
        <v>10</v>
      </c>
      <c r="H12" s="80"/>
      <c r="I12" s="80"/>
      <c r="J12" s="80">
        <v>76</v>
      </c>
    </row>
    <row r="13" spans="1:20" ht="14.4" x14ac:dyDescent="0.3">
      <c r="A13" s="79" t="s">
        <v>36</v>
      </c>
      <c r="B13" s="80"/>
      <c r="C13" s="80"/>
      <c r="D13" s="80"/>
      <c r="E13" s="80">
        <v>61</v>
      </c>
      <c r="F13" s="80"/>
      <c r="G13" s="80"/>
      <c r="H13" s="80"/>
      <c r="I13" s="80"/>
      <c r="J13" s="80">
        <v>61</v>
      </c>
    </row>
    <row r="14" spans="1:20" ht="14.4" x14ac:dyDescent="0.3">
      <c r="A14" s="79" t="s">
        <v>37</v>
      </c>
      <c r="B14" s="80"/>
      <c r="C14" s="80"/>
      <c r="D14" s="80">
        <v>170</v>
      </c>
      <c r="E14" s="80"/>
      <c r="F14" s="80"/>
      <c r="G14" s="80"/>
      <c r="H14" s="80"/>
      <c r="I14" s="80"/>
      <c r="J14" s="80">
        <v>170</v>
      </c>
    </row>
    <row r="15" spans="1:20" ht="14.4" x14ac:dyDescent="0.3">
      <c r="A15" s="79" t="s">
        <v>395</v>
      </c>
      <c r="B15" s="80"/>
      <c r="C15" s="80"/>
      <c r="D15" s="80">
        <v>179</v>
      </c>
      <c r="E15" s="80"/>
      <c r="F15" s="80"/>
      <c r="G15" s="80"/>
      <c r="H15" s="80"/>
      <c r="I15" s="80"/>
      <c r="J15" s="80">
        <v>179</v>
      </c>
    </row>
    <row r="16" spans="1:20" ht="14.4" x14ac:dyDescent="0.3">
      <c r="A16" s="79" t="s">
        <v>39</v>
      </c>
      <c r="B16" s="80"/>
      <c r="C16" s="80"/>
      <c r="D16" s="80">
        <v>141</v>
      </c>
      <c r="E16" s="80"/>
      <c r="F16" s="80"/>
      <c r="G16" s="80"/>
      <c r="H16" s="80"/>
      <c r="I16" s="80"/>
      <c r="J16" s="80">
        <v>141</v>
      </c>
    </row>
    <row r="17" spans="1:10" ht="14.4" x14ac:dyDescent="0.3">
      <c r="A17" s="79" t="s">
        <v>40</v>
      </c>
      <c r="B17" s="80"/>
      <c r="C17" s="80"/>
      <c r="D17" s="80">
        <v>169</v>
      </c>
      <c r="E17" s="80"/>
      <c r="F17" s="80"/>
      <c r="G17" s="80"/>
      <c r="H17" s="80"/>
      <c r="I17" s="80"/>
      <c r="J17" s="80">
        <v>169</v>
      </c>
    </row>
    <row r="18" spans="1:10" ht="14.4" x14ac:dyDescent="0.3">
      <c r="A18" s="79" t="s">
        <v>41</v>
      </c>
      <c r="B18" s="80"/>
      <c r="C18" s="80"/>
      <c r="D18" s="80">
        <v>6</v>
      </c>
      <c r="E18" s="80">
        <v>329</v>
      </c>
      <c r="F18" s="80"/>
      <c r="G18" s="80"/>
      <c r="H18" s="80"/>
      <c r="I18" s="80"/>
      <c r="J18" s="80">
        <v>335</v>
      </c>
    </row>
    <row r="19" spans="1:10" ht="14.4" x14ac:dyDescent="0.3">
      <c r="A19" s="79" t="s">
        <v>42</v>
      </c>
      <c r="B19" s="80"/>
      <c r="C19" s="80"/>
      <c r="D19" s="80">
        <v>48</v>
      </c>
      <c r="E19" s="80">
        <v>439</v>
      </c>
      <c r="F19" s="80"/>
      <c r="G19" s="80"/>
      <c r="H19" s="80"/>
      <c r="I19" s="80"/>
      <c r="J19" s="80">
        <v>487</v>
      </c>
    </row>
    <row r="20" spans="1:10" ht="14.4" x14ac:dyDescent="0.3">
      <c r="A20" s="79" t="s">
        <v>43</v>
      </c>
      <c r="B20" s="80"/>
      <c r="C20" s="80"/>
      <c r="D20" s="80">
        <v>27</v>
      </c>
      <c r="E20" s="80">
        <v>486</v>
      </c>
      <c r="F20" s="80"/>
      <c r="G20" s="80"/>
      <c r="H20" s="80"/>
      <c r="I20" s="80"/>
      <c r="J20" s="80">
        <v>513</v>
      </c>
    </row>
    <row r="21" spans="1:10" ht="14.4" x14ac:dyDescent="0.3">
      <c r="A21" s="79" t="s">
        <v>44</v>
      </c>
      <c r="B21" s="80"/>
      <c r="C21" s="80"/>
      <c r="D21" s="80">
        <v>64</v>
      </c>
      <c r="E21" s="80">
        <v>472</v>
      </c>
      <c r="F21" s="80"/>
      <c r="G21" s="80"/>
      <c r="H21" s="80"/>
      <c r="I21" s="80"/>
      <c r="J21" s="80">
        <v>536</v>
      </c>
    </row>
    <row r="22" spans="1:10" ht="14.4" x14ac:dyDescent="0.3">
      <c r="A22" s="79" t="s">
        <v>45</v>
      </c>
      <c r="B22" s="80"/>
      <c r="C22" s="80"/>
      <c r="D22" s="80"/>
      <c r="E22" s="80">
        <v>479</v>
      </c>
      <c r="F22" s="80"/>
      <c r="G22" s="80"/>
      <c r="H22" s="80"/>
      <c r="I22" s="80"/>
      <c r="J22" s="80">
        <v>479</v>
      </c>
    </row>
    <row r="23" spans="1:10" ht="14.4" x14ac:dyDescent="0.3">
      <c r="A23" s="79" t="s">
        <v>46</v>
      </c>
      <c r="B23" s="80"/>
      <c r="C23" s="80"/>
      <c r="D23" s="80">
        <v>42</v>
      </c>
      <c r="E23" s="80">
        <v>178</v>
      </c>
      <c r="F23" s="80">
        <v>50</v>
      </c>
      <c r="G23" s="80">
        <v>226</v>
      </c>
      <c r="H23" s="80">
        <v>23</v>
      </c>
      <c r="I23" s="80">
        <v>235</v>
      </c>
      <c r="J23" s="80">
        <v>754</v>
      </c>
    </row>
    <row r="24" spans="1:10" s="32" customFormat="1" ht="14.4" x14ac:dyDescent="0.3">
      <c r="A24" s="79" t="s">
        <v>47</v>
      </c>
      <c r="B24" s="80"/>
      <c r="C24" s="80"/>
      <c r="D24" s="80">
        <v>81</v>
      </c>
      <c r="E24" s="80">
        <v>415</v>
      </c>
      <c r="F24" s="80"/>
      <c r="G24" s="80"/>
      <c r="H24" s="80"/>
      <c r="I24" s="80"/>
      <c r="J24" s="80">
        <v>496</v>
      </c>
    </row>
    <row r="25" spans="1:10" s="32" customFormat="1" ht="14.4" x14ac:dyDescent="0.3">
      <c r="A25" s="79" t="s">
        <v>48</v>
      </c>
      <c r="B25" s="80"/>
      <c r="C25" s="80"/>
      <c r="D25" s="80"/>
      <c r="E25" s="80">
        <v>1668</v>
      </c>
      <c r="F25" s="80"/>
      <c r="G25" s="80">
        <v>154</v>
      </c>
      <c r="H25" s="80"/>
      <c r="I25" s="80">
        <v>22</v>
      </c>
      <c r="J25" s="80">
        <v>1844</v>
      </c>
    </row>
    <row r="26" spans="1:10" ht="14.4" x14ac:dyDescent="0.3">
      <c r="A26" s="79" t="s">
        <v>49</v>
      </c>
      <c r="B26" s="80"/>
      <c r="C26" s="80"/>
      <c r="D26" s="80">
        <v>67</v>
      </c>
      <c r="E26" s="80">
        <v>419</v>
      </c>
      <c r="F26" s="80"/>
      <c r="G26" s="80"/>
      <c r="H26" s="80"/>
      <c r="I26" s="80"/>
      <c r="J26" s="80">
        <v>486</v>
      </c>
    </row>
    <row r="27" spans="1:10" ht="14.4" x14ac:dyDescent="0.3">
      <c r="A27" s="79" t="s">
        <v>50</v>
      </c>
      <c r="B27" s="80"/>
      <c r="C27" s="80"/>
      <c r="D27" s="80"/>
      <c r="E27" s="80">
        <v>1801</v>
      </c>
      <c r="F27" s="80">
        <v>8</v>
      </c>
      <c r="G27" s="80">
        <v>306</v>
      </c>
      <c r="H27" s="80">
        <v>2</v>
      </c>
      <c r="I27" s="80">
        <v>290</v>
      </c>
      <c r="J27" s="80">
        <v>2407</v>
      </c>
    </row>
    <row r="28" spans="1:10" ht="14.4" x14ac:dyDescent="0.3">
      <c r="A28" s="79" t="s">
        <v>51</v>
      </c>
      <c r="B28" s="80"/>
      <c r="C28" s="80"/>
      <c r="D28" s="80">
        <v>136</v>
      </c>
      <c r="E28" s="80">
        <v>47</v>
      </c>
      <c r="F28" s="80"/>
      <c r="G28" s="80"/>
      <c r="H28" s="80"/>
      <c r="I28" s="80"/>
      <c r="J28" s="80">
        <v>183</v>
      </c>
    </row>
    <row r="29" spans="1:10" ht="14.4" x14ac:dyDescent="0.3">
      <c r="A29" s="113" t="s">
        <v>174</v>
      </c>
      <c r="B29" s="81">
        <f>SUM(B11:B28)</f>
        <v>41</v>
      </c>
      <c r="C29" s="81"/>
      <c r="D29" s="81">
        <f t="shared" ref="D29:J29" si="0">SUM(D11:D28)</f>
        <v>1264</v>
      </c>
      <c r="E29" s="81">
        <f t="shared" si="0"/>
        <v>7008</v>
      </c>
      <c r="F29" s="81">
        <f t="shared" si="0"/>
        <v>60</v>
      </c>
      <c r="G29" s="82">
        <f t="shared" si="0"/>
        <v>696</v>
      </c>
      <c r="H29" s="82">
        <f t="shared" si="0"/>
        <v>25</v>
      </c>
      <c r="I29" s="80">
        <v>547</v>
      </c>
      <c r="J29" s="82">
        <f t="shared" si="0"/>
        <v>9641</v>
      </c>
    </row>
    <row r="30" spans="1:10" ht="14.4" x14ac:dyDescent="0.3">
      <c r="A30" s="113" t="s">
        <v>52</v>
      </c>
      <c r="B30" s="80"/>
      <c r="C30" s="80"/>
      <c r="D30" s="80"/>
      <c r="E30" s="80"/>
      <c r="F30" s="80"/>
      <c r="G30" s="80"/>
      <c r="H30" s="80"/>
      <c r="I30" s="80"/>
      <c r="J30" s="80"/>
    </row>
    <row r="31" spans="1:10" ht="14.4" x14ac:dyDescent="0.3">
      <c r="A31" s="155" t="s">
        <v>53</v>
      </c>
      <c r="B31" s="80"/>
      <c r="C31" s="80"/>
      <c r="D31" s="80">
        <v>21</v>
      </c>
      <c r="E31" s="80">
        <v>95</v>
      </c>
      <c r="F31" s="80"/>
      <c r="G31" s="80">
        <v>25</v>
      </c>
      <c r="H31" s="80"/>
      <c r="I31" s="80"/>
      <c r="J31" s="80">
        <v>141</v>
      </c>
    </row>
    <row r="32" spans="1:10" ht="14.4" x14ac:dyDescent="0.3">
      <c r="A32" s="155" t="s">
        <v>54</v>
      </c>
      <c r="B32" s="80"/>
      <c r="C32" s="80"/>
      <c r="D32" s="80">
        <v>27</v>
      </c>
      <c r="E32" s="80">
        <v>86</v>
      </c>
      <c r="F32" s="80"/>
      <c r="G32" s="80">
        <v>17</v>
      </c>
      <c r="H32" s="80"/>
      <c r="I32" s="80"/>
      <c r="J32" s="80">
        <v>130</v>
      </c>
    </row>
    <row r="33" spans="1:10" ht="14.4" x14ac:dyDescent="0.3">
      <c r="A33" s="155" t="s">
        <v>55</v>
      </c>
      <c r="B33" s="80"/>
      <c r="C33" s="80">
        <v>112</v>
      </c>
      <c r="D33" s="80">
        <v>206</v>
      </c>
      <c r="E33" s="80">
        <v>124</v>
      </c>
      <c r="F33" s="80"/>
      <c r="G33" s="80"/>
      <c r="H33" s="80"/>
      <c r="I33" s="80"/>
      <c r="J33" s="80">
        <v>442</v>
      </c>
    </row>
    <row r="34" spans="1:10" ht="14.4" x14ac:dyDescent="0.3">
      <c r="A34" s="155" t="s">
        <v>175</v>
      </c>
      <c r="B34" s="80"/>
      <c r="C34" s="80"/>
      <c r="D34" s="80">
        <v>18</v>
      </c>
      <c r="E34" s="80">
        <v>183</v>
      </c>
      <c r="F34" s="80"/>
      <c r="G34" s="80">
        <v>45</v>
      </c>
      <c r="H34" s="80"/>
      <c r="I34" s="80"/>
      <c r="J34" s="80">
        <v>246</v>
      </c>
    </row>
    <row r="35" spans="1:10" ht="14.4" x14ac:dyDescent="0.3">
      <c r="A35" s="155" t="s">
        <v>397</v>
      </c>
      <c r="B35" s="158" t="s">
        <v>185</v>
      </c>
      <c r="C35" s="158" t="s">
        <v>185</v>
      </c>
      <c r="D35" s="158" t="s">
        <v>185</v>
      </c>
      <c r="E35" s="158" t="s">
        <v>185</v>
      </c>
      <c r="F35" s="158" t="s">
        <v>185</v>
      </c>
      <c r="G35" s="158" t="s">
        <v>185</v>
      </c>
      <c r="H35" s="158" t="s">
        <v>185</v>
      </c>
      <c r="I35" s="158" t="s">
        <v>185</v>
      </c>
      <c r="J35" s="158" t="s">
        <v>185</v>
      </c>
    </row>
    <row r="36" spans="1:10" ht="14.4" x14ac:dyDescent="0.3">
      <c r="A36" s="155" t="s">
        <v>56</v>
      </c>
      <c r="B36" s="80"/>
      <c r="C36" s="80">
        <v>32</v>
      </c>
      <c r="D36" s="80">
        <v>26</v>
      </c>
      <c r="E36" s="80">
        <v>138</v>
      </c>
      <c r="F36" s="80"/>
      <c r="G36" s="80">
        <v>89</v>
      </c>
      <c r="H36" s="80"/>
      <c r="I36" s="80"/>
      <c r="J36" s="80">
        <v>285</v>
      </c>
    </row>
    <row r="37" spans="1:10" ht="14.4" x14ac:dyDescent="0.3">
      <c r="A37" s="155" t="s">
        <v>57</v>
      </c>
      <c r="B37" s="80"/>
      <c r="C37" s="80"/>
      <c r="D37" s="80">
        <v>24</v>
      </c>
      <c r="E37" s="80">
        <v>51</v>
      </c>
      <c r="F37" s="80"/>
      <c r="G37" s="80">
        <v>12</v>
      </c>
      <c r="H37" s="80"/>
      <c r="I37" s="80"/>
      <c r="J37" s="80">
        <v>87</v>
      </c>
    </row>
    <row r="38" spans="1:10" ht="14.4" x14ac:dyDescent="0.3">
      <c r="A38" s="155" t="s">
        <v>58</v>
      </c>
      <c r="B38" s="80"/>
      <c r="C38" s="80"/>
      <c r="D38" s="80">
        <v>28</v>
      </c>
      <c r="E38" s="80">
        <v>106</v>
      </c>
      <c r="F38" s="80"/>
      <c r="G38" s="80">
        <v>74</v>
      </c>
      <c r="H38" s="80"/>
      <c r="I38" s="80"/>
      <c r="J38" s="80">
        <v>208</v>
      </c>
    </row>
    <row r="39" spans="1:10" ht="14.4" x14ac:dyDescent="0.3">
      <c r="A39" s="155" t="s">
        <v>59</v>
      </c>
      <c r="B39" s="80"/>
      <c r="C39" s="80"/>
      <c r="D39" s="80">
        <v>26</v>
      </c>
      <c r="E39" s="80">
        <v>37</v>
      </c>
      <c r="F39" s="80"/>
      <c r="G39" s="80">
        <v>14</v>
      </c>
      <c r="H39" s="80"/>
      <c r="I39" s="80"/>
      <c r="J39" s="80">
        <v>77</v>
      </c>
    </row>
    <row r="40" spans="1:10" ht="14.4" x14ac:dyDescent="0.3">
      <c r="A40" s="155" t="s">
        <v>60</v>
      </c>
      <c r="B40" s="80"/>
      <c r="C40" s="80"/>
      <c r="D40" s="80"/>
      <c r="E40" s="80"/>
      <c r="F40" s="80"/>
      <c r="G40" s="80">
        <v>105</v>
      </c>
      <c r="H40" s="80"/>
      <c r="I40" s="80">
        <v>35</v>
      </c>
      <c r="J40" s="80">
        <v>140</v>
      </c>
    </row>
    <row r="41" spans="1:10" ht="14.4" x14ac:dyDescent="0.3">
      <c r="A41" s="155" t="s">
        <v>176</v>
      </c>
      <c r="B41" s="80"/>
      <c r="C41" s="80">
        <v>34</v>
      </c>
      <c r="D41" s="80">
        <v>10</v>
      </c>
      <c r="E41" s="80"/>
      <c r="F41" s="80"/>
      <c r="G41" s="80"/>
      <c r="H41" s="80"/>
      <c r="I41" s="80"/>
      <c r="J41" s="80">
        <v>44</v>
      </c>
    </row>
    <row r="42" spans="1:10" ht="14.4" x14ac:dyDescent="0.3">
      <c r="A42" s="155" t="s">
        <v>177</v>
      </c>
      <c r="B42" s="80"/>
      <c r="C42" s="80">
        <v>146</v>
      </c>
      <c r="D42" s="80">
        <v>30</v>
      </c>
      <c r="E42" s="80"/>
      <c r="F42" s="80"/>
      <c r="G42" s="80"/>
      <c r="H42" s="80"/>
      <c r="I42" s="80"/>
      <c r="J42" s="80">
        <v>176</v>
      </c>
    </row>
    <row r="43" spans="1:10" ht="14.4" x14ac:dyDescent="0.3">
      <c r="A43" s="155" t="s">
        <v>178</v>
      </c>
      <c r="B43" s="80"/>
      <c r="C43" s="80">
        <v>34</v>
      </c>
      <c r="D43" s="80"/>
      <c r="E43" s="80"/>
      <c r="F43" s="80"/>
      <c r="G43" s="80"/>
      <c r="H43" s="80"/>
      <c r="I43" s="80"/>
      <c r="J43" s="80">
        <v>34</v>
      </c>
    </row>
    <row r="44" spans="1:10" ht="14.4" x14ac:dyDescent="0.3">
      <c r="A44" s="155" t="s">
        <v>179</v>
      </c>
      <c r="B44" s="80"/>
      <c r="C44" s="80"/>
      <c r="D44" s="80">
        <v>112</v>
      </c>
      <c r="E44" s="80">
        <v>113</v>
      </c>
      <c r="F44" s="80"/>
      <c r="G44" s="80">
        <v>41</v>
      </c>
      <c r="H44" s="80"/>
      <c r="I44" s="80"/>
      <c r="J44" s="80">
        <v>266</v>
      </c>
    </row>
    <row r="45" spans="1:10" ht="14.4" x14ac:dyDescent="0.3">
      <c r="A45" s="155" t="s">
        <v>180</v>
      </c>
      <c r="B45" s="80"/>
      <c r="C45" s="80">
        <v>31</v>
      </c>
      <c r="D45" s="80">
        <v>28</v>
      </c>
      <c r="E45" s="80">
        <v>11</v>
      </c>
      <c r="F45" s="80"/>
      <c r="G45" s="80"/>
      <c r="H45" s="80"/>
      <c r="I45" s="80"/>
      <c r="J45" s="80">
        <v>70</v>
      </c>
    </row>
    <row r="46" spans="1:10" ht="14.4" x14ac:dyDescent="0.3">
      <c r="A46" s="155" t="s">
        <v>300</v>
      </c>
      <c r="B46" s="80"/>
      <c r="C46" s="80">
        <v>39</v>
      </c>
      <c r="D46" s="80">
        <v>64</v>
      </c>
      <c r="E46" s="80"/>
      <c r="F46" s="80"/>
      <c r="G46" s="80"/>
      <c r="H46" s="80"/>
      <c r="I46" s="80"/>
      <c r="J46" s="80">
        <v>103</v>
      </c>
    </row>
    <row r="47" spans="1:10" ht="14.4" x14ac:dyDescent="0.3">
      <c r="A47" s="155" t="s">
        <v>301</v>
      </c>
      <c r="B47" s="80"/>
      <c r="C47" s="80"/>
      <c r="D47" s="80">
        <v>5</v>
      </c>
      <c r="E47" s="80"/>
      <c r="F47" s="80"/>
      <c r="G47" s="80"/>
      <c r="H47" s="80"/>
      <c r="I47" s="80"/>
      <c r="J47" s="80">
        <v>5</v>
      </c>
    </row>
    <row r="48" spans="1:10" ht="14.4" x14ac:dyDescent="0.3">
      <c r="A48" s="155" t="s">
        <v>398</v>
      </c>
      <c r="B48" s="158" t="s">
        <v>185</v>
      </c>
      <c r="C48" s="158" t="s">
        <v>185</v>
      </c>
      <c r="D48" s="158" t="s">
        <v>185</v>
      </c>
      <c r="E48" s="158" t="s">
        <v>185</v>
      </c>
      <c r="F48" s="158" t="s">
        <v>185</v>
      </c>
      <c r="G48" s="158" t="s">
        <v>185</v>
      </c>
      <c r="H48" s="158" t="s">
        <v>185</v>
      </c>
      <c r="I48" s="158" t="s">
        <v>185</v>
      </c>
      <c r="J48" s="158" t="s">
        <v>185</v>
      </c>
    </row>
    <row r="49" spans="1:10" ht="14.4" x14ac:dyDescent="0.3">
      <c r="A49" s="155" t="s">
        <v>344</v>
      </c>
      <c r="B49" s="80"/>
      <c r="C49" s="80"/>
      <c r="D49" s="80">
        <v>223</v>
      </c>
      <c r="E49" s="80">
        <v>157</v>
      </c>
      <c r="F49" s="80">
        <v>12</v>
      </c>
      <c r="G49" s="80">
        <v>32</v>
      </c>
      <c r="H49" s="80"/>
      <c r="I49" s="80"/>
      <c r="J49" s="80">
        <v>424</v>
      </c>
    </row>
    <row r="50" spans="1:10" ht="14.4" x14ac:dyDescent="0.3">
      <c r="A50" s="155" t="s">
        <v>428</v>
      </c>
      <c r="B50" s="80"/>
      <c r="C50" s="80"/>
      <c r="D50" s="80">
        <v>165</v>
      </c>
      <c r="E50" s="80">
        <v>85</v>
      </c>
      <c r="F50" s="80"/>
      <c r="G50" s="80">
        <v>28</v>
      </c>
      <c r="H50" s="80"/>
      <c r="I50" s="80"/>
      <c r="J50" s="80">
        <v>278</v>
      </c>
    </row>
    <row r="51" spans="1:10" ht="14.4" x14ac:dyDescent="0.3">
      <c r="A51" s="155" t="s">
        <v>181</v>
      </c>
      <c r="B51" s="80"/>
      <c r="C51" s="80"/>
      <c r="D51" s="80"/>
      <c r="E51" s="80">
        <v>8</v>
      </c>
      <c r="F51" s="80"/>
      <c r="G51" s="80">
        <v>17</v>
      </c>
      <c r="H51" s="80"/>
      <c r="I51" s="80">
        <v>44</v>
      </c>
      <c r="J51" s="80">
        <v>69</v>
      </c>
    </row>
    <row r="52" spans="1:10" ht="14.4" x14ac:dyDescent="0.3">
      <c r="A52" s="155" t="s">
        <v>399</v>
      </c>
      <c r="B52" s="158" t="s">
        <v>185</v>
      </c>
      <c r="C52" s="158" t="s">
        <v>185</v>
      </c>
      <c r="D52" s="158" t="s">
        <v>185</v>
      </c>
      <c r="E52" s="158" t="s">
        <v>185</v>
      </c>
      <c r="F52" s="158" t="s">
        <v>185</v>
      </c>
      <c r="G52" s="158" t="s">
        <v>185</v>
      </c>
      <c r="H52" s="158" t="s">
        <v>185</v>
      </c>
      <c r="I52" s="158" t="s">
        <v>185</v>
      </c>
      <c r="J52" s="158" t="s">
        <v>185</v>
      </c>
    </row>
    <row r="53" spans="1:10" ht="14.4" x14ac:dyDescent="0.3">
      <c r="A53" s="155" t="s">
        <v>63</v>
      </c>
      <c r="B53" s="80"/>
      <c r="C53" s="80">
        <v>22</v>
      </c>
      <c r="D53" s="80">
        <v>108</v>
      </c>
      <c r="E53" s="80">
        <v>24</v>
      </c>
      <c r="F53" s="80"/>
      <c r="G53" s="80"/>
      <c r="H53" s="80"/>
      <c r="I53" s="80"/>
      <c r="J53" s="80">
        <v>154</v>
      </c>
    </row>
    <row r="54" spans="1:10" ht="14.4" x14ac:dyDescent="0.3">
      <c r="A54" s="207" t="s">
        <v>429</v>
      </c>
      <c r="B54" s="158" t="s">
        <v>185</v>
      </c>
      <c r="C54" s="158" t="s">
        <v>185</v>
      </c>
      <c r="D54" s="158" t="s">
        <v>185</v>
      </c>
      <c r="E54" s="158" t="s">
        <v>185</v>
      </c>
      <c r="F54" s="158" t="s">
        <v>185</v>
      </c>
      <c r="G54" s="158" t="s">
        <v>185</v>
      </c>
      <c r="H54" s="158" t="s">
        <v>185</v>
      </c>
      <c r="I54" s="158" t="s">
        <v>185</v>
      </c>
      <c r="J54" s="158" t="s">
        <v>185</v>
      </c>
    </row>
    <row r="55" spans="1:10" ht="14.4" x14ac:dyDescent="0.3">
      <c r="A55" s="155" t="s">
        <v>401</v>
      </c>
      <c r="B55" s="158" t="s">
        <v>185</v>
      </c>
      <c r="C55" s="158" t="s">
        <v>185</v>
      </c>
      <c r="D55" s="158" t="s">
        <v>185</v>
      </c>
      <c r="E55" s="158" t="s">
        <v>185</v>
      </c>
      <c r="F55" s="158" t="s">
        <v>185</v>
      </c>
      <c r="G55" s="158" t="s">
        <v>185</v>
      </c>
      <c r="H55" s="158" t="s">
        <v>185</v>
      </c>
      <c r="I55" s="158" t="s">
        <v>185</v>
      </c>
      <c r="J55" s="158" t="s">
        <v>185</v>
      </c>
    </row>
    <row r="56" spans="1:10" ht="14.4" x14ac:dyDescent="0.3">
      <c r="A56" s="155" t="s">
        <v>402</v>
      </c>
      <c r="B56" s="158" t="s">
        <v>185</v>
      </c>
      <c r="C56" s="158" t="s">
        <v>185</v>
      </c>
      <c r="D56" s="158" t="s">
        <v>185</v>
      </c>
      <c r="E56" s="158" t="s">
        <v>185</v>
      </c>
      <c r="F56" s="158" t="s">
        <v>185</v>
      </c>
      <c r="G56" s="158" t="s">
        <v>185</v>
      </c>
      <c r="H56" s="158" t="s">
        <v>185</v>
      </c>
      <c r="I56" s="158" t="s">
        <v>185</v>
      </c>
      <c r="J56" s="158" t="s">
        <v>185</v>
      </c>
    </row>
    <row r="57" spans="1:10" ht="14.4" x14ac:dyDescent="0.3">
      <c r="A57" s="155" t="s">
        <v>377</v>
      </c>
      <c r="B57" s="80"/>
      <c r="C57" s="80">
        <v>8</v>
      </c>
      <c r="D57" s="80"/>
      <c r="E57" s="80"/>
      <c r="F57" s="80"/>
      <c r="G57" s="80"/>
      <c r="H57" s="80"/>
      <c r="I57" s="80"/>
      <c r="J57" s="80">
        <v>8</v>
      </c>
    </row>
    <row r="58" spans="1:10" ht="14.4" x14ac:dyDescent="0.3">
      <c r="A58" s="155" t="s">
        <v>403</v>
      </c>
      <c r="B58" s="158" t="s">
        <v>185</v>
      </c>
      <c r="C58" s="158" t="s">
        <v>185</v>
      </c>
      <c r="D58" s="158" t="s">
        <v>185</v>
      </c>
      <c r="E58" s="158" t="s">
        <v>185</v>
      </c>
      <c r="F58" s="158" t="s">
        <v>185</v>
      </c>
      <c r="G58" s="158" t="s">
        <v>185</v>
      </c>
      <c r="H58" s="158" t="s">
        <v>185</v>
      </c>
      <c r="I58" s="158" t="s">
        <v>185</v>
      </c>
      <c r="J58" s="158" t="s">
        <v>185</v>
      </c>
    </row>
    <row r="59" spans="1:10" ht="14.4" x14ac:dyDescent="0.3">
      <c r="A59" s="155" t="s">
        <v>64</v>
      </c>
      <c r="B59" s="80"/>
      <c r="C59" s="80"/>
      <c r="D59" s="80">
        <v>15</v>
      </c>
      <c r="E59" s="80">
        <v>87</v>
      </c>
      <c r="F59" s="80"/>
      <c r="G59" s="80">
        <v>54</v>
      </c>
      <c r="H59" s="80"/>
      <c r="I59" s="80"/>
      <c r="J59" s="80">
        <v>156</v>
      </c>
    </row>
    <row r="60" spans="1:10" ht="14.4" x14ac:dyDescent="0.3">
      <c r="A60" s="155" t="s">
        <v>65</v>
      </c>
      <c r="B60" s="80"/>
      <c r="C60" s="80">
        <v>31</v>
      </c>
      <c r="D60" s="80">
        <v>20</v>
      </c>
      <c r="E60" s="80">
        <v>151</v>
      </c>
      <c r="F60" s="80"/>
      <c r="G60" s="80">
        <v>33</v>
      </c>
      <c r="H60" s="80"/>
      <c r="I60" s="80"/>
      <c r="J60" s="80">
        <v>235</v>
      </c>
    </row>
    <row r="61" spans="1:10" ht="14.4" x14ac:dyDescent="0.3">
      <c r="A61" s="155" t="s">
        <v>66</v>
      </c>
      <c r="B61" s="80"/>
      <c r="C61" s="80"/>
      <c r="D61" s="80">
        <v>12</v>
      </c>
      <c r="E61" s="80">
        <v>887</v>
      </c>
      <c r="F61" s="80">
        <v>15</v>
      </c>
      <c r="G61" s="80">
        <v>171</v>
      </c>
      <c r="H61" s="80"/>
      <c r="I61" s="80">
        <v>215</v>
      </c>
      <c r="J61" s="80">
        <v>1300</v>
      </c>
    </row>
    <row r="62" spans="1:10" ht="14.4" x14ac:dyDescent="0.3">
      <c r="A62" s="155" t="s">
        <v>404</v>
      </c>
      <c r="B62" s="158" t="s">
        <v>185</v>
      </c>
      <c r="C62" s="158" t="s">
        <v>185</v>
      </c>
      <c r="D62" s="158" t="s">
        <v>185</v>
      </c>
      <c r="E62" s="158" t="s">
        <v>185</v>
      </c>
      <c r="F62" s="158" t="s">
        <v>185</v>
      </c>
      <c r="G62" s="158" t="s">
        <v>185</v>
      </c>
      <c r="H62" s="158" t="s">
        <v>185</v>
      </c>
      <c r="I62" s="158" t="s">
        <v>185</v>
      </c>
      <c r="J62" s="158" t="s">
        <v>185</v>
      </c>
    </row>
    <row r="63" spans="1:10" ht="14.4" x14ac:dyDescent="0.3">
      <c r="A63" s="155" t="s">
        <v>405</v>
      </c>
      <c r="B63" s="158" t="s">
        <v>185</v>
      </c>
      <c r="C63" s="158" t="s">
        <v>185</v>
      </c>
      <c r="D63" s="158" t="s">
        <v>185</v>
      </c>
      <c r="E63" s="158" t="s">
        <v>185</v>
      </c>
      <c r="F63" s="158" t="s">
        <v>185</v>
      </c>
      <c r="G63" s="158" t="s">
        <v>185</v>
      </c>
      <c r="H63" s="158" t="s">
        <v>185</v>
      </c>
      <c r="I63" s="158" t="s">
        <v>185</v>
      </c>
      <c r="J63" s="158" t="s">
        <v>185</v>
      </c>
    </row>
    <row r="64" spans="1:10" ht="14.4" x14ac:dyDescent="0.3">
      <c r="A64" s="155" t="s">
        <v>67</v>
      </c>
      <c r="B64" s="80"/>
      <c r="C64" s="80"/>
      <c r="D64" s="80"/>
      <c r="E64" s="80"/>
      <c r="F64" s="80"/>
      <c r="G64" s="80">
        <v>30</v>
      </c>
      <c r="H64" s="80"/>
      <c r="I64" s="80"/>
      <c r="J64" s="80">
        <v>30</v>
      </c>
    </row>
    <row r="65" spans="1:10" ht="14.4" x14ac:dyDescent="0.3">
      <c r="A65" s="155" t="s">
        <v>406</v>
      </c>
      <c r="B65" s="158" t="s">
        <v>185</v>
      </c>
      <c r="C65" s="158" t="s">
        <v>185</v>
      </c>
      <c r="D65" s="158" t="s">
        <v>185</v>
      </c>
      <c r="E65" s="158" t="s">
        <v>185</v>
      </c>
      <c r="F65" s="158" t="s">
        <v>185</v>
      </c>
      <c r="G65" s="158" t="s">
        <v>185</v>
      </c>
      <c r="H65" s="158" t="s">
        <v>185</v>
      </c>
      <c r="I65" s="158" t="s">
        <v>185</v>
      </c>
      <c r="J65" s="158" t="s">
        <v>185</v>
      </c>
    </row>
    <row r="66" spans="1:10" ht="14.4" x14ac:dyDescent="0.3">
      <c r="A66" s="155" t="s">
        <v>182</v>
      </c>
      <c r="B66" s="80"/>
      <c r="C66" s="80">
        <v>45</v>
      </c>
      <c r="D66" s="80">
        <v>71</v>
      </c>
      <c r="E66" s="80"/>
      <c r="F66" s="80"/>
      <c r="G66" s="80"/>
      <c r="H66" s="80"/>
      <c r="I66" s="80"/>
      <c r="J66" s="80">
        <v>116</v>
      </c>
    </row>
    <row r="67" spans="1:10" ht="14.4" x14ac:dyDescent="0.3">
      <c r="A67" s="155" t="s">
        <v>68</v>
      </c>
      <c r="B67" s="80">
        <v>87</v>
      </c>
      <c r="C67" s="80">
        <v>228</v>
      </c>
      <c r="D67" s="80">
        <v>143</v>
      </c>
      <c r="E67" s="80">
        <v>74</v>
      </c>
      <c r="F67" s="80"/>
      <c r="G67" s="80"/>
      <c r="H67" s="80"/>
      <c r="I67" s="80"/>
      <c r="J67" s="80">
        <v>532</v>
      </c>
    </row>
    <row r="68" spans="1:10" ht="14.4" x14ac:dyDescent="0.3">
      <c r="A68" s="155" t="s">
        <v>69</v>
      </c>
      <c r="B68" s="80"/>
      <c r="C68" s="80"/>
      <c r="D68" s="80">
        <v>2</v>
      </c>
      <c r="E68" s="80">
        <v>213</v>
      </c>
      <c r="F68" s="80"/>
      <c r="G68" s="80">
        <v>15</v>
      </c>
      <c r="H68" s="80"/>
      <c r="I68" s="80"/>
      <c r="J68" s="80">
        <v>230</v>
      </c>
    </row>
    <row r="69" spans="1:10" ht="14.4" x14ac:dyDescent="0.3">
      <c r="A69" s="155" t="s">
        <v>349</v>
      </c>
      <c r="B69" s="80"/>
      <c r="C69" s="80"/>
      <c r="D69" s="80"/>
      <c r="E69" s="80"/>
      <c r="F69" s="80"/>
      <c r="G69" s="80">
        <v>1</v>
      </c>
      <c r="H69" s="80"/>
      <c r="I69" s="80"/>
      <c r="J69" s="80">
        <v>1</v>
      </c>
    </row>
    <row r="70" spans="1:10" s="32" customFormat="1" ht="14.4" x14ac:dyDescent="0.3">
      <c r="A70" s="155" t="s">
        <v>70</v>
      </c>
      <c r="B70" s="80"/>
      <c r="C70" s="80"/>
      <c r="D70" s="80"/>
      <c r="E70" s="80">
        <v>92</v>
      </c>
      <c r="F70" s="80"/>
      <c r="G70" s="80">
        <v>332</v>
      </c>
      <c r="H70" s="80"/>
      <c r="I70" s="80">
        <v>126</v>
      </c>
      <c r="J70" s="80">
        <v>550</v>
      </c>
    </row>
    <row r="71" spans="1:10" s="32" customFormat="1" ht="14.4" x14ac:dyDescent="0.3">
      <c r="A71" s="155" t="s">
        <v>71</v>
      </c>
      <c r="B71" s="80"/>
      <c r="C71" s="80"/>
      <c r="D71" s="80">
        <v>14</v>
      </c>
      <c r="E71" s="80">
        <v>192</v>
      </c>
      <c r="F71" s="80"/>
      <c r="G71" s="80">
        <v>80</v>
      </c>
      <c r="H71" s="80">
        <v>1</v>
      </c>
      <c r="I71" s="80"/>
      <c r="J71" s="80">
        <v>287</v>
      </c>
    </row>
    <row r="72" spans="1:10" ht="14.4" x14ac:dyDescent="0.3">
      <c r="A72" s="155" t="s">
        <v>72</v>
      </c>
      <c r="B72" s="80"/>
      <c r="C72" s="80"/>
      <c r="D72" s="80">
        <v>22</v>
      </c>
      <c r="E72" s="80">
        <v>28</v>
      </c>
      <c r="F72" s="80"/>
      <c r="G72" s="80">
        <v>14</v>
      </c>
      <c r="H72" s="80"/>
      <c r="I72" s="80">
        <v>68</v>
      </c>
      <c r="J72" s="80">
        <v>132</v>
      </c>
    </row>
    <row r="73" spans="1:10" ht="14.4" x14ac:dyDescent="0.3">
      <c r="A73" s="155" t="s">
        <v>407</v>
      </c>
      <c r="B73" s="158" t="s">
        <v>185</v>
      </c>
      <c r="C73" s="158" t="s">
        <v>185</v>
      </c>
      <c r="D73" s="158" t="s">
        <v>185</v>
      </c>
      <c r="E73" s="158" t="s">
        <v>185</v>
      </c>
      <c r="F73" s="158" t="s">
        <v>185</v>
      </c>
      <c r="G73" s="158" t="s">
        <v>185</v>
      </c>
      <c r="H73" s="158" t="s">
        <v>185</v>
      </c>
      <c r="I73" s="158" t="s">
        <v>185</v>
      </c>
      <c r="J73" s="158" t="s">
        <v>185</v>
      </c>
    </row>
    <row r="74" spans="1:10" ht="14.4" x14ac:dyDescent="0.3">
      <c r="A74" s="155" t="s">
        <v>408</v>
      </c>
      <c r="B74" s="158" t="s">
        <v>185</v>
      </c>
      <c r="C74" s="158" t="s">
        <v>185</v>
      </c>
      <c r="D74" s="158" t="s">
        <v>185</v>
      </c>
      <c r="E74" s="158" t="s">
        <v>185</v>
      </c>
      <c r="F74" s="158" t="s">
        <v>185</v>
      </c>
      <c r="G74" s="158" t="s">
        <v>185</v>
      </c>
      <c r="H74" s="158" t="s">
        <v>185</v>
      </c>
      <c r="I74" s="158" t="s">
        <v>185</v>
      </c>
      <c r="J74" s="158" t="s">
        <v>185</v>
      </c>
    </row>
    <row r="75" spans="1:10" ht="14.4" x14ac:dyDescent="0.3">
      <c r="A75" s="155" t="s">
        <v>73</v>
      </c>
      <c r="B75" s="80"/>
      <c r="C75" s="80">
        <v>407</v>
      </c>
      <c r="D75" s="80">
        <v>589</v>
      </c>
      <c r="E75" s="80">
        <v>1075</v>
      </c>
      <c r="F75" s="80"/>
      <c r="G75" s="80">
        <v>248</v>
      </c>
      <c r="H75" s="80"/>
      <c r="I75" s="80"/>
      <c r="J75" s="80">
        <v>2319</v>
      </c>
    </row>
    <row r="76" spans="1:10" ht="14.4" x14ac:dyDescent="0.3">
      <c r="A76" s="155" t="s">
        <v>74</v>
      </c>
      <c r="B76" s="80"/>
      <c r="C76" s="80"/>
      <c r="D76" s="80">
        <v>86</v>
      </c>
      <c r="E76" s="80">
        <v>693</v>
      </c>
      <c r="F76" s="80">
        <v>35</v>
      </c>
      <c r="G76" s="80">
        <v>153</v>
      </c>
      <c r="H76" s="80"/>
      <c r="I76" s="80"/>
      <c r="J76" s="80">
        <v>967</v>
      </c>
    </row>
    <row r="77" spans="1:10" ht="14.4" x14ac:dyDescent="0.3">
      <c r="A77" s="155" t="s">
        <v>75</v>
      </c>
      <c r="B77" s="80"/>
      <c r="C77" s="80">
        <v>142</v>
      </c>
      <c r="D77" s="80">
        <v>553</v>
      </c>
      <c r="E77" s="80">
        <v>1600</v>
      </c>
      <c r="F77" s="80">
        <v>1</v>
      </c>
      <c r="G77" s="80">
        <v>755</v>
      </c>
      <c r="H77" s="80">
        <v>4</v>
      </c>
      <c r="I77" s="80">
        <v>70</v>
      </c>
      <c r="J77" s="80">
        <v>3125</v>
      </c>
    </row>
    <row r="78" spans="1:10" ht="14.4" x14ac:dyDescent="0.3">
      <c r="A78" s="155" t="s">
        <v>76</v>
      </c>
      <c r="B78" s="80"/>
      <c r="C78" s="80">
        <v>120</v>
      </c>
      <c r="D78" s="80">
        <v>150</v>
      </c>
      <c r="E78" s="80">
        <v>402</v>
      </c>
      <c r="F78" s="80"/>
      <c r="G78" s="80">
        <v>79</v>
      </c>
      <c r="H78" s="80"/>
      <c r="I78" s="80"/>
      <c r="J78" s="80">
        <v>751</v>
      </c>
    </row>
    <row r="79" spans="1:10" ht="14.4" x14ac:dyDescent="0.3">
      <c r="A79" s="155" t="s">
        <v>77</v>
      </c>
      <c r="B79" s="80"/>
      <c r="C79" s="80">
        <v>83</v>
      </c>
      <c r="D79" s="80">
        <v>130</v>
      </c>
      <c r="E79" s="80">
        <v>442</v>
      </c>
      <c r="F79" s="80"/>
      <c r="G79" s="80">
        <v>125</v>
      </c>
      <c r="H79" s="80"/>
      <c r="I79" s="80"/>
      <c r="J79" s="80">
        <v>780</v>
      </c>
    </row>
    <row r="80" spans="1:10" ht="14.4" x14ac:dyDescent="0.3">
      <c r="A80" s="155" t="s">
        <v>78</v>
      </c>
      <c r="B80" s="80"/>
      <c r="C80" s="80">
        <v>64</v>
      </c>
      <c r="D80" s="80">
        <v>110</v>
      </c>
      <c r="E80" s="80">
        <v>199</v>
      </c>
      <c r="F80" s="80"/>
      <c r="G80" s="80">
        <v>13</v>
      </c>
      <c r="H80" s="80"/>
      <c r="I80" s="80"/>
      <c r="J80" s="80">
        <v>386</v>
      </c>
    </row>
    <row r="81" spans="1:10" ht="14.4" x14ac:dyDescent="0.3">
      <c r="A81" s="155" t="s">
        <v>79</v>
      </c>
      <c r="B81" s="80"/>
      <c r="C81" s="80">
        <v>103</v>
      </c>
      <c r="D81" s="80">
        <v>18</v>
      </c>
      <c r="E81" s="80">
        <v>462</v>
      </c>
      <c r="F81" s="80"/>
      <c r="G81" s="80">
        <v>22</v>
      </c>
      <c r="H81" s="80"/>
      <c r="I81" s="80"/>
      <c r="J81" s="80">
        <v>605</v>
      </c>
    </row>
    <row r="82" spans="1:10" ht="14.4" x14ac:dyDescent="0.3">
      <c r="A82" s="155" t="s">
        <v>80</v>
      </c>
      <c r="B82" s="80"/>
      <c r="C82" s="80"/>
      <c r="D82" s="80"/>
      <c r="E82" s="80"/>
      <c r="F82" s="80"/>
      <c r="G82" s="80">
        <v>38</v>
      </c>
      <c r="H82" s="80"/>
      <c r="I82" s="80">
        <v>155</v>
      </c>
      <c r="J82" s="80">
        <v>193</v>
      </c>
    </row>
    <row r="83" spans="1:10" ht="14.4" x14ac:dyDescent="0.3">
      <c r="A83" s="155" t="s">
        <v>81</v>
      </c>
      <c r="B83" s="80"/>
      <c r="C83" s="80">
        <v>25</v>
      </c>
      <c r="D83" s="80">
        <v>19</v>
      </c>
      <c r="E83" s="80">
        <v>195</v>
      </c>
      <c r="F83" s="80"/>
      <c r="G83" s="80">
        <v>55</v>
      </c>
      <c r="H83" s="80"/>
      <c r="I83" s="80"/>
      <c r="J83" s="80">
        <v>294</v>
      </c>
    </row>
    <row r="84" spans="1:10" ht="14.4" x14ac:dyDescent="0.3">
      <c r="A84" s="155" t="s">
        <v>82</v>
      </c>
      <c r="B84" s="80"/>
      <c r="C84" s="80">
        <v>25</v>
      </c>
      <c r="D84" s="80">
        <v>89</v>
      </c>
      <c r="E84" s="80">
        <v>236</v>
      </c>
      <c r="F84" s="80"/>
      <c r="G84" s="80">
        <v>2</v>
      </c>
      <c r="H84" s="80"/>
      <c r="I84" s="80"/>
      <c r="J84" s="80">
        <v>352</v>
      </c>
    </row>
    <row r="85" spans="1:10" ht="14.4" x14ac:dyDescent="0.3">
      <c r="A85" s="155" t="s">
        <v>83</v>
      </c>
      <c r="B85" s="80"/>
      <c r="C85" s="80">
        <v>91</v>
      </c>
      <c r="D85" s="80">
        <v>125</v>
      </c>
      <c r="E85" s="80">
        <v>906</v>
      </c>
      <c r="F85" s="80">
        <v>39</v>
      </c>
      <c r="G85" s="80">
        <v>533</v>
      </c>
      <c r="H85" s="80">
        <v>13</v>
      </c>
      <c r="I85" s="80">
        <v>57</v>
      </c>
      <c r="J85" s="80">
        <v>1764</v>
      </c>
    </row>
    <row r="86" spans="1:10" ht="14.4" x14ac:dyDescent="0.3">
      <c r="A86" s="155" t="s">
        <v>84</v>
      </c>
      <c r="B86" s="80"/>
      <c r="C86" s="80"/>
      <c r="D86" s="80"/>
      <c r="E86" s="80"/>
      <c r="F86" s="80"/>
      <c r="G86" s="80"/>
      <c r="H86" s="80"/>
      <c r="I86" s="80">
        <v>22</v>
      </c>
      <c r="J86" s="80">
        <v>22</v>
      </c>
    </row>
    <row r="87" spans="1:10" ht="14.4" x14ac:dyDescent="0.3">
      <c r="A87" s="155" t="s">
        <v>85</v>
      </c>
      <c r="B87" s="80"/>
      <c r="C87" s="80">
        <v>135</v>
      </c>
      <c r="D87" s="80">
        <v>172</v>
      </c>
      <c r="E87" s="80">
        <v>579</v>
      </c>
      <c r="F87" s="80"/>
      <c r="G87" s="80">
        <v>72</v>
      </c>
      <c r="H87" s="80"/>
      <c r="I87" s="80"/>
      <c r="J87" s="80">
        <v>958</v>
      </c>
    </row>
    <row r="88" spans="1:10" s="195" customFormat="1" ht="14.4" x14ac:dyDescent="0.3">
      <c r="A88" s="155" t="s">
        <v>86</v>
      </c>
      <c r="B88" s="80"/>
      <c r="C88" s="80">
        <v>155</v>
      </c>
      <c r="D88" s="80">
        <v>45</v>
      </c>
      <c r="E88" s="80">
        <v>509</v>
      </c>
      <c r="F88" s="80">
        <v>33</v>
      </c>
      <c r="G88" s="80">
        <v>123</v>
      </c>
      <c r="H88" s="80"/>
      <c r="I88" s="80">
        <v>20</v>
      </c>
      <c r="J88" s="80">
        <v>885</v>
      </c>
    </row>
    <row r="89" spans="1:10" ht="14.4" x14ac:dyDescent="0.3">
      <c r="A89" s="155" t="s">
        <v>183</v>
      </c>
      <c r="B89" s="80"/>
      <c r="C89" s="80"/>
      <c r="D89" s="80"/>
      <c r="E89" s="80"/>
      <c r="F89" s="80"/>
      <c r="G89" s="80">
        <v>675</v>
      </c>
      <c r="H89" s="80"/>
      <c r="I89" s="80"/>
      <c r="J89" s="80">
        <v>675</v>
      </c>
    </row>
    <row r="90" spans="1:10" ht="14.4" x14ac:dyDescent="0.3">
      <c r="A90" s="155" t="s">
        <v>87</v>
      </c>
      <c r="B90" s="80"/>
      <c r="C90" s="80">
        <v>367</v>
      </c>
      <c r="D90" s="80">
        <v>332</v>
      </c>
      <c r="E90" s="80">
        <v>1342</v>
      </c>
      <c r="F90" s="80"/>
      <c r="G90" s="80">
        <v>686</v>
      </c>
      <c r="H90" s="80"/>
      <c r="I90" s="80">
        <v>5</v>
      </c>
      <c r="J90" s="80">
        <v>2732</v>
      </c>
    </row>
    <row r="91" spans="1:10" ht="14.4" x14ac:dyDescent="0.3">
      <c r="A91" s="155" t="s">
        <v>88</v>
      </c>
      <c r="B91" s="80"/>
      <c r="C91" s="80"/>
      <c r="D91" s="80">
        <v>2</v>
      </c>
      <c r="E91" s="80">
        <v>536</v>
      </c>
      <c r="F91" s="80"/>
      <c r="G91" s="80">
        <v>218</v>
      </c>
      <c r="H91" s="80"/>
      <c r="I91" s="80"/>
      <c r="J91" s="80">
        <v>756</v>
      </c>
    </row>
    <row r="92" spans="1:10" ht="14.4" x14ac:dyDescent="0.3">
      <c r="A92" s="155" t="s">
        <v>409</v>
      </c>
      <c r="B92" s="158" t="s">
        <v>185</v>
      </c>
      <c r="C92" s="158" t="s">
        <v>185</v>
      </c>
      <c r="D92" s="158" t="s">
        <v>185</v>
      </c>
      <c r="E92" s="158" t="s">
        <v>185</v>
      </c>
      <c r="F92" s="158" t="s">
        <v>185</v>
      </c>
      <c r="G92" s="158" t="s">
        <v>185</v>
      </c>
      <c r="H92" s="158" t="s">
        <v>185</v>
      </c>
      <c r="I92" s="158" t="s">
        <v>185</v>
      </c>
      <c r="J92" s="158" t="s">
        <v>185</v>
      </c>
    </row>
    <row r="93" spans="1:10" ht="14.4" x14ac:dyDescent="0.3">
      <c r="A93" s="113" t="s">
        <v>184</v>
      </c>
      <c r="B93" s="81">
        <f t="shared" ref="B93:H93" si="1">SUM(B31:B92)</f>
        <v>87</v>
      </c>
      <c r="C93" s="81">
        <f t="shared" si="1"/>
        <v>2479</v>
      </c>
      <c r="D93" s="81">
        <f t="shared" si="1"/>
        <v>3840</v>
      </c>
      <c r="E93" s="81">
        <f t="shared" si="1"/>
        <v>12118</v>
      </c>
      <c r="F93" s="82">
        <f t="shared" si="1"/>
        <v>135</v>
      </c>
      <c r="G93" s="82">
        <f t="shared" si="1"/>
        <v>5026</v>
      </c>
      <c r="H93" s="82">
        <f t="shared" si="1"/>
        <v>18</v>
      </c>
      <c r="I93" s="80">
        <v>817</v>
      </c>
      <c r="J93" s="82">
        <f>SUM(J31:J92)</f>
        <v>24520</v>
      </c>
    </row>
    <row r="94" spans="1:10" ht="14.4" x14ac:dyDescent="0.3">
      <c r="A94" s="113" t="s">
        <v>89</v>
      </c>
      <c r="B94" s="80"/>
      <c r="C94" s="80"/>
      <c r="D94" s="80"/>
      <c r="E94" s="80"/>
      <c r="F94" s="80"/>
      <c r="G94" s="80"/>
      <c r="H94" s="80"/>
      <c r="I94" s="80"/>
      <c r="J94" s="80"/>
    </row>
    <row r="95" spans="1:10" ht="14.4" x14ac:dyDescent="0.3">
      <c r="A95" s="155" t="s">
        <v>61</v>
      </c>
      <c r="B95" s="80"/>
      <c r="C95" s="80">
        <v>128</v>
      </c>
      <c r="D95" s="80">
        <v>89</v>
      </c>
      <c r="E95" s="80">
        <v>30</v>
      </c>
      <c r="F95" s="80"/>
      <c r="G95" s="80"/>
      <c r="H95" s="80"/>
      <c r="I95" s="80"/>
      <c r="J95" s="80">
        <v>247</v>
      </c>
    </row>
    <row r="96" spans="1:10" s="32" customFormat="1" ht="14.4" x14ac:dyDescent="0.3">
      <c r="A96" s="155" t="s">
        <v>107</v>
      </c>
      <c r="B96" s="80"/>
      <c r="C96" s="80">
        <v>45</v>
      </c>
      <c r="D96" s="80">
        <v>162</v>
      </c>
      <c r="E96" s="80">
        <v>30</v>
      </c>
      <c r="F96" s="80"/>
      <c r="G96" s="80"/>
      <c r="H96" s="80"/>
      <c r="I96" s="80"/>
      <c r="J96" s="80">
        <v>237</v>
      </c>
    </row>
    <row r="97" spans="1:10" s="70" customFormat="1" ht="14.4" x14ac:dyDescent="0.3">
      <c r="A97" s="155" t="s">
        <v>302</v>
      </c>
      <c r="B97" s="80"/>
      <c r="C97" s="80">
        <v>14</v>
      </c>
      <c r="D97" s="80">
        <v>34</v>
      </c>
      <c r="E97" s="80">
        <v>5</v>
      </c>
      <c r="F97" s="80"/>
      <c r="G97" s="80"/>
      <c r="H97" s="80"/>
      <c r="I97" s="80"/>
      <c r="J97" s="80">
        <v>53</v>
      </c>
    </row>
    <row r="98" spans="1:10" s="70" customFormat="1" ht="14.4" x14ac:dyDescent="0.3">
      <c r="A98" s="155" t="s">
        <v>62</v>
      </c>
      <c r="B98" s="80"/>
      <c r="C98" s="80">
        <v>54</v>
      </c>
      <c r="D98" s="80">
        <v>208</v>
      </c>
      <c r="E98" s="80">
        <v>61</v>
      </c>
      <c r="F98" s="80"/>
      <c r="G98" s="80"/>
      <c r="H98" s="80"/>
      <c r="I98" s="80"/>
      <c r="J98" s="80">
        <v>323</v>
      </c>
    </row>
    <row r="99" spans="1:10" s="6" customFormat="1" ht="14.4" x14ac:dyDescent="0.3">
      <c r="A99" s="155" t="s">
        <v>90</v>
      </c>
      <c r="B99" s="80">
        <v>11</v>
      </c>
      <c r="C99" s="80">
        <v>134</v>
      </c>
      <c r="D99" s="80">
        <v>94</v>
      </c>
      <c r="E99" s="80"/>
      <c r="F99" s="80"/>
      <c r="G99" s="80"/>
      <c r="H99" s="80"/>
      <c r="I99" s="80"/>
      <c r="J99" s="80">
        <v>239</v>
      </c>
    </row>
    <row r="100" spans="1:10" s="6" customFormat="1" ht="14.4" x14ac:dyDescent="0.3">
      <c r="A100" s="155" t="s">
        <v>257</v>
      </c>
      <c r="B100" s="80"/>
      <c r="C100" s="80">
        <v>24</v>
      </c>
      <c r="D100" s="80">
        <v>316</v>
      </c>
      <c r="E100" s="80">
        <v>265</v>
      </c>
      <c r="F100" s="80"/>
      <c r="G100" s="80">
        <v>46</v>
      </c>
      <c r="H100" s="80"/>
      <c r="I100" s="80"/>
      <c r="J100" s="80">
        <v>651</v>
      </c>
    </row>
    <row r="101" spans="1:10" s="6" customFormat="1" ht="14.4" x14ac:dyDescent="0.3">
      <c r="A101" s="145" t="s">
        <v>258</v>
      </c>
      <c r="B101" s="80"/>
      <c r="C101" s="80">
        <v>9</v>
      </c>
      <c r="D101" s="80">
        <v>59</v>
      </c>
      <c r="E101" s="80">
        <v>22</v>
      </c>
      <c r="F101" s="80"/>
      <c r="G101" s="80"/>
      <c r="H101" s="80"/>
      <c r="I101" s="80"/>
      <c r="J101" s="80">
        <v>90</v>
      </c>
    </row>
    <row r="102" spans="1:10" ht="14.4" x14ac:dyDescent="0.3">
      <c r="A102" s="155" t="s">
        <v>91</v>
      </c>
      <c r="B102" s="80"/>
      <c r="C102" s="80">
        <v>439</v>
      </c>
      <c r="D102" s="80">
        <v>178</v>
      </c>
      <c r="E102" s="80"/>
      <c r="F102" s="80"/>
      <c r="G102" s="80"/>
      <c r="H102" s="80"/>
      <c r="I102" s="80"/>
      <c r="J102" s="80">
        <v>617</v>
      </c>
    </row>
    <row r="103" spans="1:10" ht="14.4" x14ac:dyDescent="0.3">
      <c r="A103" s="155" t="s">
        <v>210</v>
      </c>
      <c r="B103" s="80"/>
      <c r="C103" s="80">
        <v>210</v>
      </c>
      <c r="D103" s="80"/>
      <c r="E103" s="80"/>
      <c r="F103" s="80"/>
      <c r="G103" s="80"/>
      <c r="H103" s="80"/>
      <c r="I103" s="80"/>
      <c r="J103" s="80">
        <v>210</v>
      </c>
    </row>
    <row r="104" spans="1:10" ht="14.4" x14ac:dyDescent="0.3">
      <c r="A104" s="155" t="s">
        <v>410</v>
      </c>
      <c r="B104" s="158" t="s">
        <v>185</v>
      </c>
      <c r="C104" s="158" t="s">
        <v>185</v>
      </c>
      <c r="D104" s="158" t="s">
        <v>185</v>
      </c>
      <c r="E104" s="158" t="s">
        <v>185</v>
      </c>
      <c r="F104" s="158" t="s">
        <v>185</v>
      </c>
      <c r="G104" s="158" t="s">
        <v>185</v>
      </c>
      <c r="H104" s="158" t="s">
        <v>185</v>
      </c>
      <c r="I104" s="158" t="s">
        <v>185</v>
      </c>
      <c r="J104" s="158" t="s">
        <v>185</v>
      </c>
    </row>
    <row r="105" spans="1:10" ht="14.4" x14ac:dyDescent="0.3">
      <c r="A105" s="155" t="s">
        <v>203</v>
      </c>
      <c r="B105" s="80">
        <v>49</v>
      </c>
      <c r="C105" s="80">
        <v>119</v>
      </c>
      <c r="D105" s="80">
        <v>257</v>
      </c>
      <c r="E105" s="80">
        <v>2</v>
      </c>
      <c r="F105" s="80"/>
      <c r="G105" s="80"/>
      <c r="H105" s="80"/>
      <c r="I105" s="80"/>
      <c r="J105" s="80">
        <v>427</v>
      </c>
    </row>
    <row r="106" spans="1:10" ht="14.4" x14ac:dyDescent="0.3">
      <c r="A106" s="155" t="s">
        <v>92</v>
      </c>
      <c r="B106" s="80">
        <v>30</v>
      </c>
      <c r="C106" s="80">
        <v>63</v>
      </c>
      <c r="D106" s="80">
        <v>96</v>
      </c>
      <c r="E106" s="80"/>
      <c r="F106" s="80"/>
      <c r="G106" s="80"/>
      <c r="H106" s="80"/>
      <c r="I106" s="80"/>
      <c r="J106" s="80">
        <v>189</v>
      </c>
    </row>
    <row r="107" spans="1:10" ht="14.4" x14ac:dyDescent="0.3">
      <c r="A107" s="155" t="s">
        <v>93</v>
      </c>
      <c r="B107" s="80">
        <v>46</v>
      </c>
      <c r="C107" s="80">
        <v>149</v>
      </c>
      <c r="D107" s="80">
        <v>55</v>
      </c>
      <c r="E107" s="80"/>
      <c r="F107" s="80"/>
      <c r="G107" s="80"/>
      <c r="H107" s="80"/>
      <c r="I107" s="80"/>
      <c r="J107" s="80">
        <v>250</v>
      </c>
    </row>
    <row r="108" spans="1:10" ht="14.4" x14ac:dyDescent="0.3">
      <c r="A108" s="155" t="s">
        <v>166</v>
      </c>
      <c r="B108" s="80">
        <v>58</v>
      </c>
      <c r="C108" s="80">
        <v>72</v>
      </c>
      <c r="D108" s="80">
        <v>77</v>
      </c>
      <c r="E108" s="80"/>
      <c r="F108" s="80"/>
      <c r="G108" s="80"/>
      <c r="H108" s="80"/>
      <c r="I108" s="80"/>
      <c r="J108" s="80">
        <v>207</v>
      </c>
    </row>
    <row r="109" spans="1:10" ht="14.4" x14ac:dyDescent="0.3">
      <c r="A109" s="155" t="s">
        <v>94</v>
      </c>
      <c r="B109" s="80">
        <v>19</v>
      </c>
      <c r="C109" s="80">
        <v>59</v>
      </c>
      <c r="D109" s="80">
        <v>85</v>
      </c>
      <c r="E109" s="80"/>
      <c r="F109" s="80"/>
      <c r="G109" s="80"/>
      <c r="H109" s="80"/>
      <c r="I109" s="80"/>
      <c r="J109" s="80">
        <v>163</v>
      </c>
    </row>
    <row r="110" spans="1:10" ht="14.4" x14ac:dyDescent="0.3">
      <c r="A110" s="155" t="s">
        <v>95</v>
      </c>
      <c r="B110" s="80">
        <v>1096</v>
      </c>
      <c r="C110" s="80">
        <v>5523</v>
      </c>
      <c r="D110" s="80">
        <v>28</v>
      </c>
      <c r="E110" s="80"/>
      <c r="F110" s="80"/>
      <c r="G110" s="80"/>
      <c r="H110" s="80"/>
      <c r="I110" s="80"/>
      <c r="J110" s="80">
        <v>6647</v>
      </c>
    </row>
    <row r="111" spans="1:10" ht="14.4" x14ac:dyDescent="0.3">
      <c r="A111" s="155" t="s">
        <v>346</v>
      </c>
      <c r="B111" s="80"/>
      <c r="C111" s="80">
        <v>300</v>
      </c>
      <c r="D111" s="80"/>
      <c r="E111" s="80"/>
      <c r="F111" s="80"/>
      <c r="G111" s="80"/>
      <c r="H111" s="80"/>
      <c r="I111" s="80"/>
      <c r="J111" s="80">
        <v>300</v>
      </c>
    </row>
    <row r="112" spans="1:10" ht="14.4" x14ac:dyDescent="0.3">
      <c r="A112" s="155" t="s">
        <v>96</v>
      </c>
      <c r="B112" s="80"/>
      <c r="C112" s="80">
        <v>1117</v>
      </c>
      <c r="D112" s="80">
        <v>184</v>
      </c>
      <c r="E112" s="80"/>
      <c r="F112" s="80"/>
      <c r="G112" s="80"/>
      <c r="H112" s="80"/>
      <c r="I112" s="80"/>
      <c r="J112" s="80">
        <v>1301</v>
      </c>
    </row>
    <row r="113" spans="1:16" ht="14.4" x14ac:dyDescent="0.3">
      <c r="A113" s="155" t="s">
        <v>97</v>
      </c>
      <c r="B113" s="80"/>
      <c r="C113" s="80"/>
      <c r="D113" s="80">
        <v>267</v>
      </c>
      <c r="E113" s="80">
        <v>114</v>
      </c>
      <c r="F113" s="80"/>
      <c r="G113" s="80">
        <v>7</v>
      </c>
      <c r="H113" s="80"/>
      <c r="I113" s="80"/>
      <c r="J113" s="80">
        <v>388</v>
      </c>
    </row>
    <row r="114" spans="1:16" ht="14.4" x14ac:dyDescent="0.3">
      <c r="A114" s="155" t="s">
        <v>98</v>
      </c>
      <c r="B114" s="80"/>
      <c r="C114" s="80"/>
      <c r="D114" s="80">
        <v>572</v>
      </c>
      <c r="E114" s="80">
        <v>543</v>
      </c>
      <c r="F114" s="80"/>
      <c r="G114" s="80">
        <v>108</v>
      </c>
      <c r="H114" s="80"/>
      <c r="I114" s="80"/>
      <c r="J114" s="80">
        <v>1223</v>
      </c>
    </row>
    <row r="115" spans="1:16" ht="14.4" x14ac:dyDescent="0.3">
      <c r="A115" s="155" t="s">
        <v>167</v>
      </c>
      <c r="B115" s="80"/>
      <c r="C115" s="80"/>
      <c r="D115" s="80">
        <v>99</v>
      </c>
      <c r="E115" s="80">
        <v>117</v>
      </c>
      <c r="F115" s="80"/>
      <c r="G115" s="80"/>
      <c r="H115" s="80"/>
      <c r="I115" s="80"/>
      <c r="J115" s="80">
        <v>216</v>
      </c>
    </row>
    <row r="116" spans="1:16" ht="14.4" x14ac:dyDescent="0.3">
      <c r="A116" s="155" t="s">
        <v>155</v>
      </c>
      <c r="B116" s="80"/>
      <c r="C116" s="80"/>
      <c r="D116" s="80">
        <v>132</v>
      </c>
      <c r="E116" s="80">
        <v>198</v>
      </c>
      <c r="F116" s="80"/>
      <c r="G116" s="80"/>
      <c r="H116" s="80"/>
      <c r="I116" s="80"/>
      <c r="J116" s="80">
        <v>330</v>
      </c>
    </row>
    <row r="117" spans="1:16" ht="14.4" x14ac:dyDescent="0.3">
      <c r="A117" s="155" t="s">
        <v>99</v>
      </c>
      <c r="B117" s="80"/>
      <c r="C117" s="80"/>
      <c r="D117" s="80">
        <v>207</v>
      </c>
      <c r="E117" s="80">
        <v>197</v>
      </c>
      <c r="F117" s="80"/>
      <c r="G117" s="80">
        <v>17</v>
      </c>
      <c r="H117" s="80"/>
      <c r="I117" s="80"/>
      <c r="J117" s="80">
        <v>421</v>
      </c>
    </row>
    <row r="118" spans="1:16" ht="14.4" x14ac:dyDescent="0.3">
      <c r="A118" s="155" t="s">
        <v>255</v>
      </c>
      <c r="B118" s="80"/>
      <c r="C118" s="80"/>
      <c r="D118" s="80"/>
      <c r="E118" s="80"/>
      <c r="F118" s="80"/>
      <c r="G118" s="80">
        <v>92</v>
      </c>
      <c r="H118" s="80">
        <v>27</v>
      </c>
      <c r="I118" s="80">
        <v>112</v>
      </c>
      <c r="J118" s="80">
        <v>231</v>
      </c>
    </row>
    <row r="119" spans="1:16" ht="14.4" x14ac:dyDescent="0.3">
      <c r="A119" s="155" t="s">
        <v>100</v>
      </c>
      <c r="B119" s="80">
        <v>37</v>
      </c>
      <c r="C119" s="80">
        <v>507</v>
      </c>
      <c r="D119" s="80">
        <v>268</v>
      </c>
      <c r="E119" s="80"/>
      <c r="F119" s="80"/>
      <c r="G119" s="80"/>
      <c r="H119" s="80"/>
      <c r="I119" s="80"/>
      <c r="J119" s="80">
        <v>812</v>
      </c>
    </row>
    <row r="120" spans="1:16" ht="14.4" x14ac:dyDescent="0.3">
      <c r="A120" s="155" t="s">
        <v>101</v>
      </c>
      <c r="B120" s="80"/>
      <c r="C120" s="80"/>
      <c r="D120" s="80"/>
      <c r="E120" s="80">
        <v>58</v>
      </c>
      <c r="F120" s="80"/>
      <c r="G120" s="80">
        <v>155</v>
      </c>
      <c r="H120" s="80"/>
      <c r="I120" s="80"/>
      <c r="J120" s="80">
        <v>213</v>
      </c>
    </row>
    <row r="121" spans="1:16" ht="14.4" x14ac:dyDescent="0.3">
      <c r="A121" s="113" t="s">
        <v>170</v>
      </c>
      <c r="B121" s="81">
        <f>SUM(B95:B120)</f>
        <v>1346</v>
      </c>
      <c r="C121" s="81">
        <f>SUM(C95:C120)</f>
        <v>8966</v>
      </c>
      <c r="D121" s="81">
        <f>SUM(D95:D120)</f>
        <v>3467</v>
      </c>
      <c r="E121" s="81">
        <f>SUM(E95:E120)</f>
        <v>1642</v>
      </c>
      <c r="F121" s="81"/>
      <c r="G121" s="81">
        <f>SUM(G95:G120)</f>
        <v>425</v>
      </c>
      <c r="H121" s="81">
        <f>SUM(H95:H120)</f>
        <v>27</v>
      </c>
      <c r="I121" s="80">
        <v>112</v>
      </c>
      <c r="J121" s="81">
        <f>SUM(J95:J120)</f>
        <v>15985</v>
      </c>
    </row>
    <row r="122" spans="1:16" ht="14.4" x14ac:dyDescent="0.3">
      <c r="A122" s="113" t="s">
        <v>156</v>
      </c>
      <c r="B122" s="81">
        <f t="shared" ref="B122:H122" si="2">SUM(B29,B93,B121)</f>
        <v>1474</v>
      </c>
      <c r="C122" s="81">
        <f t="shared" si="2"/>
        <v>11445</v>
      </c>
      <c r="D122" s="81">
        <f t="shared" si="2"/>
        <v>8571</v>
      </c>
      <c r="E122" s="81">
        <f t="shared" si="2"/>
        <v>20768</v>
      </c>
      <c r="F122" s="81">
        <f t="shared" si="2"/>
        <v>195</v>
      </c>
      <c r="G122" s="81">
        <f t="shared" si="2"/>
        <v>6147</v>
      </c>
      <c r="H122" s="81">
        <f t="shared" si="2"/>
        <v>70</v>
      </c>
      <c r="I122" s="80">
        <v>1476</v>
      </c>
      <c r="J122" s="81">
        <f>SUM(J29,J93,J121)</f>
        <v>50146</v>
      </c>
    </row>
    <row r="123" spans="1:16" x14ac:dyDescent="0.3">
      <c r="B123" s="31"/>
      <c r="C123" s="31"/>
      <c r="D123" s="31"/>
      <c r="E123" s="31"/>
      <c r="F123" s="31"/>
      <c r="G123" s="31"/>
      <c r="H123" s="31"/>
      <c r="I123" s="31"/>
      <c r="J123" s="31"/>
    </row>
    <row r="124" spans="1:16" ht="14.4" thickBot="1" x14ac:dyDescent="0.35">
      <c r="K124" s="127"/>
      <c r="L124" s="127"/>
      <c r="M124" s="127"/>
      <c r="N124" s="127"/>
      <c r="O124" s="127"/>
      <c r="P124" s="127"/>
    </row>
    <row r="125" spans="1:16" x14ac:dyDescent="0.3">
      <c r="A125" s="101" t="s">
        <v>227</v>
      </c>
      <c r="B125" s="140">
        <f t="shared" ref="B125:J125" si="3">MIN(B11:B28,B31:B92,B95:B120)</f>
        <v>11</v>
      </c>
      <c r="C125" s="140">
        <f t="shared" si="3"/>
        <v>8</v>
      </c>
      <c r="D125" s="140">
        <f t="shared" si="3"/>
        <v>2</v>
      </c>
      <c r="E125" s="140">
        <f t="shared" si="3"/>
        <v>2</v>
      </c>
      <c r="F125" s="140">
        <f t="shared" si="3"/>
        <v>1</v>
      </c>
      <c r="G125" s="140">
        <f t="shared" si="3"/>
        <v>1</v>
      </c>
      <c r="H125" s="140">
        <f t="shared" si="3"/>
        <v>1</v>
      </c>
      <c r="I125" s="140">
        <f t="shared" si="3"/>
        <v>5</v>
      </c>
      <c r="J125" s="140">
        <f t="shared" si="3"/>
        <v>1</v>
      </c>
    </row>
    <row r="126" spans="1:16" x14ac:dyDescent="0.3">
      <c r="A126" s="102" t="s">
        <v>228</v>
      </c>
      <c r="B126" s="139">
        <f t="shared" ref="B126:J126" si="4">MAX(B11:B28,B31:B92,B95:B120)</f>
        <v>1096</v>
      </c>
      <c r="C126" s="139">
        <f t="shared" si="4"/>
        <v>5523</v>
      </c>
      <c r="D126" s="139">
        <f t="shared" si="4"/>
        <v>589</v>
      </c>
      <c r="E126" s="139">
        <f t="shared" si="4"/>
        <v>1801</v>
      </c>
      <c r="F126" s="139">
        <f t="shared" si="4"/>
        <v>50</v>
      </c>
      <c r="G126" s="139">
        <f t="shared" si="4"/>
        <v>755</v>
      </c>
      <c r="H126" s="139">
        <f t="shared" si="4"/>
        <v>27</v>
      </c>
      <c r="I126" s="139">
        <f t="shared" si="4"/>
        <v>290</v>
      </c>
      <c r="J126" s="139">
        <f t="shared" si="4"/>
        <v>6647</v>
      </c>
    </row>
    <row r="127" spans="1:16" x14ac:dyDescent="0.3">
      <c r="A127" s="102" t="s">
        <v>231</v>
      </c>
      <c r="B127" s="139">
        <f t="shared" ref="B127:J127" si="5">MEDIAN(B11:B28,B31:B92,B95:B120)</f>
        <v>43.5</v>
      </c>
      <c r="C127" s="139">
        <f t="shared" si="5"/>
        <v>87</v>
      </c>
      <c r="D127" s="139">
        <f t="shared" si="5"/>
        <v>86</v>
      </c>
      <c r="E127" s="139">
        <f t="shared" si="5"/>
        <v>178</v>
      </c>
      <c r="F127" s="139">
        <f t="shared" si="5"/>
        <v>15</v>
      </c>
      <c r="G127" s="139">
        <f t="shared" si="5"/>
        <v>55</v>
      </c>
      <c r="H127" s="139">
        <f t="shared" si="5"/>
        <v>8.5</v>
      </c>
      <c r="I127" s="139">
        <f t="shared" si="5"/>
        <v>68</v>
      </c>
      <c r="J127" s="139">
        <f t="shared" si="5"/>
        <v>272</v>
      </c>
    </row>
    <row r="128" spans="1:16" x14ac:dyDescent="0.3">
      <c r="A128" s="102" t="s">
        <v>229</v>
      </c>
      <c r="B128" s="139">
        <f t="shared" ref="B128:J128" si="6">AVERAGE(B11:B28,B31:B92,B95:B120)</f>
        <v>147.4</v>
      </c>
      <c r="C128" s="139">
        <f t="shared" si="6"/>
        <v>272.5</v>
      </c>
      <c r="D128" s="139">
        <f t="shared" si="6"/>
        <v>117.41095890410959</v>
      </c>
      <c r="E128" s="139">
        <f t="shared" si="6"/>
        <v>329.65079365079367</v>
      </c>
      <c r="F128" s="139">
        <f t="shared" si="6"/>
        <v>21.666666666666668</v>
      </c>
      <c r="G128" s="139">
        <f t="shared" si="6"/>
        <v>130.78723404255319</v>
      </c>
      <c r="H128" s="139">
        <f t="shared" si="6"/>
        <v>11.666666666666666</v>
      </c>
      <c r="I128" s="139">
        <f t="shared" si="6"/>
        <v>98.4</v>
      </c>
      <c r="J128" s="139">
        <f t="shared" si="6"/>
        <v>545.06521739130437</v>
      </c>
    </row>
    <row r="129" spans="1:10" ht="14.4" thickBot="1" x14ac:dyDescent="0.35">
      <c r="A129" s="103" t="s">
        <v>230</v>
      </c>
      <c r="B129" s="141">
        <f t="shared" ref="B129:J129" si="7">_xlfn.STDEV.P(B11:B28,B31:B92,B95:B120)</f>
        <v>316.83282658209515</v>
      </c>
      <c r="C129" s="141">
        <f t="shared" si="7"/>
        <v>842.45854073487965</v>
      </c>
      <c r="D129" s="141">
        <f t="shared" si="7"/>
        <v>123.12860362477662</v>
      </c>
      <c r="E129" s="141">
        <f t="shared" si="7"/>
        <v>408.68057766777002</v>
      </c>
      <c r="F129" s="141">
        <f t="shared" si="7"/>
        <v>16.825905952165282</v>
      </c>
      <c r="G129" s="141">
        <f t="shared" si="7"/>
        <v>181.83075321780345</v>
      </c>
      <c r="H129" s="141">
        <f t="shared" si="7"/>
        <v>10.257788368952745</v>
      </c>
      <c r="I129" s="141">
        <f t="shared" si="7"/>
        <v>85.667418933143225</v>
      </c>
      <c r="J129" s="141">
        <f t="shared" si="7"/>
        <v>867.18934801570833</v>
      </c>
    </row>
    <row r="130" spans="1:10" x14ac:dyDescent="0.3">
      <c r="A130" s="86"/>
      <c r="B130" s="85"/>
      <c r="C130" s="85"/>
      <c r="D130" s="85"/>
      <c r="E130" s="85"/>
      <c r="F130" s="85"/>
      <c r="G130" s="85"/>
      <c r="H130" s="85"/>
      <c r="I130" s="85"/>
    </row>
    <row r="131" spans="1:10" x14ac:dyDescent="0.3">
      <c r="A131" s="127" t="s">
        <v>283</v>
      </c>
      <c r="B131" s="127"/>
      <c r="C131" s="127"/>
      <c r="D131" s="127"/>
      <c r="E131" s="127"/>
      <c r="F131" s="127"/>
      <c r="G131" s="127"/>
      <c r="H131" s="127"/>
      <c r="I131" s="127"/>
    </row>
    <row r="132" spans="1:10" ht="28.8" customHeight="1" x14ac:dyDescent="0.3">
      <c r="A132" s="242" t="s">
        <v>351</v>
      </c>
      <c r="B132" s="242"/>
      <c r="C132" s="242"/>
      <c r="D132" s="242"/>
      <c r="E132" s="242"/>
      <c r="F132" s="242"/>
      <c r="G132" s="242"/>
      <c r="H132" s="242"/>
      <c r="I132" s="242"/>
      <c r="J132" s="242"/>
    </row>
    <row r="133" spans="1:10" ht="15" x14ac:dyDescent="0.3">
      <c r="A133" s="75" t="s">
        <v>207</v>
      </c>
      <c r="B133" s="75"/>
      <c r="C133" s="75"/>
      <c r="D133" s="75"/>
      <c r="E133" s="75"/>
      <c r="F133" s="75"/>
      <c r="G133" s="75"/>
      <c r="H133" s="75"/>
      <c r="I133" s="75"/>
    </row>
    <row r="134" spans="1:10" x14ac:dyDescent="0.3">
      <c r="A134" s="132" t="s">
        <v>204</v>
      </c>
      <c r="B134" s="75"/>
      <c r="C134" s="75"/>
      <c r="D134" s="75"/>
      <c r="E134" s="75"/>
      <c r="F134" s="75"/>
      <c r="G134" s="75"/>
      <c r="H134" s="75"/>
      <c r="I134" s="75"/>
    </row>
    <row r="135" spans="1:10" x14ac:dyDescent="0.3">
      <c r="A135" s="132" t="s">
        <v>205</v>
      </c>
      <c r="B135" s="75"/>
      <c r="C135" s="75"/>
      <c r="D135" s="75"/>
      <c r="E135" s="75"/>
      <c r="F135" s="75"/>
      <c r="G135" s="75"/>
      <c r="H135" s="75"/>
      <c r="I135" s="75"/>
    </row>
    <row r="136" spans="1:10" x14ac:dyDescent="0.3">
      <c r="A136" s="132" t="s">
        <v>206</v>
      </c>
      <c r="B136" s="75"/>
      <c r="C136" s="75"/>
      <c r="D136" s="75"/>
      <c r="E136" s="75"/>
      <c r="F136" s="75"/>
      <c r="G136" s="75"/>
      <c r="H136" s="75"/>
      <c r="I136" s="75"/>
    </row>
  </sheetData>
  <sortState ref="A95:J120">
    <sortCondition ref="A95:A120"/>
  </sortState>
  <mergeCells count="15">
    <mergeCell ref="A132:J132"/>
    <mergeCell ref="A1:J1"/>
    <mergeCell ref="A2:J2"/>
    <mergeCell ref="A3:J3"/>
    <mergeCell ref="A4:J4"/>
    <mergeCell ref="A6:J6"/>
    <mergeCell ref="G8:G9"/>
    <mergeCell ref="H8:H9"/>
    <mergeCell ref="I8:I9"/>
    <mergeCell ref="J8:J9"/>
    <mergeCell ref="A8:A9"/>
    <mergeCell ref="B8:C8"/>
    <mergeCell ref="D8:D9"/>
    <mergeCell ref="E8:E9"/>
    <mergeCell ref="F8:F9"/>
  </mergeCells>
  <printOptions horizontalCentered="1"/>
  <pageMargins left="0.25" right="0.25" top="0.25" bottom="0.25" header="0.3" footer="0.3"/>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zoomScale="81" zoomScaleNormal="81" workbookViewId="0">
      <pane xSplit="1" ySplit="9" topLeftCell="B10" activePane="bottomRight" state="frozen"/>
      <selection pane="topRight" activeCell="B1" sqref="B1"/>
      <selection pane="bottomLeft" activeCell="A10" sqref="A10"/>
      <selection pane="bottomRight" activeCell="M13" sqref="M13"/>
    </sheetView>
  </sheetViews>
  <sheetFormatPr defaultColWidth="6.109375" defaultRowHeight="13.8" x14ac:dyDescent="0.3"/>
  <cols>
    <col min="1" max="1" width="46.5546875" style="36" customWidth="1"/>
    <col min="2" max="2" width="11.33203125" style="37" bestFit="1" customWidth="1"/>
    <col min="3" max="3" width="8.88671875" style="38" customWidth="1"/>
    <col min="4" max="4" width="12.88671875" style="150" bestFit="1" customWidth="1"/>
    <col min="5" max="5" width="11.6640625" style="150" bestFit="1" customWidth="1"/>
    <col min="6" max="6" width="11.6640625" style="151" bestFit="1" customWidth="1"/>
    <col min="7" max="7" width="12.88671875" style="150" bestFit="1" customWidth="1"/>
    <col min="8" max="8" width="11.6640625" style="150" bestFit="1" customWidth="1"/>
    <col min="9" max="9" width="12" style="150" customWidth="1"/>
    <col min="10" max="10" width="10.44140625" style="35" customWidth="1"/>
    <col min="11" max="16384" width="6.109375" style="35"/>
  </cols>
  <sheetData>
    <row r="1" spans="1:10" s="5" customFormat="1" ht="23.4" x14ac:dyDescent="0.45">
      <c r="A1" s="243" t="s">
        <v>151</v>
      </c>
      <c r="B1" s="243"/>
      <c r="C1" s="243"/>
      <c r="D1" s="243"/>
      <c r="E1" s="243"/>
      <c r="F1" s="243"/>
      <c r="G1" s="243"/>
      <c r="H1" s="243"/>
      <c r="I1" s="243"/>
      <c r="J1" s="54"/>
    </row>
    <row r="2" spans="1:10" s="5" customFormat="1" ht="21" x14ac:dyDescent="0.4">
      <c r="A2" s="243" t="s">
        <v>152</v>
      </c>
      <c r="B2" s="243"/>
      <c r="C2" s="243"/>
      <c r="D2" s="243"/>
      <c r="E2" s="243"/>
      <c r="F2" s="243"/>
      <c r="G2" s="243"/>
      <c r="H2" s="243"/>
      <c r="I2" s="243"/>
      <c r="J2" s="55"/>
    </row>
    <row r="3" spans="1:10" s="5" customFormat="1" ht="15.6" x14ac:dyDescent="0.3">
      <c r="A3" s="244" t="s">
        <v>285</v>
      </c>
      <c r="B3" s="244"/>
      <c r="C3" s="244"/>
      <c r="D3" s="244"/>
      <c r="E3" s="244"/>
      <c r="F3" s="244"/>
      <c r="G3" s="244"/>
      <c r="H3" s="244"/>
      <c r="I3" s="244"/>
      <c r="J3" s="44"/>
    </row>
    <row r="4" spans="1:10" s="5" customFormat="1" ht="15.6" x14ac:dyDescent="0.3">
      <c r="A4" s="251" t="s">
        <v>292</v>
      </c>
      <c r="B4" s="251"/>
      <c r="C4" s="251"/>
      <c r="D4" s="251"/>
      <c r="E4" s="251"/>
      <c r="F4" s="251"/>
      <c r="G4" s="251"/>
      <c r="H4" s="251"/>
      <c r="I4" s="251"/>
      <c r="J4" s="56"/>
    </row>
    <row r="6" spans="1:10" ht="30" customHeight="1" x14ac:dyDescent="0.3">
      <c r="A6" s="253" t="s">
        <v>436</v>
      </c>
      <c r="B6" s="253"/>
      <c r="C6" s="253"/>
      <c r="D6" s="253"/>
      <c r="E6" s="253"/>
      <c r="F6" s="253"/>
      <c r="G6" s="253"/>
      <c r="H6" s="253"/>
      <c r="I6" s="253"/>
      <c r="J6" s="39"/>
    </row>
    <row r="7" spans="1:10" x14ac:dyDescent="0.3">
      <c r="A7" s="57" t="s">
        <v>435</v>
      </c>
      <c r="B7" s="43"/>
      <c r="C7" s="43"/>
      <c r="D7" s="152"/>
      <c r="E7" s="152"/>
      <c r="F7" s="152"/>
      <c r="G7" s="152"/>
      <c r="H7" s="152"/>
      <c r="I7" s="152"/>
    </row>
    <row r="8" spans="1:10" s="61" customFormat="1" ht="12.75" customHeight="1" x14ac:dyDescent="0.3">
      <c r="A8" s="308" t="s">
        <v>110</v>
      </c>
      <c r="B8" s="309" t="s">
        <v>157</v>
      </c>
      <c r="C8" s="310" t="s">
        <v>111</v>
      </c>
      <c r="D8" s="311" t="s">
        <v>112</v>
      </c>
      <c r="E8" s="312"/>
      <c r="F8" s="310" t="s">
        <v>113</v>
      </c>
      <c r="G8" s="313" t="s">
        <v>303</v>
      </c>
      <c r="H8" s="314"/>
      <c r="I8" s="310" t="s">
        <v>114</v>
      </c>
    </row>
    <row r="9" spans="1:10" s="62" customFormat="1" x14ac:dyDescent="0.3">
      <c r="A9" s="315"/>
      <c r="B9" s="316"/>
      <c r="C9" s="317"/>
      <c r="D9" s="318" t="s">
        <v>19</v>
      </c>
      <c r="E9" s="318" t="s">
        <v>23</v>
      </c>
      <c r="F9" s="317"/>
      <c r="G9" s="318" t="s">
        <v>19</v>
      </c>
      <c r="H9" s="318" t="s">
        <v>23</v>
      </c>
      <c r="I9" s="317"/>
    </row>
    <row r="10" spans="1:10" s="61" customFormat="1" x14ac:dyDescent="0.3">
      <c r="A10" s="112" t="s">
        <v>144</v>
      </c>
      <c r="B10" s="169">
        <v>51</v>
      </c>
      <c r="C10" s="67">
        <v>17278</v>
      </c>
      <c r="D10" s="67">
        <v>973</v>
      </c>
      <c r="E10" s="67">
        <v>484</v>
      </c>
      <c r="F10" s="67">
        <v>1457</v>
      </c>
      <c r="G10" s="67">
        <v>14889</v>
      </c>
      <c r="H10" s="67">
        <v>932</v>
      </c>
      <c r="I10" s="67">
        <f>SUM(G10:H10)</f>
        <v>15821</v>
      </c>
    </row>
    <row r="11" spans="1:10" s="61" customFormat="1" ht="27.6" x14ac:dyDescent="0.3">
      <c r="A11" s="112" t="s">
        <v>145</v>
      </c>
      <c r="B11" s="169">
        <v>52</v>
      </c>
      <c r="C11" s="67">
        <v>6901</v>
      </c>
      <c r="D11" s="67">
        <v>1784</v>
      </c>
      <c r="E11" s="67">
        <v>66</v>
      </c>
      <c r="F11" s="67">
        <v>1850</v>
      </c>
      <c r="G11" s="67">
        <v>3204</v>
      </c>
      <c r="H11" s="67">
        <v>1847</v>
      </c>
      <c r="I11" s="67">
        <v>5051</v>
      </c>
    </row>
    <row r="12" spans="1:10" s="61" customFormat="1" ht="41.4" x14ac:dyDescent="0.3">
      <c r="A12" s="112" t="s">
        <v>122</v>
      </c>
      <c r="B12" s="169">
        <v>12</v>
      </c>
      <c r="C12" s="67">
        <v>4258</v>
      </c>
      <c r="D12" s="67"/>
      <c r="E12" s="67"/>
      <c r="F12" s="67">
        <v>0</v>
      </c>
      <c r="G12" s="67">
        <v>4258</v>
      </c>
      <c r="H12" s="67">
        <v>0</v>
      </c>
      <c r="I12" s="67">
        <v>4258</v>
      </c>
    </row>
    <row r="13" spans="1:10" s="61" customFormat="1" x14ac:dyDescent="0.3">
      <c r="A13" s="112" t="s">
        <v>123</v>
      </c>
      <c r="B13" s="169">
        <v>13</v>
      </c>
      <c r="C13" s="67">
        <v>2796</v>
      </c>
      <c r="D13" s="67">
        <v>575</v>
      </c>
      <c r="E13" s="67">
        <v>77</v>
      </c>
      <c r="F13" s="67">
        <v>652</v>
      </c>
      <c r="G13" s="67">
        <v>934</v>
      </c>
      <c r="H13" s="67">
        <v>1210</v>
      </c>
      <c r="I13" s="67">
        <v>2144</v>
      </c>
    </row>
    <row r="14" spans="1:10" s="61" customFormat="1" x14ac:dyDescent="0.3">
      <c r="A14" s="112" t="s">
        <v>139</v>
      </c>
      <c r="B14" s="169">
        <v>42</v>
      </c>
      <c r="C14" s="67">
        <v>2055</v>
      </c>
      <c r="D14" s="67">
        <v>656</v>
      </c>
      <c r="E14" s="67">
        <v>30</v>
      </c>
      <c r="F14" s="67">
        <v>686</v>
      </c>
      <c r="G14" s="67">
        <v>634</v>
      </c>
      <c r="H14" s="67">
        <v>735</v>
      </c>
      <c r="I14" s="67">
        <v>1369</v>
      </c>
    </row>
    <row r="15" spans="1:10" s="61" customFormat="1" x14ac:dyDescent="0.3">
      <c r="A15" s="112" t="s">
        <v>131</v>
      </c>
      <c r="B15" s="169">
        <v>26</v>
      </c>
      <c r="C15" s="67">
        <v>2030</v>
      </c>
      <c r="D15" s="67">
        <v>1077</v>
      </c>
      <c r="E15" s="67">
        <v>72</v>
      </c>
      <c r="F15" s="67">
        <v>1149</v>
      </c>
      <c r="G15" s="67">
        <v>781</v>
      </c>
      <c r="H15" s="67">
        <v>100</v>
      </c>
      <c r="I15" s="67">
        <v>881</v>
      </c>
    </row>
    <row r="16" spans="1:10" s="61" customFormat="1" x14ac:dyDescent="0.3">
      <c r="A16" s="112" t="s">
        <v>358</v>
      </c>
      <c r="B16" s="169">
        <v>43</v>
      </c>
      <c r="C16" s="67">
        <v>1976</v>
      </c>
      <c r="D16" s="67">
        <v>126</v>
      </c>
      <c r="E16" s="67"/>
      <c r="F16" s="67">
        <v>126</v>
      </c>
      <c r="G16" s="67">
        <v>1623</v>
      </c>
      <c r="H16" s="67">
        <v>227</v>
      </c>
      <c r="I16" s="67">
        <v>1850</v>
      </c>
    </row>
    <row r="17" spans="1:9" s="61" customFormat="1" x14ac:dyDescent="0.3">
      <c r="A17" s="112" t="s">
        <v>125</v>
      </c>
      <c r="B17" s="169">
        <v>15</v>
      </c>
      <c r="C17" s="67">
        <v>1575</v>
      </c>
      <c r="D17" s="67">
        <v>544</v>
      </c>
      <c r="E17" s="67">
        <v>0</v>
      </c>
      <c r="F17" s="67">
        <v>544</v>
      </c>
      <c r="G17" s="67">
        <v>929</v>
      </c>
      <c r="H17" s="67">
        <v>102</v>
      </c>
      <c r="I17" s="67">
        <v>1031</v>
      </c>
    </row>
    <row r="18" spans="1:9" s="61" customFormat="1" x14ac:dyDescent="0.3">
      <c r="A18" s="112" t="s">
        <v>141</v>
      </c>
      <c r="B18" s="169">
        <v>47</v>
      </c>
      <c r="C18" s="67">
        <v>1544</v>
      </c>
      <c r="D18" s="67">
        <v>9</v>
      </c>
      <c r="E18" s="67"/>
      <c r="F18" s="67">
        <v>9</v>
      </c>
      <c r="G18" s="67">
        <v>1535</v>
      </c>
      <c r="H18" s="67">
        <v>0</v>
      </c>
      <c r="I18" s="67">
        <v>1535</v>
      </c>
    </row>
    <row r="19" spans="1:9" s="61" customFormat="1" x14ac:dyDescent="0.3">
      <c r="A19" s="112" t="s">
        <v>121</v>
      </c>
      <c r="B19" s="169">
        <v>11</v>
      </c>
      <c r="C19" s="67">
        <v>1299</v>
      </c>
      <c r="D19" s="67">
        <v>168</v>
      </c>
      <c r="E19" s="67">
        <v>20</v>
      </c>
      <c r="F19" s="67">
        <v>188</v>
      </c>
      <c r="G19" s="67">
        <v>954</v>
      </c>
      <c r="H19" s="67">
        <v>157</v>
      </c>
      <c r="I19" s="67">
        <v>1111</v>
      </c>
    </row>
    <row r="20" spans="1:9" s="61" customFormat="1" x14ac:dyDescent="0.3">
      <c r="A20" s="112" t="s">
        <v>124</v>
      </c>
      <c r="B20" s="169">
        <v>14</v>
      </c>
      <c r="C20" s="67">
        <v>1263</v>
      </c>
      <c r="D20" s="67">
        <v>515</v>
      </c>
      <c r="E20" s="67">
        <v>79</v>
      </c>
      <c r="F20" s="67">
        <v>594</v>
      </c>
      <c r="G20" s="67">
        <v>603</v>
      </c>
      <c r="H20" s="67">
        <v>66</v>
      </c>
      <c r="I20" s="67">
        <v>669</v>
      </c>
    </row>
    <row r="21" spans="1:9" s="61" customFormat="1" x14ac:dyDescent="0.3">
      <c r="A21" s="112" t="s">
        <v>353</v>
      </c>
      <c r="B21" s="169">
        <v>44</v>
      </c>
      <c r="C21" s="67">
        <v>982</v>
      </c>
      <c r="D21" s="67">
        <v>84</v>
      </c>
      <c r="E21" s="67">
        <v>63</v>
      </c>
      <c r="F21" s="67">
        <v>147</v>
      </c>
      <c r="G21" s="67">
        <v>601</v>
      </c>
      <c r="H21" s="67">
        <v>234</v>
      </c>
      <c r="I21" s="67">
        <v>835</v>
      </c>
    </row>
    <row r="22" spans="1:9" s="61" customFormat="1" x14ac:dyDescent="0.3">
      <c r="A22" s="112" t="s">
        <v>143</v>
      </c>
      <c r="B22" s="169">
        <v>50</v>
      </c>
      <c r="C22" s="67">
        <v>812</v>
      </c>
      <c r="D22" s="67">
        <v>296</v>
      </c>
      <c r="E22" s="67">
        <v>14</v>
      </c>
      <c r="F22" s="67">
        <v>310</v>
      </c>
      <c r="G22" s="67">
        <v>452</v>
      </c>
      <c r="H22" s="67">
        <v>50</v>
      </c>
      <c r="I22" s="67">
        <v>502</v>
      </c>
    </row>
    <row r="23" spans="1:9" s="61" customFormat="1" x14ac:dyDescent="0.3">
      <c r="A23" s="112" t="s">
        <v>140</v>
      </c>
      <c r="B23" s="169">
        <v>45</v>
      </c>
      <c r="C23" s="67">
        <v>710</v>
      </c>
      <c r="D23" s="67">
        <v>334</v>
      </c>
      <c r="E23" s="67">
        <v>5</v>
      </c>
      <c r="F23" s="67">
        <v>339</v>
      </c>
      <c r="G23" s="67">
        <v>344</v>
      </c>
      <c r="H23" s="67">
        <v>27</v>
      </c>
      <c r="I23" s="67">
        <v>371</v>
      </c>
    </row>
    <row r="24" spans="1:9" s="61" customFormat="1" x14ac:dyDescent="0.3">
      <c r="A24" s="112" t="s">
        <v>119</v>
      </c>
      <c r="B24" s="169">
        <v>9</v>
      </c>
      <c r="C24" s="67">
        <v>600</v>
      </c>
      <c r="D24" s="67">
        <v>165</v>
      </c>
      <c r="E24" s="67">
        <v>9</v>
      </c>
      <c r="F24" s="67">
        <v>174</v>
      </c>
      <c r="G24" s="67">
        <v>357</v>
      </c>
      <c r="H24" s="67">
        <v>69</v>
      </c>
      <c r="I24" s="67">
        <v>426</v>
      </c>
    </row>
    <row r="25" spans="1:9" s="61" customFormat="1" x14ac:dyDescent="0.3">
      <c r="A25" s="112" t="s">
        <v>127</v>
      </c>
      <c r="B25" s="169">
        <v>22</v>
      </c>
      <c r="C25" s="67">
        <v>563</v>
      </c>
      <c r="D25" s="67"/>
      <c r="E25" s="67">
        <v>190</v>
      </c>
      <c r="F25" s="67">
        <v>190</v>
      </c>
      <c r="G25" s="67">
        <v>25</v>
      </c>
      <c r="H25" s="67">
        <v>348</v>
      </c>
      <c r="I25" s="67">
        <v>373</v>
      </c>
    </row>
    <row r="26" spans="1:9" s="61" customFormat="1" x14ac:dyDescent="0.3">
      <c r="A26" s="112" t="s">
        <v>357</v>
      </c>
      <c r="B26" s="169">
        <v>46</v>
      </c>
      <c r="C26" s="67">
        <v>437</v>
      </c>
      <c r="D26" s="67"/>
      <c r="E26" s="67"/>
      <c r="F26" s="67">
        <v>0</v>
      </c>
      <c r="G26" s="67">
        <v>437</v>
      </c>
      <c r="H26" s="67">
        <v>0</v>
      </c>
      <c r="I26" s="67">
        <v>437</v>
      </c>
    </row>
    <row r="27" spans="1:9" s="61" customFormat="1" x14ac:dyDescent="0.3">
      <c r="A27" s="112" t="s">
        <v>134</v>
      </c>
      <c r="B27" s="169">
        <v>31</v>
      </c>
      <c r="C27" s="67">
        <v>363</v>
      </c>
      <c r="D27" s="67">
        <v>0</v>
      </c>
      <c r="E27" s="67">
        <v>5</v>
      </c>
      <c r="F27" s="67">
        <v>5</v>
      </c>
      <c r="G27" s="67">
        <v>310</v>
      </c>
      <c r="H27" s="67">
        <v>48</v>
      </c>
      <c r="I27" s="67">
        <v>358</v>
      </c>
    </row>
    <row r="28" spans="1:9" s="61" customFormat="1" x14ac:dyDescent="0.3">
      <c r="A28" s="112" t="s">
        <v>133</v>
      </c>
      <c r="B28" s="169">
        <v>30</v>
      </c>
      <c r="C28" s="67">
        <v>310</v>
      </c>
      <c r="D28" s="67">
        <v>232</v>
      </c>
      <c r="E28" s="67">
        <v>29</v>
      </c>
      <c r="F28" s="67">
        <v>261</v>
      </c>
      <c r="G28" s="67">
        <v>37</v>
      </c>
      <c r="H28" s="67">
        <v>12</v>
      </c>
      <c r="I28" s="67">
        <v>49</v>
      </c>
    </row>
    <row r="29" spans="1:9" s="61" customFormat="1" x14ac:dyDescent="0.3">
      <c r="A29" s="112" t="s">
        <v>356</v>
      </c>
      <c r="B29" s="169">
        <v>19</v>
      </c>
      <c r="C29" s="67">
        <v>260</v>
      </c>
      <c r="D29" s="67">
        <v>7</v>
      </c>
      <c r="E29" s="67">
        <v>2</v>
      </c>
      <c r="F29" s="67">
        <v>9</v>
      </c>
      <c r="G29" s="67">
        <v>251</v>
      </c>
      <c r="H29" s="67">
        <v>0</v>
      </c>
      <c r="I29" s="67">
        <v>251</v>
      </c>
    </row>
    <row r="30" spans="1:9" s="61" customFormat="1" x14ac:dyDescent="0.3">
      <c r="A30" s="112" t="s">
        <v>137</v>
      </c>
      <c r="B30" s="169">
        <v>40</v>
      </c>
      <c r="C30" s="67">
        <v>257</v>
      </c>
      <c r="D30" s="67">
        <v>148</v>
      </c>
      <c r="E30" s="67">
        <v>36</v>
      </c>
      <c r="F30" s="67">
        <v>184</v>
      </c>
      <c r="G30" s="67">
        <v>73</v>
      </c>
      <c r="H30" s="67">
        <v>0</v>
      </c>
      <c r="I30" s="67">
        <v>73</v>
      </c>
    </row>
    <row r="31" spans="1:9" s="61" customFormat="1" ht="27.6" x14ac:dyDescent="0.3">
      <c r="A31" s="112" t="s">
        <v>115</v>
      </c>
      <c r="B31" s="169">
        <v>1</v>
      </c>
      <c r="C31" s="67">
        <v>236</v>
      </c>
      <c r="D31" s="67">
        <v>198</v>
      </c>
      <c r="E31" s="67">
        <v>37</v>
      </c>
      <c r="F31" s="67">
        <v>235</v>
      </c>
      <c r="G31" s="67">
        <v>0</v>
      </c>
      <c r="H31" s="67">
        <v>1</v>
      </c>
      <c r="I31" s="67">
        <v>1</v>
      </c>
    </row>
    <row r="32" spans="1:9" s="63" customFormat="1" x14ac:dyDescent="0.3">
      <c r="A32" s="112" t="s">
        <v>120</v>
      </c>
      <c r="B32" s="169">
        <v>10</v>
      </c>
      <c r="C32" s="67">
        <v>218</v>
      </c>
      <c r="D32" s="67">
        <v>44</v>
      </c>
      <c r="E32" s="67"/>
      <c r="F32" s="67">
        <v>44</v>
      </c>
      <c r="G32" s="67">
        <v>161</v>
      </c>
      <c r="H32" s="67">
        <v>13</v>
      </c>
      <c r="I32" s="67">
        <v>174</v>
      </c>
    </row>
    <row r="33" spans="1:9" s="61" customFormat="1" ht="27.6" x14ac:dyDescent="0.3">
      <c r="A33" s="112" t="s">
        <v>142</v>
      </c>
      <c r="B33" s="169">
        <v>48</v>
      </c>
      <c r="C33" s="67">
        <v>216</v>
      </c>
      <c r="D33" s="67"/>
      <c r="E33" s="67"/>
      <c r="F33" s="67">
        <v>0</v>
      </c>
      <c r="G33" s="67">
        <v>216</v>
      </c>
      <c r="H33" s="67">
        <v>0</v>
      </c>
      <c r="I33" s="67">
        <v>216</v>
      </c>
    </row>
    <row r="34" spans="1:9" s="61" customFormat="1" x14ac:dyDescent="0.3">
      <c r="A34" s="112" t="s">
        <v>117</v>
      </c>
      <c r="B34" s="169">
        <v>4</v>
      </c>
      <c r="C34" s="67">
        <v>210</v>
      </c>
      <c r="D34" s="67">
        <v>58</v>
      </c>
      <c r="E34" s="67">
        <v>46</v>
      </c>
      <c r="F34" s="67">
        <v>104</v>
      </c>
      <c r="G34" s="67">
        <v>97</v>
      </c>
      <c r="H34" s="67">
        <v>9</v>
      </c>
      <c r="I34" s="67">
        <v>106</v>
      </c>
    </row>
    <row r="35" spans="1:9" s="61" customFormat="1" x14ac:dyDescent="0.3">
      <c r="A35" s="112" t="s">
        <v>116</v>
      </c>
      <c r="B35" s="169">
        <v>3</v>
      </c>
      <c r="C35" s="67">
        <v>192</v>
      </c>
      <c r="D35" s="67">
        <v>43</v>
      </c>
      <c r="E35" s="67">
        <v>4</v>
      </c>
      <c r="F35" s="67">
        <v>47</v>
      </c>
      <c r="G35" s="67">
        <v>11</v>
      </c>
      <c r="H35" s="67">
        <v>134</v>
      </c>
      <c r="I35" s="67">
        <v>145</v>
      </c>
    </row>
    <row r="36" spans="1:9" s="61" customFormat="1" x14ac:dyDescent="0.3">
      <c r="A36" s="112" t="s">
        <v>126</v>
      </c>
      <c r="B36" s="169">
        <v>16</v>
      </c>
      <c r="C36" s="67">
        <v>161</v>
      </c>
      <c r="D36" s="67">
        <v>131</v>
      </c>
      <c r="E36" s="67">
        <v>22</v>
      </c>
      <c r="F36" s="67">
        <v>153</v>
      </c>
      <c r="G36" s="67">
        <v>7</v>
      </c>
      <c r="H36" s="67">
        <v>1</v>
      </c>
      <c r="I36" s="67">
        <v>8</v>
      </c>
    </row>
    <row r="37" spans="1:9" s="61" customFormat="1" x14ac:dyDescent="0.3">
      <c r="A37" s="112" t="s">
        <v>118</v>
      </c>
      <c r="B37" s="169">
        <v>5</v>
      </c>
      <c r="C37" s="67">
        <v>140</v>
      </c>
      <c r="D37" s="67"/>
      <c r="E37" s="67"/>
      <c r="F37" s="67">
        <v>0</v>
      </c>
      <c r="G37" s="67">
        <v>0</v>
      </c>
      <c r="H37" s="67">
        <v>140</v>
      </c>
      <c r="I37" s="67">
        <v>140</v>
      </c>
    </row>
    <row r="38" spans="1:9" s="61" customFormat="1" x14ac:dyDescent="0.3">
      <c r="A38" s="112" t="s">
        <v>129</v>
      </c>
      <c r="B38" s="169">
        <v>24</v>
      </c>
      <c r="C38" s="67">
        <v>136</v>
      </c>
      <c r="D38" s="67">
        <v>27</v>
      </c>
      <c r="E38" s="67"/>
      <c r="F38" s="67">
        <v>27</v>
      </c>
      <c r="G38" s="67">
        <v>109</v>
      </c>
      <c r="H38" s="67">
        <v>0</v>
      </c>
      <c r="I38" s="67">
        <v>109</v>
      </c>
    </row>
    <row r="39" spans="1:9" s="61" customFormat="1" x14ac:dyDescent="0.3">
      <c r="A39" s="112" t="s">
        <v>128</v>
      </c>
      <c r="B39" s="169">
        <v>23</v>
      </c>
      <c r="C39" s="67">
        <v>78</v>
      </c>
      <c r="D39" s="67">
        <v>34</v>
      </c>
      <c r="E39" s="67">
        <v>14</v>
      </c>
      <c r="F39" s="67">
        <v>48</v>
      </c>
      <c r="G39" s="67">
        <v>3</v>
      </c>
      <c r="H39" s="67">
        <v>27</v>
      </c>
      <c r="I39" s="67">
        <v>30</v>
      </c>
    </row>
    <row r="40" spans="1:9" s="61" customFormat="1" x14ac:dyDescent="0.3">
      <c r="A40" s="112" t="s">
        <v>132</v>
      </c>
      <c r="B40" s="169">
        <v>27</v>
      </c>
      <c r="C40" s="67">
        <v>59</v>
      </c>
      <c r="D40" s="67">
        <v>25</v>
      </c>
      <c r="E40" s="67">
        <v>10</v>
      </c>
      <c r="F40" s="67">
        <v>35</v>
      </c>
      <c r="G40" s="67">
        <v>15</v>
      </c>
      <c r="H40" s="67">
        <v>9</v>
      </c>
      <c r="I40" s="67">
        <v>24</v>
      </c>
    </row>
    <row r="41" spans="1:9" s="61" customFormat="1" x14ac:dyDescent="0.3">
      <c r="A41" s="112" t="s">
        <v>146</v>
      </c>
      <c r="B41" s="169">
        <v>54</v>
      </c>
      <c r="C41" s="67">
        <v>59</v>
      </c>
      <c r="D41" s="67">
        <v>33</v>
      </c>
      <c r="E41" s="67">
        <v>3</v>
      </c>
      <c r="F41" s="67">
        <v>36</v>
      </c>
      <c r="G41" s="67">
        <v>14</v>
      </c>
      <c r="H41" s="67">
        <v>9</v>
      </c>
      <c r="I41" s="67">
        <v>23</v>
      </c>
    </row>
    <row r="42" spans="1:9" s="61" customFormat="1" x14ac:dyDescent="0.3">
      <c r="A42" s="112" t="s">
        <v>136</v>
      </c>
      <c r="B42" s="169">
        <v>39</v>
      </c>
      <c r="C42" s="67">
        <v>55</v>
      </c>
      <c r="D42" s="67"/>
      <c r="E42" s="67"/>
      <c r="F42" s="67">
        <v>0</v>
      </c>
      <c r="G42" s="67">
        <v>22</v>
      </c>
      <c r="H42" s="67">
        <v>33</v>
      </c>
      <c r="I42" s="67">
        <v>55</v>
      </c>
    </row>
    <row r="43" spans="1:9" s="61" customFormat="1" x14ac:dyDescent="0.3">
      <c r="A43" s="112" t="s">
        <v>135</v>
      </c>
      <c r="B43" s="169">
        <v>38</v>
      </c>
      <c r="C43" s="67">
        <v>48</v>
      </c>
      <c r="D43" s="67">
        <v>8</v>
      </c>
      <c r="E43" s="67">
        <v>3</v>
      </c>
      <c r="F43" s="67">
        <v>11</v>
      </c>
      <c r="G43" s="67">
        <v>25</v>
      </c>
      <c r="H43" s="67">
        <v>12</v>
      </c>
      <c r="I43" s="67">
        <v>37</v>
      </c>
    </row>
    <row r="44" spans="1:9" s="62" customFormat="1" x14ac:dyDescent="0.3">
      <c r="A44" s="112" t="s">
        <v>355</v>
      </c>
      <c r="B44" s="169">
        <v>49</v>
      </c>
      <c r="C44" s="67">
        <v>33</v>
      </c>
      <c r="D44" s="67"/>
      <c r="E44" s="67"/>
      <c r="F44" s="67">
        <v>0</v>
      </c>
      <c r="G44" s="67">
        <v>33</v>
      </c>
      <c r="H44" s="67">
        <v>0</v>
      </c>
      <c r="I44" s="67">
        <v>33</v>
      </c>
    </row>
    <row r="45" spans="1:9" s="61" customFormat="1" x14ac:dyDescent="0.3">
      <c r="A45" s="112" t="s">
        <v>138</v>
      </c>
      <c r="B45" s="169">
        <v>41</v>
      </c>
      <c r="C45" s="67">
        <v>20</v>
      </c>
      <c r="D45" s="67">
        <v>19</v>
      </c>
      <c r="E45" s="67"/>
      <c r="F45" s="67">
        <v>19</v>
      </c>
      <c r="G45" s="67">
        <v>1</v>
      </c>
      <c r="H45" s="67">
        <v>0</v>
      </c>
      <c r="I45" s="67">
        <v>1</v>
      </c>
    </row>
    <row r="46" spans="1:9" s="61" customFormat="1" x14ac:dyDescent="0.3">
      <c r="A46" s="112" t="s">
        <v>130</v>
      </c>
      <c r="B46" s="169">
        <v>25</v>
      </c>
      <c r="C46" s="67">
        <v>16</v>
      </c>
      <c r="D46" s="67"/>
      <c r="E46" s="67">
        <v>8</v>
      </c>
      <c r="F46" s="67">
        <v>8</v>
      </c>
      <c r="G46" s="67">
        <v>0</v>
      </c>
      <c r="H46" s="67">
        <v>8</v>
      </c>
      <c r="I46" s="67">
        <v>8</v>
      </c>
    </row>
    <row r="47" spans="1:9" s="64" customFormat="1" x14ac:dyDescent="0.3">
      <c r="A47" s="166" t="s">
        <v>103</v>
      </c>
      <c r="B47" s="169"/>
      <c r="C47" s="170">
        <f>SUM(C10:C46)</f>
        <v>50146</v>
      </c>
      <c r="D47" s="170">
        <f t="shared" ref="D47:I47" si="0">SUM(D10:D46)</f>
        <v>8313</v>
      </c>
      <c r="E47" s="170">
        <f t="shared" si="0"/>
        <v>1328</v>
      </c>
      <c r="F47" s="170">
        <f t="shared" si="0"/>
        <v>9641</v>
      </c>
      <c r="G47" s="170">
        <f t="shared" si="0"/>
        <v>33945</v>
      </c>
      <c r="H47" s="170">
        <f t="shared" si="0"/>
        <v>6560</v>
      </c>
      <c r="I47" s="170">
        <f t="shared" si="0"/>
        <v>40505</v>
      </c>
    </row>
    <row r="48" spans="1:9" s="64" customFormat="1" ht="12" x14ac:dyDescent="0.2">
      <c r="A48" s="127" t="s">
        <v>283</v>
      </c>
      <c r="B48" s="77"/>
      <c r="C48" s="78"/>
      <c r="D48" s="153"/>
      <c r="E48" s="153"/>
      <c r="F48" s="153"/>
      <c r="G48" s="154"/>
      <c r="H48" s="154"/>
      <c r="I48" s="154"/>
    </row>
    <row r="49" spans="1:9" s="64" customFormat="1" ht="10.199999999999999" x14ac:dyDescent="0.2">
      <c r="A49" s="76"/>
      <c r="B49" s="77"/>
      <c r="C49" s="78"/>
      <c r="D49" s="153"/>
      <c r="E49" s="153"/>
      <c r="F49" s="153"/>
      <c r="G49" s="154"/>
      <c r="H49" s="154"/>
      <c r="I49" s="154"/>
    </row>
    <row r="50" spans="1:9" s="61" customFormat="1" ht="23.25" customHeight="1" x14ac:dyDescent="0.2">
      <c r="A50" s="252" t="s">
        <v>437</v>
      </c>
      <c r="B50" s="252"/>
      <c r="C50" s="252"/>
      <c r="D50" s="252"/>
      <c r="E50" s="252"/>
      <c r="F50" s="252"/>
      <c r="G50" s="252"/>
      <c r="H50" s="252"/>
      <c r="I50" s="252"/>
    </row>
    <row r="51" spans="1:9" x14ac:dyDescent="0.3">
      <c r="A51" s="35"/>
      <c r="B51" s="35"/>
      <c r="C51" s="35"/>
      <c r="F51" s="150"/>
    </row>
  </sheetData>
  <sortState ref="A10:I46">
    <sortCondition descending="1" ref="C10:C46"/>
  </sortState>
  <mergeCells count="12">
    <mergeCell ref="A1:I1"/>
    <mergeCell ref="A2:I2"/>
    <mergeCell ref="A3:I3"/>
    <mergeCell ref="A4:I4"/>
    <mergeCell ref="A50:I50"/>
    <mergeCell ref="A6:I6"/>
    <mergeCell ref="I8:I9"/>
    <mergeCell ref="A8:A9"/>
    <mergeCell ref="C8:C9"/>
    <mergeCell ref="D8:E8"/>
    <mergeCell ref="F8:F9"/>
    <mergeCell ref="G8:H8"/>
  </mergeCells>
  <pageMargins left="0.7" right="0.7" top="0.75" bottom="0.75" header="0.3" footer="0.3"/>
  <pageSetup scale="6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showGridLines="0" zoomScale="84" zoomScaleNormal="84" workbookViewId="0">
      <pane xSplit="1" ySplit="8" topLeftCell="B9" activePane="bottomRight" state="frozen"/>
      <selection pane="topRight" activeCell="B1" sqref="B1"/>
      <selection pane="bottomLeft" activeCell="A9" sqref="A9"/>
      <selection pane="bottomRight" activeCell="O124" sqref="O124"/>
    </sheetView>
  </sheetViews>
  <sheetFormatPr defaultColWidth="9.109375" defaultRowHeight="13.2" x14ac:dyDescent="0.25"/>
  <cols>
    <col min="1" max="1" width="55.44140625" style="40" bestFit="1" customWidth="1"/>
    <col min="2" max="2" width="8.109375" style="41" bestFit="1" customWidth="1"/>
    <col min="3" max="3" width="7.109375" style="41" bestFit="1" customWidth="1"/>
    <col min="4" max="7" width="7.109375" style="42" bestFit="1" customWidth="1"/>
    <col min="8" max="8" width="7.88671875" style="40" bestFit="1" customWidth="1"/>
    <col min="9" max="10" width="7.109375" style="40" bestFit="1" customWidth="1"/>
    <col min="11" max="11" width="8.109375" style="40" bestFit="1" customWidth="1"/>
    <col min="12" max="19" width="7.109375" style="40" bestFit="1" customWidth="1"/>
    <col min="20" max="16384" width="9.109375" style="40"/>
  </cols>
  <sheetData>
    <row r="1" spans="1:10" customFormat="1" ht="18" x14ac:dyDescent="0.35">
      <c r="A1" s="219" t="s">
        <v>162</v>
      </c>
      <c r="B1" s="219"/>
      <c r="C1" s="219"/>
      <c r="D1" s="219"/>
      <c r="E1" s="219"/>
      <c r="F1" s="219"/>
      <c r="G1" s="219"/>
      <c r="H1" s="219"/>
    </row>
    <row r="2" spans="1:10" customFormat="1" ht="18" x14ac:dyDescent="0.35">
      <c r="A2" s="219" t="s">
        <v>163</v>
      </c>
      <c r="B2" s="219"/>
      <c r="C2" s="219"/>
      <c r="D2" s="219"/>
      <c r="E2" s="219"/>
      <c r="F2" s="219"/>
      <c r="G2" s="219"/>
      <c r="H2" s="219"/>
    </row>
    <row r="3" spans="1:10" customFormat="1" ht="15.6" x14ac:dyDescent="0.3">
      <c r="A3" s="244" t="s">
        <v>285</v>
      </c>
      <c r="B3" s="244"/>
      <c r="C3" s="244"/>
      <c r="D3" s="244"/>
      <c r="E3" s="244"/>
      <c r="F3" s="244"/>
      <c r="G3" s="244"/>
      <c r="H3" s="244"/>
    </row>
    <row r="4" spans="1:10" customFormat="1" ht="15.6" x14ac:dyDescent="0.3">
      <c r="A4" s="257" t="s">
        <v>332</v>
      </c>
      <c r="B4" s="257"/>
      <c r="C4" s="257"/>
      <c r="D4" s="257"/>
      <c r="E4" s="257"/>
      <c r="F4" s="257"/>
      <c r="G4" s="257"/>
      <c r="H4" s="257"/>
    </row>
    <row r="6" spans="1:10" ht="14.4" x14ac:dyDescent="0.3">
      <c r="A6" s="258" t="s">
        <v>287</v>
      </c>
      <c r="B6" s="258"/>
      <c r="C6" s="258"/>
      <c r="D6" s="258"/>
      <c r="E6" s="258"/>
      <c r="F6" s="258"/>
      <c r="G6" s="258"/>
      <c r="H6" s="258"/>
    </row>
    <row r="7" spans="1:10" ht="15" customHeight="1" x14ac:dyDescent="0.3">
      <c r="A7" s="180" t="s">
        <v>173</v>
      </c>
      <c r="B7" s="254" t="s">
        <v>156</v>
      </c>
      <c r="C7" s="255"/>
      <c r="D7" s="256"/>
      <c r="E7" s="319" t="s">
        <v>359</v>
      </c>
      <c r="F7" s="320"/>
      <c r="G7" s="321"/>
      <c r="H7" s="254" t="s">
        <v>261</v>
      </c>
      <c r="I7" s="255"/>
      <c r="J7" s="256"/>
    </row>
    <row r="8" spans="1:10" ht="15" customHeight="1" x14ac:dyDescent="0.3">
      <c r="A8" s="181"/>
      <c r="B8" s="182" t="s">
        <v>103</v>
      </c>
      <c r="C8" s="183" t="s">
        <v>160</v>
      </c>
      <c r="D8" s="183" t="s">
        <v>161</v>
      </c>
      <c r="E8" s="182" t="s">
        <v>103</v>
      </c>
      <c r="F8" s="183" t="s">
        <v>160</v>
      </c>
      <c r="G8" s="183" t="s">
        <v>161</v>
      </c>
      <c r="H8" s="182" t="s">
        <v>103</v>
      </c>
      <c r="I8" s="183" t="s">
        <v>160</v>
      </c>
      <c r="J8" s="183" t="s">
        <v>161</v>
      </c>
    </row>
    <row r="9" spans="1:10" ht="13.8" x14ac:dyDescent="0.3">
      <c r="A9" s="184" t="s">
        <v>32</v>
      </c>
      <c r="B9" s="182"/>
      <c r="C9" s="66"/>
      <c r="D9" s="66"/>
      <c r="E9" s="182"/>
      <c r="F9" s="66"/>
      <c r="G9" s="66"/>
      <c r="H9" s="182"/>
      <c r="I9" s="66"/>
      <c r="J9" s="66"/>
    </row>
    <row r="10" spans="1:10" ht="13.8" x14ac:dyDescent="0.3">
      <c r="A10" s="68" t="s">
        <v>33</v>
      </c>
      <c r="B10" s="66">
        <v>175</v>
      </c>
      <c r="C10" s="66">
        <v>74</v>
      </c>
      <c r="D10" s="66">
        <v>101</v>
      </c>
      <c r="E10" s="66">
        <v>27</v>
      </c>
      <c r="F10" s="66">
        <v>10</v>
      </c>
      <c r="G10" s="66">
        <v>17</v>
      </c>
      <c r="H10" s="66">
        <v>148</v>
      </c>
      <c r="I10" s="66">
        <v>64</v>
      </c>
      <c r="J10" s="66">
        <v>84</v>
      </c>
    </row>
    <row r="11" spans="1:10" ht="13.8" x14ac:dyDescent="0.3">
      <c r="A11" s="68" t="s">
        <v>35</v>
      </c>
      <c r="B11" s="66">
        <v>88</v>
      </c>
      <c r="C11" s="66">
        <v>63</v>
      </c>
      <c r="D11" s="66">
        <v>25</v>
      </c>
      <c r="E11" s="66">
        <v>45</v>
      </c>
      <c r="F11" s="66">
        <v>34</v>
      </c>
      <c r="G11" s="66">
        <v>11</v>
      </c>
      <c r="H11" s="66">
        <v>43</v>
      </c>
      <c r="I11" s="66">
        <v>29</v>
      </c>
      <c r="J11" s="66">
        <v>14</v>
      </c>
    </row>
    <row r="12" spans="1:10" ht="13.8" x14ac:dyDescent="0.3">
      <c r="A12" s="68" t="s">
        <v>36</v>
      </c>
      <c r="B12" s="66">
        <v>73</v>
      </c>
      <c r="C12" s="66">
        <v>37</v>
      </c>
      <c r="D12" s="66">
        <v>36</v>
      </c>
      <c r="E12" s="66">
        <v>17</v>
      </c>
      <c r="F12" s="66">
        <v>11</v>
      </c>
      <c r="G12" s="66">
        <v>6</v>
      </c>
      <c r="H12" s="66">
        <v>56</v>
      </c>
      <c r="I12" s="66">
        <v>26</v>
      </c>
      <c r="J12" s="66">
        <v>30</v>
      </c>
    </row>
    <row r="13" spans="1:10" ht="13.8" x14ac:dyDescent="0.3">
      <c r="A13" s="68" t="s">
        <v>37</v>
      </c>
      <c r="B13" s="66">
        <v>60</v>
      </c>
      <c r="C13" s="66">
        <v>32</v>
      </c>
      <c r="D13" s="66">
        <v>28</v>
      </c>
      <c r="E13" s="66">
        <v>50</v>
      </c>
      <c r="F13" s="66">
        <v>26</v>
      </c>
      <c r="G13" s="66">
        <v>24</v>
      </c>
      <c r="H13" s="66">
        <v>10</v>
      </c>
      <c r="I13" s="66">
        <v>6</v>
      </c>
      <c r="J13" s="66">
        <v>4</v>
      </c>
    </row>
    <row r="14" spans="1:10" ht="13.8" x14ac:dyDescent="0.3">
      <c r="A14" s="68" t="s">
        <v>38</v>
      </c>
      <c r="B14" s="66">
        <v>50</v>
      </c>
      <c r="C14" s="66">
        <v>21</v>
      </c>
      <c r="D14" s="66">
        <v>29</v>
      </c>
      <c r="E14" s="66">
        <v>50</v>
      </c>
      <c r="F14" s="66">
        <v>21</v>
      </c>
      <c r="G14" s="66">
        <v>29</v>
      </c>
      <c r="H14" s="66"/>
      <c r="I14" s="66"/>
      <c r="J14" s="66"/>
    </row>
    <row r="15" spans="1:10" ht="13.8" x14ac:dyDescent="0.3">
      <c r="A15" s="68" t="s">
        <v>39</v>
      </c>
      <c r="B15" s="66">
        <v>34</v>
      </c>
      <c r="C15" s="66">
        <v>16</v>
      </c>
      <c r="D15" s="66">
        <v>18</v>
      </c>
      <c r="E15" s="66">
        <v>23</v>
      </c>
      <c r="F15" s="66">
        <v>11</v>
      </c>
      <c r="G15" s="66">
        <v>12</v>
      </c>
      <c r="H15" s="66">
        <v>11</v>
      </c>
      <c r="I15" s="66">
        <v>5</v>
      </c>
      <c r="J15" s="66">
        <v>6</v>
      </c>
    </row>
    <row r="16" spans="1:10" ht="13.8" x14ac:dyDescent="0.3">
      <c r="A16" s="68" t="s">
        <v>40</v>
      </c>
      <c r="B16" s="66">
        <v>54</v>
      </c>
      <c r="C16" s="66">
        <v>19</v>
      </c>
      <c r="D16" s="66">
        <v>35</v>
      </c>
      <c r="E16" s="66">
        <v>54</v>
      </c>
      <c r="F16" s="66">
        <v>19</v>
      </c>
      <c r="G16" s="66">
        <v>35</v>
      </c>
      <c r="H16" s="66"/>
      <c r="I16" s="66"/>
      <c r="J16" s="66"/>
    </row>
    <row r="17" spans="1:10" ht="13.8" x14ac:dyDescent="0.3">
      <c r="A17" s="68" t="s">
        <v>282</v>
      </c>
      <c r="B17" s="66">
        <v>16</v>
      </c>
      <c r="C17" s="66">
        <v>8</v>
      </c>
      <c r="D17" s="66">
        <v>8</v>
      </c>
      <c r="E17" s="66">
        <v>15</v>
      </c>
      <c r="F17" s="66">
        <v>7</v>
      </c>
      <c r="G17" s="66">
        <v>8</v>
      </c>
      <c r="H17" s="66">
        <v>1</v>
      </c>
      <c r="I17" s="66">
        <v>1</v>
      </c>
      <c r="J17" s="66"/>
    </row>
    <row r="18" spans="1:10" ht="13.8" x14ac:dyDescent="0.3">
      <c r="A18" s="68" t="s">
        <v>41</v>
      </c>
      <c r="B18" s="66">
        <v>174</v>
      </c>
      <c r="C18" s="66">
        <v>90</v>
      </c>
      <c r="D18" s="66">
        <v>84</v>
      </c>
      <c r="E18" s="66">
        <v>124</v>
      </c>
      <c r="F18" s="66">
        <v>64</v>
      </c>
      <c r="G18" s="66">
        <v>60</v>
      </c>
      <c r="H18" s="66">
        <v>50</v>
      </c>
      <c r="I18" s="66">
        <v>26</v>
      </c>
      <c r="J18" s="66">
        <v>24</v>
      </c>
    </row>
    <row r="19" spans="1:10" ht="13.8" x14ac:dyDescent="0.3">
      <c r="A19" s="68" t="s">
        <v>42</v>
      </c>
      <c r="B19" s="66">
        <v>243</v>
      </c>
      <c r="C19" s="66">
        <v>107</v>
      </c>
      <c r="D19" s="66">
        <v>136</v>
      </c>
      <c r="E19" s="66">
        <v>158</v>
      </c>
      <c r="F19" s="66">
        <v>75</v>
      </c>
      <c r="G19" s="66">
        <v>83</v>
      </c>
      <c r="H19" s="66">
        <v>85</v>
      </c>
      <c r="I19" s="66">
        <v>32</v>
      </c>
      <c r="J19" s="66">
        <v>53</v>
      </c>
    </row>
    <row r="20" spans="1:10" ht="13.8" x14ac:dyDescent="0.3">
      <c r="A20" s="68" t="s">
        <v>43</v>
      </c>
      <c r="B20" s="66">
        <v>252</v>
      </c>
      <c r="C20" s="66">
        <v>117</v>
      </c>
      <c r="D20" s="66">
        <v>135</v>
      </c>
      <c r="E20" s="66">
        <v>196</v>
      </c>
      <c r="F20" s="66">
        <v>94</v>
      </c>
      <c r="G20" s="66">
        <v>102</v>
      </c>
      <c r="H20" s="66">
        <v>56</v>
      </c>
      <c r="I20" s="66">
        <v>23</v>
      </c>
      <c r="J20" s="66">
        <v>33</v>
      </c>
    </row>
    <row r="21" spans="1:10" ht="13.8" x14ac:dyDescent="0.3">
      <c r="A21" s="68" t="s">
        <v>44</v>
      </c>
      <c r="B21" s="66">
        <v>239</v>
      </c>
      <c r="C21" s="66">
        <v>136</v>
      </c>
      <c r="D21" s="66">
        <v>103</v>
      </c>
      <c r="E21" s="66">
        <v>98</v>
      </c>
      <c r="F21" s="66">
        <v>59</v>
      </c>
      <c r="G21" s="66">
        <v>39</v>
      </c>
      <c r="H21" s="66">
        <v>141</v>
      </c>
      <c r="I21" s="66">
        <v>77</v>
      </c>
      <c r="J21" s="66">
        <v>64</v>
      </c>
    </row>
    <row r="22" spans="1:10" ht="13.8" x14ac:dyDescent="0.3">
      <c r="A22" s="68" t="s">
        <v>45</v>
      </c>
      <c r="B22" s="66">
        <v>219</v>
      </c>
      <c r="C22" s="66">
        <v>104</v>
      </c>
      <c r="D22" s="66">
        <v>115</v>
      </c>
      <c r="E22" s="66">
        <v>149</v>
      </c>
      <c r="F22" s="66">
        <v>76</v>
      </c>
      <c r="G22" s="66">
        <v>73</v>
      </c>
      <c r="H22" s="66">
        <v>70</v>
      </c>
      <c r="I22" s="66">
        <v>28</v>
      </c>
      <c r="J22" s="66">
        <v>42</v>
      </c>
    </row>
    <row r="23" spans="1:10" ht="13.8" x14ac:dyDescent="0.3">
      <c r="A23" s="68" t="s">
        <v>46</v>
      </c>
      <c r="B23" s="66">
        <v>1076</v>
      </c>
      <c r="C23" s="66">
        <v>480</v>
      </c>
      <c r="D23" s="66">
        <v>596</v>
      </c>
      <c r="E23" s="66">
        <v>707</v>
      </c>
      <c r="F23" s="66">
        <v>275</v>
      </c>
      <c r="G23" s="66">
        <v>432</v>
      </c>
      <c r="H23" s="66">
        <v>369</v>
      </c>
      <c r="I23" s="66">
        <v>205</v>
      </c>
      <c r="J23" s="66">
        <v>164</v>
      </c>
    </row>
    <row r="24" spans="1:10" ht="13.8" x14ac:dyDescent="0.3">
      <c r="A24" s="68" t="s">
        <v>47</v>
      </c>
      <c r="B24" s="66">
        <v>287</v>
      </c>
      <c r="C24" s="66">
        <v>128</v>
      </c>
      <c r="D24" s="66">
        <v>159</v>
      </c>
      <c r="E24" s="66">
        <v>155</v>
      </c>
      <c r="F24" s="66">
        <v>79</v>
      </c>
      <c r="G24" s="66">
        <v>76</v>
      </c>
      <c r="H24" s="66">
        <v>132</v>
      </c>
      <c r="I24" s="66">
        <v>49</v>
      </c>
      <c r="J24" s="66">
        <v>83</v>
      </c>
    </row>
    <row r="25" spans="1:10" ht="13.8" x14ac:dyDescent="0.3">
      <c r="A25" s="68" t="s">
        <v>48</v>
      </c>
      <c r="B25" s="66">
        <v>889</v>
      </c>
      <c r="C25" s="66">
        <v>499</v>
      </c>
      <c r="D25" s="66">
        <v>390</v>
      </c>
      <c r="E25" s="66">
        <v>837</v>
      </c>
      <c r="F25" s="66">
        <v>471</v>
      </c>
      <c r="G25" s="66">
        <v>366</v>
      </c>
      <c r="H25" s="66">
        <v>52</v>
      </c>
      <c r="I25" s="66">
        <v>28</v>
      </c>
      <c r="J25" s="66">
        <v>24</v>
      </c>
    </row>
    <row r="26" spans="1:10" ht="13.8" x14ac:dyDescent="0.3">
      <c r="A26" s="68" t="s">
        <v>49</v>
      </c>
      <c r="B26" s="66">
        <v>214</v>
      </c>
      <c r="C26" s="66">
        <v>100</v>
      </c>
      <c r="D26" s="66">
        <v>114</v>
      </c>
      <c r="E26" s="66">
        <v>94</v>
      </c>
      <c r="F26" s="66">
        <v>42</v>
      </c>
      <c r="G26" s="66">
        <v>52</v>
      </c>
      <c r="H26" s="66">
        <v>120</v>
      </c>
      <c r="I26" s="66">
        <v>58</v>
      </c>
      <c r="J26" s="66">
        <v>62</v>
      </c>
    </row>
    <row r="27" spans="1:10" ht="13.8" x14ac:dyDescent="0.3">
      <c r="A27" s="68" t="s">
        <v>50</v>
      </c>
      <c r="B27" s="66">
        <v>1467</v>
      </c>
      <c r="C27" s="66">
        <v>675</v>
      </c>
      <c r="D27" s="66">
        <v>792</v>
      </c>
      <c r="E27" s="66">
        <v>1089</v>
      </c>
      <c r="F27" s="66">
        <v>514</v>
      </c>
      <c r="G27" s="66">
        <v>575</v>
      </c>
      <c r="H27" s="66">
        <v>378</v>
      </c>
      <c r="I27" s="66">
        <v>161</v>
      </c>
      <c r="J27" s="66">
        <v>217</v>
      </c>
    </row>
    <row r="28" spans="1:10" ht="13.8" x14ac:dyDescent="0.3">
      <c r="A28" s="68" t="s">
        <v>51</v>
      </c>
      <c r="B28" s="66">
        <v>87</v>
      </c>
      <c r="C28" s="66">
        <v>47</v>
      </c>
      <c r="D28" s="66">
        <v>40</v>
      </c>
      <c r="E28" s="66">
        <v>73</v>
      </c>
      <c r="F28" s="66">
        <v>39</v>
      </c>
      <c r="G28" s="66">
        <v>34</v>
      </c>
      <c r="H28" s="66">
        <v>14</v>
      </c>
      <c r="I28" s="66">
        <v>8</v>
      </c>
      <c r="J28" s="66">
        <v>6</v>
      </c>
    </row>
    <row r="29" spans="1:10" ht="13.8" x14ac:dyDescent="0.3">
      <c r="A29" s="65" t="s">
        <v>463</v>
      </c>
      <c r="B29" s="183">
        <v>5697</v>
      </c>
      <c r="C29" s="183">
        <v>2753</v>
      </c>
      <c r="D29" s="183">
        <v>2944</v>
      </c>
      <c r="E29" s="183">
        <v>3961</v>
      </c>
      <c r="F29" s="183">
        <v>1927</v>
      </c>
      <c r="G29" s="183">
        <v>2034</v>
      </c>
      <c r="H29" s="183">
        <v>1736</v>
      </c>
      <c r="I29" s="183">
        <v>826</v>
      </c>
      <c r="J29" s="183">
        <v>910</v>
      </c>
    </row>
    <row r="30" spans="1:10" ht="13.8" x14ac:dyDescent="0.3">
      <c r="A30" s="65" t="s">
        <v>52</v>
      </c>
      <c r="B30" s="66"/>
      <c r="C30" s="66"/>
      <c r="D30" s="66"/>
      <c r="E30" s="183"/>
      <c r="F30" s="183"/>
      <c r="G30" s="183"/>
      <c r="H30" s="183"/>
      <c r="I30" s="183"/>
      <c r="J30" s="183"/>
    </row>
    <row r="31" spans="1:10" ht="13.8" x14ac:dyDescent="0.3">
      <c r="A31" s="68" t="s">
        <v>53</v>
      </c>
      <c r="B31" s="66">
        <v>53</v>
      </c>
      <c r="C31" s="66">
        <v>34</v>
      </c>
      <c r="D31" s="66">
        <v>19</v>
      </c>
      <c r="E31" s="66">
        <v>13</v>
      </c>
      <c r="F31" s="66">
        <v>6</v>
      </c>
      <c r="G31" s="66">
        <v>7</v>
      </c>
      <c r="H31" s="66">
        <v>40</v>
      </c>
      <c r="I31" s="66">
        <v>28</v>
      </c>
      <c r="J31" s="66">
        <v>12</v>
      </c>
    </row>
    <row r="32" spans="1:10" ht="13.8" x14ac:dyDescent="0.3">
      <c r="A32" s="68" t="s">
        <v>54</v>
      </c>
      <c r="B32" s="66">
        <v>62</v>
      </c>
      <c r="C32" s="66">
        <v>29</v>
      </c>
      <c r="D32" s="66">
        <v>33</v>
      </c>
      <c r="E32" s="66">
        <v>13</v>
      </c>
      <c r="F32" s="66">
        <v>7</v>
      </c>
      <c r="G32" s="66">
        <v>6</v>
      </c>
      <c r="H32" s="66">
        <v>49</v>
      </c>
      <c r="I32" s="66">
        <v>22</v>
      </c>
      <c r="J32" s="66">
        <v>27</v>
      </c>
    </row>
    <row r="33" spans="1:10" ht="13.8" x14ac:dyDescent="0.3">
      <c r="A33" s="68" t="s">
        <v>55</v>
      </c>
      <c r="B33" s="66">
        <v>74</v>
      </c>
      <c r="C33" s="66">
        <v>27</v>
      </c>
      <c r="D33" s="66">
        <v>47</v>
      </c>
      <c r="E33" s="66">
        <v>24</v>
      </c>
      <c r="F33" s="66">
        <v>4</v>
      </c>
      <c r="G33" s="66">
        <v>20</v>
      </c>
      <c r="H33" s="66">
        <v>50</v>
      </c>
      <c r="I33" s="66">
        <v>23</v>
      </c>
      <c r="J33" s="66">
        <v>27</v>
      </c>
    </row>
    <row r="34" spans="1:10" ht="13.8" x14ac:dyDescent="0.3">
      <c r="A34" s="68" t="s">
        <v>175</v>
      </c>
      <c r="B34" s="66">
        <v>70</v>
      </c>
      <c r="C34" s="66">
        <v>42</v>
      </c>
      <c r="D34" s="66">
        <v>28</v>
      </c>
      <c r="E34" s="66">
        <v>50</v>
      </c>
      <c r="F34" s="66">
        <v>31</v>
      </c>
      <c r="G34" s="66">
        <v>19</v>
      </c>
      <c r="H34" s="66">
        <v>20</v>
      </c>
      <c r="I34" s="66">
        <v>11</v>
      </c>
      <c r="J34" s="66">
        <v>9</v>
      </c>
    </row>
    <row r="35" spans="1:10" ht="12.75" customHeight="1" x14ac:dyDescent="0.3">
      <c r="A35" s="68" t="s">
        <v>397</v>
      </c>
      <c r="B35" s="131" t="s">
        <v>185</v>
      </c>
      <c r="C35" s="131" t="s">
        <v>185</v>
      </c>
      <c r="D35" s="131" t="s">
        <v>185</v>
      </c>
      <c r="E35" s="131" t="s">
        <v>185</v>
      </c>
      <c r="F35" s="131" t="s">
        <v>185</v>
      </c>
      <c r="G35" s="131" t="s">
        <v>185</v>
      </c>
      <c r="H35" s="131" t="s">
        <v>185</v>
      </c>
      <c r="I35" s="131" t="s">
        <v>185</v>
      </c>
      <c r="J35" s="131" t="s">
        <v>185</v>
      </c>
    </row>
    <row r="36" spans="1:10" ht="13.8" x14ac:dyDescent="0.3">
      <c r="A36" s="68" t="s">
        <v>56</v>
      </c>
      <c r="B36" s="66">
        <v>168</v>
      </c>
      <c r="C36" s="66">
        <v>80</v>
      </c>
      <c r="D36" s="66">
        <v>88</v>
      </c>
      <c r="E36" s="66">
        <v>40</v>
      </c>
      <c r="F36" s="66">
        <v>25</v>
      </c>
      <c r="G36" s="66">
        <v>15</v>
      </c>
      <c r="H36" s="66">
        <v>128</v>
      </c>
      <c r="I36" s="66">
        <v>55</v>
      </c>
      <c r="J36" s="66">
        <v>73</v>
      </c>
    </row>
    <row r="37" spans="1:10" ht="13.8" x14ac:dyDescent="0.3">
      <c r="A37" s="68" t="s">
        <v>57</v>
      </c>
      <c r="B37" s="66">
        <v>78</v>
      </c>
      <c r="C37" s="66">
        <v>24</v>
      </c>
      <c r="D37" s="66">
        <v>54</v>
      </c>
      <c r="E37" s="66">
        <v>8</v>
      </c>
      <c r="F37" s="66">
        <v>5</v>
      </c>
      <c r="G37" s="66">
        <v>3</v>
      </c>
      <c r="H37" s="66">
        <v>70</v>
      </c>
      <c r="I37" s="66">
        <v>19</v>
      </c>
      <c r="J37" s="66">
        <v>51</v>
      </c>
    </row>
    <row r="38" spans="1:10" ht="13.8" x14ac:dyDescent="0.3">
      <c r="A38" s="68" t="s">
        <v>58</v>
      </c>
      <c r="B38" s="66">
        <v>151</v>
      </c>
      <c r="C38" s="66">
        <v>61</v>
      </c>
      <c r="D38" s="66">
        <v>90</v>
      </c>
      <c r="E38" s="66">
        <v>28</v>
      </c>
      <c r="F38" s="66">
        <v>11</v>
      </c>
      <c r="G38" s="66">
        <v>17</v>
      </c>
      <c r="H38" s="66">
        <v>123</v>
      </c>
      <c r="I38" s="66">
        <v>50</v>
      </c>
      <c r="J38" s="66">
        <v>73</v>
      </c>
    </row>
    <row r="39" spans="1:10" ht="13.8" x14ac:dyDescent="0.3">
      <c r="A39" s="68" t="s">
        <v>59</v>
      </c>
      <c r="B39" s="66">
        <v>54</v>
      </c>
      <c r="C39" s="66">
        <v>21</v>
      </c>
      <c r="D39" s="66">
        <v>33</v>
      </c>
      <c r="E39" s="66">
        <v>11</v>
      </c>
      <c r="F39" s="66">
        <v>3</v>
      </c>
      <c r="G39" s="66">
        <v>8</v>
      </c>
      <c r="H39" s="66">
        <v>43</v>
      </c>
      <c r="I39" s="66">
        <v>18</v>
      </c>
      <c r="J39" s="66">
        <v>25</v>
      </c>
    </row>
    <row r="40" spans="1:10" ht="15" customHeight="1" x14ac:dyDescent="0.3">
      <c r="A40" s="68" t="s">
        <v>60</v>
      </c>
      <c r="B40" s="66">
        <v>32</v>
      </c>
      <c r="C40" s="66">
        <v>21</v>
      </c>
      <c r="D40" s="66">
        <v>11</v>
      </c>
      <c r="E40" s="66"/>
      <c r="F40" s="66"/>
      <c r="G40" s="66"/>
      <c r="H40" s="66">
        <v>32</v>
      </c>
      <c r="I40" s="66">
        <v>21</v>
      </c>
      <c r="J40" s="66">
        <v>11</v>
      </c>
    </row>
    <row r="41" spans="1:10" ht="15" customHeight="1" x14ac:dyDescent="0.3">
      <c r="A41" s="68" t="s">
        <v>176</v>
      </c>
      <c r="B41" s="66">
        <v>4</v>
      </c>
      <c r="C41" s="66">
        <v>2</v>
      </c>
      <c r="D41" s="66">
        <v>2</v>
      </c>
      <c r="E41" s="66">
        <v>2</v>
      </c>
      <c r="F41" s="66">
        <v>1</v>
      </c>
      <c r="G41" s="66">
        <v>1</v>
      </c>
      <c r="H41" s="66">
        <v>2</v>
      </c>
      <c r="I41" s="66">
        <v>1</v>
      </c>
      <c r="J41" s="66">
        <v>1</v>
      </c>
    </row>
    <row r="42" spans="1:10" ht="15" customHeight="1" x14ac:dyDescent="0.3">
      <c r="A42" s="68" t="s">
        <v>177</v>
      </c>
      <c r="B42" s="66">
        <v>64</v>
      </c>
      <c r="C42" s="66">
        <v>28</v>
      </c>
      <c r="D42" s="66">
        <v>36</v>
      </c>
      <c r="E42" s="66">
        <v>64</v>
      </c>
      <c r="F42" s="66">
        <v>28</v>
      </c>
      <c r="G42" s="66">
        <v>36</v>
      </c>
      <c r="H42" s="66"/>
      <c r="I42" s="66"/>
      <c r="J42" s="66"/>
    </row>
    <row r="43" spans="1:10" ht="15" customHeight="1" x14ac:dyDescent="0.3">
      <c r="A43" s="68" t="s">
        <v>178</v>
      </c>
      <c r="B43" s="66">
        <v>6</v>
      </c>
      <c r="C43" s="66">
        <v>3</v>
      </c>
      <c r="D43" s="66">
        <v>3</v>
      </c>
      <c r="E43" s="66">
        <v>4</v>
      </c>
      <c r="F43" s="66">
        <v>2</v>
      </c>
      <c r="G43" s="66">
        <v>2</v>
      </c>
      <c r="H43" s="66">
        <v>2</v>
      </c>
      <c r="I43" s="66">
        <v>1</v>
      </c>
      <c r="J43" s="66">
        <v>1</v>
      </c>
    </row>
    <row r="44" spans="1:10" ht="15" customHeight="1" x14ac:dyDescent="0.3">
      <c r="A44" s="68" t="s">
        <v>179</v>
      </c>
      <c r="B44" s="66">
        <v>274</v>
      </c>
      <c r="C44" s="66">
        <v>118</v>
      </c>
      <c r="D44" s="66">
        <v>156</v>
      </c>
      <c r="E44" s="66">
        <v>269</v>
      </c>
      <c r="F44" s="66">
        <v>118</v>
      </c>
      <c r="G44" s="66">
        <v>151</v>
      </c>
      <c r="H44" s="66">
        <v>5</v>
      </c>
      <c r="I44" s="66"/>
      <c r="J44" s="66">
        <v>5</v>
      </c>
    </row>
    <row r="45" spans="1:10" ht="15" customHeight="1" x14ac:dyDescent="0.3">
      <c r="A45" s="68" t="s">
        <v>180</v>
      </c>
      <c r="B45" s="66">
        <v>2</v>
      </c>
      <c r="C45" s="66">
        <v>1</v>
      </c>
      <c r="D45" s="66">
        <v>1</v>
      </c>
      <c r="E45" s="66">
        <v>2</v>
      </c>
      <c r="F45" s="66">
        <v>1</v>
      </c>
      <c r="G45" s="66">
        <v>1</v>
      </c>
      <c r="H45" s="66"/>
      <c r="I45" s="66"/>
      <c r="J45" s="66"/>
    </row>
    <row r="46" spans="1:10" ht="15" customHeight="1" x14ac:dyDescent="0.3">
      <c r="A46" s="68" t="s">
        <v>202</v>
      </c>
      <c r="B46" s="66">
        <v>4</v>
      </c>
      <c r="C46" s="66">
        <v>2</v>
      </c>
      <c r="D46" s="66">
        <v>2</v>
      </c>
      <c r="E46" s="66">
        <v>2</v>
      </c>
      <c r="F46" s="66">
        <v>1</v>
      </c>
      <c r="G46" s="66">
        <v>1</v>
      </c>
      <c r="H46" s="66">
        <v>2</v>
      </c>
      <c r="I46" s="66">
        <v>1</v>
      </c>
      <c r="J46" s="66">
        <v>1</v>
      </c>
    </row>
    <row r="47" spans="1:10" ht="15" customHeight="1" x14ac:dyDescent="0.3">
      <c r="A47" s="68" t="s">
        <v>295</v>
      </c>
      <c r="B47" s="66">
        <v>4</v>
      </c>
      <c r="C47" s="66">
        <v>2</v>
      </c>
      <c r="D47" s="66">
        <v>2</v>
      </c>
      <c r="E47" s="66">
        <v>2</v>
      </c>
      <c r="F47" s="66">
        <v>1</v>
      </c>
      <c r="G47" s="66">
        <v>1</v>
      </c>
      <c r="H47" s="66">
        <v>2</v>
      </c>
      <c r="I47" s="66">
        <v>1</v>
      </c>
      <c r="J47" s="66">
        <v>1</v>
      </c>
    </row>
    <row r="48" spans="1:10" ht="13.8" x14ac:dyDescent="0.3">
      <c r="A48" s="68" t="s">
        <v>398</v>
      </c>
      <c r="B48" s="131" t="s">
        <v>185</v>
      </c>
      <c r="C48" s="131" t="s">
        <v>185</v>
      </c>
      <c r="D48" s="131" t="s">
        <v>185</v>
      </c>
      <c r="E48" s="131" t="s">
        <v>185</v>
      </c>
      <c r="F48" s="131" t="s">
        <v>185</v>
      </c>
      <c r="G48" s="131" t="s">
        <v>185</v>
      </c>
      <c r="H48" s="131" t="s">
        <v>185</v>
      </c>
      <c r="I48" s="131" t="s">
        <v>185</v>
      </c>
      <c r="J48" s="131" t="s">
        <v>185</v>
      </c>
    </row>
    <row r="49" spans="1:10" ht="15" customHeight="1" x14ac:dyDescent="0.3">
      <c r="A49" s="68" t="s">
        <v>344</v>
      </c>
      <c r="B49" s="66">
        <v>42</v>
      </c>
      <c r="C49" s="66">
        <v>13</v>
      </c>
      <c r="D49" s="66">
        <v>29</v>
      </c>
      <c r="E49" s="66">
        <v>41</v>
      </c>
      <c r="F49" s="66">
        <v>12</v>
      </c>
      <c r="G49" s="66">
        <v>29</v>
      </c>
      <c r="H49" s="66">
        <v>1</v>
      </c>
      <c r="I49" s="66">
        <v>1</v>
      </c>
      <c r="J49" s="66"/>
    </row>
    <row r="50" spans="1:10" ht="15" customHeight="1" x14ac:dyDescent="0.3">
      <c r="A50" s="68" t="s">
        <v>209</v>
      </c>
      <c r="B50" s="66">
        <v>27</v>
      </c>
      <c r="C50" s="66">
        <v>8</v>
      </c>
      <c r="D50" s="66">
        <v>19</v>
      </c>
      <c r="E50" s="66">
        <v>27</v>
      </c>
      <c r="F50" s="66">
        <v>8</v>
      </c>
      <c r="G50" s="66">
        <v>19</v>
      </c>
      <c r="H50" s="66"/>
      <c r="I50" s="66"/>
      <c r="J50" s="66"/>
    </row>
    <row r="51" spans="1:10" ht="15" customHeight="1" x14ac:dyDescent="0.3">
      <c r="A51" s="68" t="s">
        <v>181</v>
      </c>
      <c r="B51" s="66">
        <v>101</v>
      </c>
      <c r="C51" s="66">
        <v>51</v>
      </c>
      <c r="D51" s="66">
        <v>50</v>
      </c>
      <c r="E51" s="66">
        <v>41</v>
      </c>
      <c r="F51" s="66">
        <v>25</v>
      </c>
      <c r="G51" s="66">
        <v>16</v>
      </c>
      <c r="H51" s="66">
        <v>60</v>
      </c>
      <c r="I51" s="66">
        <v>26</v>
      </c>
      <c r="J51" s="66">
        <v>34</v>
      </c>
    </row>
    <row r="52" spans="1:10" ht="13.8" x14ac:dyDescent="0.3">
      <c r="A52" s="68" t="s">
        <v>399</v>
      </c>
      <c r="B52" s="131" t="s">
        <v>185</v>
      </c>
      <c r="C52" s="131" t="s">
        <v>185</v>
      </c>
      <c r="D52" s="131" t="s">
        <v>185</v>
      </c>
      <c r="E52" s="131" t="s">
        <v>185</v>
      </c>
      <c r="F52" s="131" t="s">
        <v>185</v>
      </c>
      <c r="G52" s="131" t="s">
        <v>185</v>
      </c>
      <c r="H52" s="131" t="s">
        <v>185</v>
      </c>
      <c r="I52" s="131" t="s">
        <v>185</v>
      </c>
      <c r="J52" s="131" t="s">
        <v>185</v>
      </c>
    </row>
    <row r="53" spans="1:10" ht="13.8" x14ac:dyDescent="0.3">
      <c r="A53" s="68" t="s">
        <v>63</v>
      </c>
      <c r="B53" s="66">
        <v>27</v>
      </c>
      <c r="C53" s="66">
        <v>10</v>
      </c>
      <c r="D53" s="66">
        <v>17</v>
      </c>
      <c r="E53" s="66">
        <v>9</v>
      </c>
      <c r="F53" s="66">
        <v>4</v>
      </c>
      <c r="G53" s="66">
        <v>5</v>
      </c>
      <c r="H53" s="66">
        <v>18</v>
      </c>
      <c r="I53" s="66">
        <v>6</v>
      </c>
      <c r="J53" s="66">
        <v>12</v>
      </c>
    </row>
    <row r="54" spans="1:10" ht="12.75" customHeight="1" x14ac:dyDescent="0.3">
      <c r="A54" s="206" t="s">
        <v>400</v>
      </c>
      <c r="B54" s="131" t="s">
        <v>185</v>
      </c>
      <c r="C54" s="131" t="s">
        <v>185</v>
      </c>
      <c r="D54" s="131" t="s">
        <v>185</v>
      </c>
      <c r="E54" s="131" t="s">
        <v>185</v>
      </c>
      <c r="F54" s="131" t="s">
        <v>185</v>
      </c>
      <c r="G54" s="131" t="s">
        <v>185</v>
      </c>
      <c r="H54" s="131" t="s">
        <v>185</v>
      </c>
      <c r="I54" s="131" t="s">
        <v>185</v>
      </c>
      <c r="J54" s="131" t="s">
        <v>185</v>
      </c>
    </row>
    <row r="55" spans="1:10" ht="12.75" customHeight="1" x14ac:dyDescent="0.3">
      <c r="A55" s="68" t="s">
        <v>401</v>
      </c>
      <c r="B55" s="131" t="s">
        <v>185</v>
      </c>
      <c r="C55" s="131" t="s">
        <v>185</v>
      </c>
      <c r="D55" s="131" t="s">
        <v>185</v>
      </c>
      <c r="E55" s="131" t="s">
        <v>185</v>
      </c>
      <c r="F55" s="131" t="s">
        <v>185</v>
      </c>
      <c r="G55" s="131" t="s">
        <v>185</v>
      </c>
      <c r="H55" s="131" t="s">
        <v>185</v>
      </c>
      <c r="I55" s="131" t="s">
        <v>185</v>
      </c>
      <c r="J55" s="131" t="s">
        <v>185</v>
      </c>
    </row>
    <row r="56" spans="1:10" ht="12.75" customHeight="1" x14ac:dyDescent="0.3">
      <c r="A56" s="68" t="s">
        <v>402</v>
      </c>
      <c r="B56" s="131" t="s">
        <v>185</v>
      </c>
      <c r="C56" s="131" t="s">
        <v>185</v>
      </c>
      <c r="D56" s="131" t="s">
        <v>185</v>
      </c>
      <c r="E56" s="131" t="s">
        <v>185</v>
      </c>
      <c r="F56" s="131" t="s">
        <v>185</v>
      </c>
      <c r="G56" s="131" t="s">
        <v>185</v>
      </c>
      <c r="H56" s="131" t="s">
        <v>185</v>
      </c>
      <c r="I56" s="131" t="s">
        <v>185</v>
      </c>
      <c r="J56" s="131" t="s">
        <v>185</v>
      </c>
    </row>
    <row r="57" spans="1:10" ht="13.8" x14ac:dyDescent="0.3">
      <c r="A57" s="68" t="s">
        <v>254</v>
      </c>
      <c r="B57" s="66">
        <v>11</v>
      </c>
      <c r="C57" s="66"/>
      <c r="D57" s="66">
        <v>11</v>
      </c>
      <c r="E57" s="66"/>
      <c r="F57" s="66"/>
      <c r="G57" s="66"/>
      <c r="H57" s="66">
        <v>11</v>
      </c>
      <c r="I57" s="66"/>
      <c r="J57" s="66">
        <v>11</v>
      </c>
    </row>
    <row r="58" spans="1:10" ht="12.75" customHeight="1" x14ac:dyDescent="0.3">
      <c r="A58" s="68" t="s">
        <v>403</v>
      </c>
      <c r="B58" s="131" t="s">
        <v>185</v>
      </c>
      <c r="C58" s="131" t="s">
        <v>185</v>
      </c>
      <c r="D58" s="131" t="s">
        <v>185</v>
      </c>
      <c r="E58" s="131" t="s">
        <v>185</v>
      </c>
      <c r="F58" s="131" t="s">
        <v>185</v>
      </c>
      <c r="G58" s="131" t="s">
        <v>185</v>
      </c>
      <c r="H58" s="131" t="s">
        <v>185</v>
      </c>
      <c r="I58" s="131" t="s">
        <v>185</v>
      </c>
      <c r="J58" s="131" t="s">
        <v>185</v>
      </c>
    </row>
    <row r="59" spans="1:10" ht="13.8" x14ac:dyDescent="0.3">
      <c r="A59" s="68" t="s">
        <v>64</v>
      </c>
      <c r="B59" s="66">
        <v>65</v>
      </c>
      <c r="C59" s="66">
        <v>33</v>
      </c>
      <c r="D59" s="66">
        <v>32</v>
      </c>
      <c r="E59" s="66">
        <v>24</v>
      </c>
      <c r="F59" s="66">
        <v>11</v>
      </c>
      <c r="G59" s="66">
        <v>13</v>
      </c>
      <c r="H59" s="66">
        <v>41</v>
      </c>
      <c r="I59" s="66">
        <v>22</v>
      </c>
      <c r="J59" s="66">
        <v>19</v>
      </c>
    </row>
    <row r="60" spans="1:10" ht="13.8" x14ac:dyDescent="0.3">
      <c r="A60" s="68" t="s">
        <v>65</v>
      </c>
      <c r="B60" s="66">
        <v>75</v>
      </c>
      <c r="C60" s="66">
        <v>41</v>
      </c>
      <c r="D60" s="66">
        <v>34</v>
      </c>
      <c r="E60" s="66">
        <v>37</v>
      </c>
      <c r="F60" s="66">
        <v>19</v>
      </c>
      <c r="G60" s="66">
        <v>18</v>
      </c>
      <c r="H60" s="66">
        <v>38</v>
      </c>
      <c r="I60" s="66">
        <v>22</v>
      </c>
      <c r="J60" s="66">
        <v>16</v>
      </c>
    </row>
    <row r="61" spans="1:10" ht="13.8" x14ac:dyDescent="0.3">
      <c r="A61" s="68" t="s">
        <v>66</v>
      </c>
      <c r="B61" s="66">
        <v>403</v>
      </c>
      <c r="C61" s="66">
        <v>183</v>
      </c>
      <c r="D61" s="66">
        <v>220</v>
      </c>
      <c r="E61" s="66">
        <v>242</v>
      </c>
      <c r="F61" s="66">
        <v>97</v>
      </c>
      <c r="G61" s="66">
        <v>145</v>
      </c>
      <c r="H61" s="66">
        <v>161</v>
      </c>
      <c r="I61" s="66">
        <v>86</v>
      </c>
      <c r="J61" s="66">
        <v>75</v>
      </c>
    </row>
    <row r="62" spans="1:10" ht="12.75" customHeight="1" x14ac:dyDescent="0.3">
      <c r="A62" s="68" t="s">
        <v>404</v>
      </c>
      <c r="B62" s="131" t="s">
        <v>185</v>
      </c>
      <c r="C62" s="131" t="s">
        <v>185</v>
      </c>
      <c r="D62" s="131" t="s">
        <v>185</v>
      </c>
      <c r="E62" s="131" t="s">
        <v>185</v>
      </c>
      <c r="F62" s="131" t="s">
        <v>185</v>
      </c>
      <c r="G62" s="131" t="s">
        <v>185</v>
      </c>
      <c r="H62" s="131" t="s">
        <v>185</v>
      </c>
      <c r="I62" s="131" t="s">
        <v>185</v>
      </c>
      <c r="J62" s="131" t="s">
        <v>185</v>
      </c>
    </row>
    <row r="63" spans="1:10" ht="12.75" customHeight="1" x14ac:dyDescent="0.3">
      <c r="A63" s="68" t="s">
        <v>405</v>
      </c>
      <c r="B63" s="131" t="s">
        <v>185</v>
      </c>
      <c r="C63" s="131" t="s">
        <v>185</v>
      </c>
      <c r="D63" s="131" t="s">
        <v>185</v>
      </c>
      <c r="E63" s="131" t="s">
        <v>185</v>
      </c>
      <c r="F63" s="131" t="s">
        <v>185</v>
      </c>
      <c r="G63" s="131" t="s">
        <v>185</v>
      </c>
      <c r="H63" s="131" t="s">
        <v>185</v>
      </c>
      <c r="I63" s="131" t="s">
        <v>185</v>
      </c>
      <c r="J63" s="131" t="s">
        <v>185</v>
      </c>
    </row>
    <row r="64" spans="1:10" ht="13.8" x14ac:dyDescent="0.3">
      <c r="A64" s="68" t="s">
        <v>67</v>
      </c>
      <c r="B64" s="66">
        <v>22</v>
      </c>
      <c r="C64" s="66">
        <v>14</v>
      </c>
      <c r="D64" s="66">
        <v>8</v>
      </c>
      <c r="E64" s="66">
        <v>7</v>
      </c>
      <c r="F64" s="66">
        <v>5</v>
      </c>
      <c r="G64" s="66">
        <v>2</v>
      </c>
      <c r="H64" s="66">
        <v>15</v>
      </c>
      <c r="I64" s="66">
        <v>9</v>
      </c>
      <c r="J64" s="66">
        <v>6</v>
      </c>
    </row>
    <row r="65" spans="1:10" ht="12.75" customHeight="1" x14ac:dyDescent="0.3">
      <c r="A65" s="68" t="s">
        <v>406</v>
      </c>
      <c r="B65" s="131" t="s">
        <v>185</v>
      </c>
      <c r="C65" s="131" t="s">
        <v>185</v>
      </c>
      <c r="D65" s="131" t="s">
        <v>185</v>
      </c>
      <c r="E65" s="131" t="s">
        <v>185</v>
      </c>
      <c r="F65" s="131" t="s">
        <v>185</v>
      </c>
      <c r="G65" s="131" t="s">
        <v>185</v>
      </c>
      <c r="H65" s="131" t="s">
        <v>185</v>
      </c>
      <c r="I65" s="131" t="s">
        <v>185</v>
      </c>
      <c r="J65" s="131" t="s">
        <v>185</v>
      </c>
    </row>
    <row r="66" spans="1:10" ht="13.8" x14ac:dyDescent="0.3">
      <c r="A66" s="68" t="s">
        <v>304</v>
      </c>
      <c r="B66" s="66">
        <v>4</v>
      </c>
      <c r="C66" s="66">
        <v>1</v>
      </c>
      <c r="D66" s="66">
        <v>3</v>
      </c>
      <c r="E66" s="66">
        <v>2</v>
      </c>
      <c r="F66" s="66">
        <v>1</v>
      </c>
      <c r="G66" s="66">
        <v>1</v>
      </c>
      <c r="H66" s="66">
        <v>2</v>
      </c>
      <c r="I66" s="66"/>
      <c r="J66" s="66">
        <v>2</v>
      </c>
    </row>
    <row r="67" spans="1:10" ht="13.8" x14ac:dyDescent="0.3">
      <c r="A67" s="68" t="s">
        <v>182</v>
      </c>
      <c r="B67" s="66">
        <v>21</v>
      </c>
      <c r="C67" s="66">
        <v>8</v>
      </c>
      <c r="D67" s="66">
        <v>13</v>
      </c>
      <c r="E67" s="66">
        <v>15</v>
      </c>
      <c r="F67" s="66">
        <v>5</v>
      </c>
      <c r="G67" s="66">
        <v>10</v>
      </c>
      <c r="H67" s="66">
        <v>6</v>
      </c>
      <c r="I67" s="66">
        <v>3</v>
      </c>
      <c r="J67" s="66">
        <v>3</v>
      </c>
    </row>
    <row r="68" spans="1:10" ht="13.8" x14ac:dyDescent="0.3">
      <c r="A68" s="68" t="s">
        <v>68</v>
      </c>
      <c r="B68" s="66">
        <v>61</v>
      </c>
      <c r="C68" s="66">
        <v>18</v>
      </c>
      <c r="D68" s="66">
        <v>43</v>
      </c>
      <c r="E68" s="66">
        <v>25</v>
      </c>
      <c r="F68" s="66">
        <v>10</v>
      </c>
      <c r="G68" s="66">
        <v>15</v>
      </c>
      <c r="H68" s="66">
        <v>36</v>
      </c>
      <c r="I68" s="66">
        <v>8</v>
      </c>
      <c r="J68" s="66">
        <v>28</v>
      </c>
    </row>
    <row r="69" spans="1:10" ht="13.8" x14ac:dyDescent="0.3">
      <c r="A69" s="68" t="s">
        <v>69</v>
      </c>
      <c r="B69" s="66">
        <v>107</v>
      </c>
      <c r="C69" s="66">
        <v>47</v>
      </c>
      <c r="D69" s="66">
        <v>60</v>
      </c>
      <c r="E69" s="66">
        <v>43</v>
      </c>
      <c r="F69" s="66">
        <v>21</v>
      </c>
      <c r="G69" s="66">
        <v>22</v>
      </c>
      <c r="H69" s="66">
        <v>64</v>
      </c>
      <c r="I69" s="66">
        <v>26</v>
      </c>
      <c r="J69" s="66">
        <v>38</v>
      </c>
    </row>
    <row r="70" spans="1:10" ht="13.8" x14ac:dyDescent="0.3">
      <c r="A70" s="68" t="s">
        <v>345</v>
      </c>
      <c r="B70" s="66">
        <v>18</v>
      </c>
      <c r="C70" s="66">
        <v>13</v>
      </c>
      <c r="D70" s="66">
        <v>5</v>
      </c>
      <c r="E70" s="66"/>
      <c r="F70" s="66"/>
      <c r="G70" s="66"/>
      <c r="H70" s="66">
        <v>18</v>
      </c>
      <c r="I70" s="66">
        <v>13</v>
      </c>
      <c r="J70" s="66">
        <v>5</v>
      </c>
    </row>
    <row r="71" spans="1:10" ht="13.8" x14ac:dyDescent="0.3">
      <c r="A71" s="68" t="s">
        <v>70</v>
      </c>
      <c r="B71" s="66">
        <v>220</v>
      </c>
      <c r="C71" s="66">
        <v>52</v>
      </c>
      <c r="D71" s="66">
        <v>168</v>
      </c>
      <c r="E71" s="66">
        <v>26</v>
      </c>
      <c r="F71" s="66">
        <v>10</v>
      </c>
      <c r="G71" s="66">
        <v>16</v>
      </c>
      <c r="H71" s="66">
        <v>194</v>
      </c>
      <c r="I71" s="66">
        <v>42</v>
      </c>
      <c r="J71" s="66">
        <v>152</v>
      </c>
    </row>
    <row r="72" spans="1:10" ht="13.8" x14ac:dyDescent="0.3">
      <c r="A72" s="68" t="s">
        <v>71</v>
      </c>
      <c r="B72" s="66">
        <v>144</v>
      </c>
      <c r="C72" s="66">
        <v>51</v>
      </c>
      <c r="D72" s="66">
        <v>93</v>
      </c>
      <c r="E72" s="66">
        <v>36</v>
      </c>
      <c r="F72" s="66">
        <v>9</v>
      </c>
      <c r="G72" s="66">
        <v>27</v>
      </c>
      <c r="H72" s="66">
        <v>108</v>
      </c>
      <c r="I72" s="66">
        <v>42</v>
      </c>
      <c r="J72" s="66">
        <v>66</v>
      </c>
    </row>
    <row r="73" spans="1:10" ht="13.8" x14ac:dyDescent="0.3">
      <c r="A73" s="68" t="s">
        <v>72</v>
      </c>
      <c r="B73" s="66">
        <v>96</v>
      </c>
      <c r="C73" s="66">
        <v>45</v>
      </c>
      <c r="D73" s="66">
        <v>51</v>
      </c>
      <c r="E73" s="66">
        <v>92</v>
      </c>
      <c r="F73" s="66">
        <v>44</v>
      </c>
      <c r="G73" s="66">
        <v>48</v>
      </c>
      <c r="H73" s="66">
        <v>4</v>
      </c>
      <c r="I73" s="66">
        <v>1</v>
      </c>
      <c r="J73" s="66">
        <v>3</v>
      </c>
    </row>
    <row r="74" spans="1:10" ht="12.75" customHeight="1" x14ac:dyDescent="0.3">
      <c r="A74" s="68" t="s">
        <v>407</v>
      </c>
      <c r="B74" s="131" t="s">
        <v>185</v>
      </c>
      <c r="C74" s="131" t="s">
        <v>185</v>
      </c>
      <c r="D74" s="131" t="s">
        <v>185</v>
      </c>
      <c r="E74" s="131" t="s">
        <v>185</v>
      </c>
      <c r="F74" s="131" t="s">
        <v>185</v>
      </c>
      <c r="G74" s="131" t="s">
        <v>185</v>
      </c>
      <c r="H74" s="131" t="s">
        <v>185</v>
      </c>
      <c r="I74" s="131" t="s">
        <v>185</v>
      </c>
      <c r="J74" s="131" t="s">
        <v>185</v>
      </c>
    </row>
    <row r="75" spans="1:10" ht="12.75" customHeight="1" x14ac:dyDescent="0.3">
      <c r="A75" s="68" t="s">
        <v>408</v>
      </c>
      <c r="B75" s="131" t="s">
        <v>185</v>
      </c>
      <c r="C75" s="131" t="s">
        <v>185</v>
      </c>
      <c r="D75" s="131" t="s">
        <v>185</v>
      </c>
      <c r="E75" s="131" t="s">
        <v>185</v>
      </c>
      <c r="F75" s="131" t="s">
        <v>185</v>
      </c>
      <c r="G75" s="131" t="s">
        <v>185</v>
      </c>
      <c r="H75" s="131" t="s">
        <v>185</v>
      </c>
      <c r="I75" s="131" t="s">
        <v>185</v>
      </c>
      <c r="J75" s="131" t="s">
        <v>185</v>
      </c>
    </row>
    <row r="76" spans="1:10" ht="13.8" x14ac:dyDescent="0.3">
      <c r="A76" s="68" t="s">
        <v>73</v>
      </c>
      <c r="B76" s="66">
        <v>1020</v>
      </c>
      <c r="C76" s="66">
        <v>393</v>
      </c>
      <c r="D76" s="66">
        <v>627</v>
      </c>
      <c r="E76" s="66">
        <v>164</v>
      </c>
      <c r="F76" s="66">
        <v>65</v>
      </c>
      <c r="G76" s="66">
        <v>99</v>
      </c>
      <c r="H76" s="66">
        <v>856</v>
      </c>
      <c r="I76" s="66">
        <v>328</v>
      </c>
      <c r="J76" s="66">
        <v>528</v>
      </c>
    </row>
    <row r="77" spans="1:10" ht="13.8" x14ac:dyDescent="0.3">
      <c r="A77" s="68" t="s">
        <v>74</v>
      </c>
      <c r="B77" s="66">
        <v>309</v>
      </c>
      <c r="C77" s="66">
        <v>133</v>
      </c>
      <c r="D77" s="66">
        <v>176</v>
      </c>
      <c r="E77" s="66">
        <v>90</v>
      </c>
      <c r="F77" s="66">
        <v>33</v>
      </c>
      <c r="G77" s="66">
        <v>57</v>
      </c>
      <c r="H77" s="66">
        <v>219</v>
      </c>
      <c r="I77" s="66">
        <v>100</v>
      </c>
      <c r="J77" s="66">
        <v>119</v>
      </c>
    </row>
    <row r="78" spans="1:10" ht="13.8" x14ac:dyDescent="0.3">
      <c r="A78" s="68" t="s">
        <v>75</v>
      </c>
      <c r="B78" s="66">
        <v>1097</v>
      </c>
      <c r="C78" s="66">
        <v>471</v>
      </c>
      <c r="D78" s="66">
        <v>626</v>
      </c>
      <c r="E78" s="66">
        <v>194</v>
      </c>
      <c r="F78" s="66">
        <v>93</v>
      </c>
      <c r="G78" s="66">
        <v>101</v>
      </c>
      <c r="H78" s="66">
        <v>903</v>
      </c>
      <c r="I78" s="66">
        <v>378</v>
      </c>
      <c r="J78" s="66">
        <v>525</v>
      </c>
    </row>
    <row r="79" spans="1:10" ht="13.8" x14ac:dyDescent="0.3">
      <c r="A79" s="68" t="s">
        <v>76</v>
      </c>
      <c r="B79" s="66">
        <v>227</v>
      </c>
      <c r="C79" s="66">
        <v>93</v>
      </c>
      <c r="D79" s="66">
        <v>134</v>
      </c>
      <c r="E79" s="66">
        <v>81</v>
      </c>
      <c r="F79" s="66">
        <v>29</v>
      </c>
      <c r="G79" s="66">
        <v>52</v>
      </c>
      <c r="H79" s="66">
        <v>146</v>
      </c>
      <c r="I79" s="66">
        <v>64</v>
      </c>
      <c r="J79" s="66">
        <v>82</v>
      </c>
    </row>
    <row r="80" spans="1:10" ht="13.8" x14ac:dyDescent="0.3">
      <c r="A80" s="68" t="s">
        <v>77</v>
      </c>
      <c r="B80" s="66">
        <v>319</v>
      </c>
      <c r="C80" s="66">
        <v>134</v>
      </c>
      <c r="D80" s="66">
        <v>185</v>
      </c>
      <c r="E80" s="66">
        <v>87</v>
      </c>
      <c r="F80" s="66">
        <v>41</v>
      </c>
      <c r="G80" s="66">
        <v>46</v>
      </c>
      <c r="H80" s="66">
        <v>232</v>
      </c>
      <c r="I80" s="66">
        <v>93</v>
      </c>
      <c r="J80" s="66">
        <v>139</v>
      </c>
    </row>
    <row r="81" spans="1:10" ht="13.8" x14ac:dyDescent="0.3">
      <c r="A81" s="68" t="s">
        <v>78</v>
      </c>
      <c r="B81" s="66">
        <v>151</v>
      </c>
      <c r="C81" s="66">
        <v>60</v>
      </c>
      <c r="D81" s="66">
        <v>91</v>
      </c>
      <c r="E81" s="66">
        <v>34</v>
      </c>
      <c r="F81" s="66">
        <v>15</v>
      </c>
      <c r="G81" s="66">
        <v>19</v>
      </c>
      <c r="H81" s="66">
        <v>117</v>
      </c>
      <c r="I81" s="66">
        <v>45</v>
      </c>
      <c r="J81" s="66">
        <v>72</v>
      </c>
    </row>
    <row r="82" spans="1:10" ht="13.8" x14ac:dyDescent="0.3">
      <c r="A82" s="68" t="s">
        <v>79</v>
      </c>
      <c r="B82" s="66">
        <v>300</v>
      </c>
      <c r="C82" s="66">
        <v>178</v>
      </c>
      <c r="D82" s="66">
        <v>122</v>
      </c>
      <c r="E82" s="66">
        <v>97</v>
      </c>
      <c r="F82" s="66">
        <v>57</v>
      </c>
      <c r="G82" s="66">
        <v>40</v>
      </c>
      <c r="H82" s="66">
        <v>203</v>
      </c>
      <c r="I82" s="66">
        <v>121</v>
      </c>
      <c r="J82" s="66">
        <v>82</v>
      </c>
    </row>
    <row r="83" spans="1:10" ht="13.8" x14ac:dyDescent="0.3">
      <c r="A83" s="68" t="s">
        <v>80</v>
      </c>
      <c r="B83" s="66">
        <v>112</v>
      </c>
      <c r="C83" s="66">
        <v>66</v>
      </c>
      <c r="D83" s="66">
        <v>46</v>
      </c>
      <c r="E83" s="66">
        <v>34</v>
      </c>
      <c r="F83" s="66">
        <v>17</v>
      </c>
      <c r="G83" s="66">
        <v>17</v>
      </c>
      <c r="H83" s="66">
        <v>78</v>
      </c>
      <c r="I83" s="66">
        <v>49</v>
      </c>
      <c r="J83" s="66">
        <v>29</v>
      </c>
    </row>
    <row r="84" spans="1:10" ht="13.8" x14ac:dyDescent="0.3">
      <c r="A84" s="68" t="s">
        <v>81</v>
      </c>
      <c r="B84" s="66">
        <v>131</v>
      </c>
      <c r="C84" s="66">
        <v>51</v>
      </c>
      <c r="D84" s="66">
        <v>80</v>
      </c>
      <c r="E84" s="66">
        <v>46</v>
      </c>
      <c r="F84" s="66">
        <v>15</v>
      </c>
      <c r="G84" s="66">
        <v>31</v>
      </c>
      <c r="H84" s="66">
        <v>85</v>
      </c>
      <c r="I84" s="66">
        <v>36</v>
      </c>
      <c r="J84" s="66">
        <v>49</v>
      </c>
    </row>
    <row r="85" spans="1:10" ht="13.8" x14ac:dyDescent="0.3">
      <c r="A85" s="68" t="s">
        <v>82</v>
      </c>
      <c r="B85" s="66">
        <v>156</v>
      </c>
      <c r="C85" s="66">
        <v>61</v>
      </c>
      <c r="D85" s="66">
        <v>95</v>
      </c>
      <c r="E85" s="66">
        <v>48</v>
      </c>
      <c r="F85" s="66">
        <v>21</v>
      </c>
      <c r="G85" s="66">
        <v>27</v>
      </c>
      <c r="H85" s="66">
        <v>108</v>
      </c>
      <c r="I85" s="66">
        <v>40</v>
      </c>
      <c r="J85" s="66">
        <v>68</v>
      </c>
    </row>
    <row r="86" spans="1:10" ht="13.8" x14ac:dyDescent="0.3">
      <c r="A86" s="68" t="s">
        <v>83</v>
      </c>
      <c r="B86" s="66">
        <v>643</v>
      </c>
      <c r="C86" s="66">
        <v>277</v>
      </c>
      <c r="D86" s="66">
        <v>366</v>
      </c>
      <c r="E86" s="66">
        <v>196</v>
      </c>
      <c r="F86" s="66">
        <v>85</v>
      </c>
      <c r="G86" s="66">
        <v>111</v>
      </c>
      <c r="H86" s="66">
        <v>447</v>
      </c>
      <c r="I86" s="66">
        <v>192</v>
      </c>
      <c r="J86" s="66">
        <v>255</v>
      </c>
    </row>
    <row r="87" spans="1:10" ht="13.8" x14ac:dyDescent="0.3">
      <c r="A87" s="68" t="s">
        <v>305</v>
      </c>
      <c r="B87" s="66">
        <v>7</v>
      </c>
      <c r="C87" s="66">
        <v>1</v>
      </c>
      <c r="D87" s="66">
        <v>6</v>
      </c>
      <c r="E87" s="66">
        <v>7</v>
      </c>
      <c r="F87" s="66">
        <v>1</v>
      </c>
      <c r="G87" s="66">
        <v>6</v>
      </c>
      <c r="H87" s="66"/>
      <c r="I87" s="66"/>
      <c r="J87" s="66"/>
    </row>
    <row r="88" spans="1:10" ht="13.8" x14ac:dyDescent="0.3">
      <c r="A88" s="68" t="s">
        <v>84</v>
      </c>
      <c r="B88" s="66">
        <v>53</v>
      </c>
      <c r="C88" s="66">
        <v>24</v>
      </c>
      <c r="D88" s="66">
        <v>29</v>
      </c>
      <c r="E88" s="66">
        <v>31</v>
      </c>
      <c r="F88" s="66">
        <v>15</v>
      </c>
      <c r="G88" s="66">
        <v>16</v>
      </c>
      <c r="H88" s="66">
        <v>22</v>
      </c>
      <c r="I88" s="66">
        <v>9</v>
      </c>
      <c r="J88" s="66">
        <v>13</v>
      </c>
    </row>
    <row r="89" spans="1:10" ht="13.8" x14ac:dyDescent="0.3">
      <c r="A89" s="68" t="s">
        <v>85</v>
      </c>
      <c r="B89" s="66">
        <v>326</v>
      </c>
      <c r="C89" s="66">
        <v>133</v>
      </c>
      <c r="D89" s="66">
        <v>193</v>
      </c>
      <c r="E89" s="66">
        <v>105</v>
      </c>
      <c r="F89" s="66">
        <v>40</v>
      </c>
      <c r="G89" s="66">
        <v>65</v>
      </c>
      <c r="H89" s="66">
        <v>221</v>
      </c>
      <c r="I89" s="66">
        <v>93</v>
      </c>
      <c r="J89" s="66">
        <v>128</v>
      </c>
    </row>
    <row r="90" spans="1:10" ht="13.8" x14ac:dyDescent="0.3">
      <c r="A90" s="68" t="s">
        <v>86</v>
      </c>
      <c r="B90" s="66">
        <v>348</v>
      </c>
      <c r="C90" s="66">
        <v>145</v>
      </c>
      <c r="D90" s="66">
        <v>203</v>
      </c>
      <c r="E90" s="66">
        <v>112</v>
      </c>
      <c r="F90" s="66">
        <v>49</v>
      </c>
      <c r="G90" s="66">
        <v>63</v>
      </c>
      <c r="H90" s="66">
        <v>236</v>
      </c>
      <c r="I90" s="66">
        <v>96</v>
      </c>
      <c r="J90" s="66">
        <v>140</v>
      </c>
    </row>
    <row r="91" spans="1:10" ht="13.8" x14ac:dyDescent="0.3">
      <c r="A91" s="68" t="s">
        <v>183</v>
      </c>
      <c r="B91" s="66">
        <v>146</v>
      </c>
      <c r="C91" s="66">
        <v>75</v>
      </c>
      <c r="D91" s="66">
        <v>71</v>
      </c>
      <c r="E91" s="66">
        <v>4</v>
      </c>
      <c r="F91" s="66">
        <v>3</v>
      </c>
      <c r="G91" s="66">
        <v>1</v>
      </c>
      <c r="H91" s="66">
        <v>142</v>
      </c>
      <c r="I91" s="66">
        <v>72</v>
      </c>
      <c r="J91" s="66">
        <v>70</v>
      </c>
    </row>
    <row r="92" spans="1:10" ht="13.8" x14ac:dyDescent="0.3">
      <c r="A92" s="68" t="s">
        <v>87</v>
      </c>
      <c r="B92" s="66">
        <v>998</v>
      </c>
      <c r="C92" s="66">
        <v>355</v>
      </c>
      <c r="D92" s="66">
        <v>643</v>
      </c>
      <c r="E92" s="66">
        <v>194</v>
      </c>
      <c r="F92" s="66">
        <v>58</v>
      </c>
      <c r="G92" s="66">
        <v>136</v>
      </c>
      <c r="H92" s="66">
        <v>804</v>
      </c>
      <c r="I92" s="66">
        <v>297</v>
      </c>
      <c r="J92" s="66">
        <v>507</v>
      </c>
    </row>
    <row r="93" spans="1:10" ht="13.8" x14ac:dyDescent="0.3">
      <c r="A93" s="68" t="s">
        <v>88</v>
      </c>
      <c r="B93" s="66">
        <v>207</v>
      </c>
      <c r="C93" s="66">
        <v>142</v>
      </c>
      <c r="D93" s="66">
        <v>65</v>
      </c>
      <c r="E93" s="66">
        <v>132</v>
      </c>
      <c r="F93" s="66">
        <v>86</v>
      </c>
      <c r="G93" s="66">
        <v>46</v>
      </c>
      <c r="H93" s="66">
        <v>75</v>
      </c>
      <c r="I93" s="66">
        <v>56</v>
      </c>
      <c r="J93" s="66">
        <v>19</v>
      </c>
    </row>
    <row r="94" spans="1:10" ht="12.75" customHeight="1" x14ac:dyDescent="0.3">
      <c r="A94" s="68" t="s">
        <v>409</v>
      </c>
      <c r="B94" s="131" t="s">
        <v>185</v>
      </c>
      <c r="C94" s="131" t="s">
        <v>185</v>
      </c>
      <c r="D94" s="131" t="s">
        <v>185</v>
      </c>
      <c r="E94" s="131" t="s">
        <v>185</v>
      </c>
      <c r="F94" s="131" t="s">
        <v>185</v>
      </c>
      <c r="G94" s="131" t="s">
        <v>185</v>
      </c>
      <c r="H94" s="131" t="s">
        <v>185</v>
      </c>
      <c r="I94" s="131" t="s">
        <v>185</v>
      </c>
      <c r="J94" s="131" t="s">
        <v>185</v>
      </c>
    </row>
    <row r="95" spans="1:10" ht="13.8" x14ac:dyDescent="0.3">
      <c r="A95" s="65" t="s">
        <v>464</v>
      </c>
      <c r="B95" s="183">
        <v>9094</v>
      </c>
      <c r="C95" s="183">
        <v>3875</v>
      </c>
      <c r="D95" s="183">
        <v>5219</v>
      </c>
      <c r="E95" s="183">
        <v>2855</v>
      </c>
      <c r="F95" s="183">
        <v>1248</v>
      </c>
      <c r="G95" s="183">
        <v>1607</v>
      </c>
      <c r="H95" s="183">
        <v>6239</v>
      </c>
      <c r="I95" s="183">
        <v>2627</v>
      </c>
      <c r="J95" s="183">
        <v>3612</v>
      </c>
    </row>
    <row r="96" spans="1:10" ht="13.8" x14ac:dyDescent="0.3">
      <c r="A96" s="65" t="s">
        <v>89</v>
      </c>
      <c r="B96" s="66"/>
      <c r="C96" s="66"/>
      <c r="D96" s="66"/>
      <c r="E96" s="183"/>
      <c r="F96" s="183"/>
      <c r="G96" s="183"/>
      <c r="H96" s="183"/>
      <c r="I96" s="183"/>
      <c r="J96" s="183"/>
    </row>
    <row r="97" spans="1:10" ht="13.8" x14ac:dyDescent="0.3">
      <c r="A97" s="68" t="s">
        <v>61</v>
      </c>
      <c r="B97" s="66">
        <v>49</v>
      </c>
      <c r="C97" s="66">
        <v>18</v>
      </c>
      <c r="D97" s="66">
        <v>31</v>
      </c>
      <c r="E97" s="66">
        <v>3</v>
      </c>
      <c r="F97" s="66">
        <v>2</v>
      </c>
      <c r="G97" s="66">
        <v>1</v>
      </c>
      <c r="H97" s="66">
        <v>46</v>
      </c>
      <c r="I97" s="66">
        <v>16</v>
      </c>
      <c r="J97" s="66">
        <v>30</v>
      </c>
    </row>
    <row r="98" spans="1:10" ht="13.8" x14ac:dyDescent="0.3">
      <c r="A98" s="68" t="s">
        <v>107</v>
      </c>
      <c r="B98" s="66">
        <v>71</v>
      </c>
      <c r="C98" s="66">
        <v>23</v>
      </c>
      <c r="D98" s="66">
        <v>48</v>
      </c>
      <c r="E98" s="66">
        <v>3</v>
      </c>
      <c r="F98" s="66"/>
      <c r="G98" s="66">
        <v>3</v>
      </c>
      <c r="H98" s="66">
        <v>68</v>
      </c>
      <c r="I98" s="66">
        <v>23</v>
      </c>
      <c r="J98" s="66">
        <v>45</v>
      </c>
    </row>
    <row r="99" spans="1:10" ht="13.8" x14ac:dyDescent="0.3">
      <c r="A99" s="68" t="s">
        <v>256</v>
      </c>
      <c r="B99" s="66">
        <v>26</v>
      </c>
      <c r="C99" s="66">
        <v>9</v>
      </c>
      <c r="D99" s="66">
        <v>17</v>
      </c>
      <c r="E99" s="66">
        <v>1</v>
      </c>
      <c r="F99" s="66">
        <v>1</v>
      </c>
      <c r="G99" s="66"/>
      <c r="H99" s="66">
        <v>25</v>
      </c>
      <c r="I99" s="66">
        <v>8</v>
      </c>
      <c r="J99" s="66">
        <v>17</v>
      </c>
    </row>
    <row r="100" spans="1:10" ht="13.8" x14ac:dyDescent="0.3">
      <c r="A100" s="68" t="s">
        <v>62</v>
      </c>
      <c r="B100" s="66">
        <v>87</v>
      </c>
      <c r="C100" s="66">
        <v>36</v>
      </c>
      <c r="D100" s="66">
        <v>51</v>
      </c>
      <c r="E100" s="66">
        <v>1</v>
      </c>
      <c r="F100" s="66">
        <v>1</v>
      </c>
      <c r="G100" s="66"/>
      <c r="H100" s="66">
        <v>86</v>
      </c>
      <c r="I100" s="66">
        <v>35</v>
      </c>
      <c r="J100" s="66">
        <v>51</v>
      </c>
    </row>
    <row r="101" spans="1:10" ht="13.8" x14ac:dyDescent="0.3">
      <c r="A101" s="68" t="s">
        <v>90</v>
      </c>
      <c r="B101" s="66">
        <v>62</v>
      </c>
      <c r="C101" s="66">
        <v>42</v>
      </c>
      <c r="D101" s="66">
        <v>20</v>
      </c>
      <c r="E101" s="66">
        <v>12</v>
      </c>
      <c r="F101" s="66">
        <v>7</v>
      </c>
      <c r="G101" s="66">
        <v>5</v>
      </c>
      <c r="H101" s="66">
        <v>50</v>
      </c>
      <c r="I101" s="66">
        <v>35</v>
      </c>
      <c r="J101" s="66">
        <v>15</v>
      </c>
    </row>
    <row r="102" spans="1:10" ht="13.8" x14ac:dyDescent="0.3">
      <c r="A102" s="68" t="s">
        <v>257</v>
      </c>
      <c r="B102" s="66">
        <v>116</v>
      </c>
      <c r="C102" s="66">
        <v>45</v>
      </c>
      <c r="D102" s="66">
        <v>71</v>
      </c>
      <c r="E102" s="66">
        <v>34</v>
      </c>
      <c r="F102" s="66">
        <v>7</v>
      </c>
      <c r="G102" s="66">
        <v>27</v>
      </c>
      <c r="H102" s="66">
        <v>82</v>
      </c>
      <c r="I102" s="66">
        <v>38</v>
      </c>
      <c r="J102" s="66">
        <v>44</v>
      </c>
    </row>
    <row r="103" spans="1:10" ht="13.8" x14ac:dyDescent="0.3">
      <c r="A103" s="68" t="s">
        <v>258</v>
      </c>
      <c r="B103" s="66">
        <v>38</v>
      </c>
      <c r="C103" s="66">
        <v>18</v>
      </c>
      <c r="D103" s="66">
        <v>20</v>
      </c>
      <c r="E103" s="66">
        <v>10</v>
      </c>
      <c r="F103" s="66">
        <v>3</v>
      </c>
      <c r="G103" s="66">
        <v>7</v>
      </c>
      <c r="H103" s="66">
        <v>28</v>
      </c>
      <c r="I103" s="66">
        <v>15</v>
      </c>
      <c r="J103" s="66">
        <v>13</v>
      </c>
    </row>
    <row r="104" spans="1:10" ht="15" customHeight="1" x14ac:dyDescent="0.3">
      <c r="A104" s="86" t="s">
        <v>91</v>
      </c>
      <c r="B104" s="66">
        <v>37</v>
      </c>
      <c r="C104" s="66">
        <v>12</v>
      </c>
      <c r="D104" s="66">
        <v>25</v>
      </c>
      <c r="E104" s="66">
        <v>37</v>
      </c>
      <c r="F104" s="66">
        <v>12</v>
      </c>
      <c r="G104" s="66">
        <v>25</v>
      </c>
      <c r="H104" s="66"/>
      <c r="I104" s="66"/>
      <c r="J104" s="66"/>
    </row>
    <row r="105" spans="1:10" ht="13.8" x14ac:dyDescent="0.3">
      <c r="A105" s="68" t="s">
        <v>210</v>
      </c>
      <c r="B105" s="66">
        <v>29</v>
      </c>
      <c r="C105" s="66">
        <v>6</v>
      </c>
      <c r="D105" s="66">
        <v>23</v>
      </c>
      <c r="E105" s="66">
        <v>1</v>
      </c>
      <c r="F105" s="66"/>
      <c r="G105" s="66">
        <v>1</v>
      </c>
      <c r="H105" s="66">
        <v>28</v>
      </c>
      <c r="I105" s="66">
        <v>6</v>
      </c>
      <c r="J105" s="66">
        <v>22</v>
      </c>
    </row>
    <row r="106" spans="1:10" ht="12.75" customHeight="1" x14ac:dyDescent="0.3">
      <c r="A106" s="68" t="s">
        <v>410</v>
      </c>
      <c r="B106" s="131" t="s">
        <v>185</v>
      </c>
      <c r="C106" s="131" t="s">
        <v>185</v>
      </c>
      <c r="D106" s="131" t="s">
        <v>185</v>
      </c>
      <c r="E106" s="131" t="s">
        <v>185</v>
      </c>
      <c r="F106" s="131" t="s">
        <v>185</v>
      </c>
      <c r="G106" s="131" t="s">
        <v>185</v>
      </c>
      <c r="H106" s="131" t="s">
        <v>185</v>
      </c>
      <c r="I106" s="131" t="s">
        <v>185</v>
      </c>
      <c r="J106" s="131" t="s">
        <v>185</v>
      </c>
    </row>
    <row r="107" spans="1:10" ht="13.8" x14ac:dyDescent="0.3">
      <c r="A107" s="68" t="s">
        <v>203</v>
      </c>
      <c r="B107" s="66">
        <v>97</v>
      </c>
      <c r="C107" s="66">
        <v>33</v>
      </c>
      <c r="D107" s="66">
        <v>64</v>
      </c>
      <c r="E107" s="66">
        <v>12</v>
      </c>
      <c r="F107" s="66">
        <v>3</v>
      </c>
      <c r="G107" s="66">
        <v>9</v>
      </c>
      <c r="H107" s="66">
        <v>85</v>
      </c>
      <c r="I107" s="66">
        <v>30</v>
      </c>
      <c r="J107" s="66">
        <v>55</v>
      </c>
    </row>
    <row r="108" spans="1:10" ht="13.8" x14ac:dyDescent="0.3">
      <c r="A108" s="68" t="s">
        <v>92</v>
      </c>
      <c r="B108" s="66">
        <v>34</v>
      </c>
      <c r="C108" s="66">
        <v>7</v>
      </c>
      <c r="D108" s="66">
        <v>27</v>
      </c>
      <c r="E108" s="66">
        <v>11</v>
      </c>
      <c r="F108" s="66">
        <v>2</v>
      </c>
      <c r="G108" s="66">
        <v>9</v>
      </c>
      <c r="H108" s="66">
        <v>23</v>
      </c>
      <c r="I108" s="66">
        <v>5</v>
      </c>
      <c r="J108" s="66">
        <v>18</v>
      </c>
    </row>
    <row r="109" spans="1:10" ht="13.8" x14ac:dyDescent="0.3">
      <c r="A109" s="68" t="s">
        <v>93</v>
      </c>
      <c r="B109" s="66">
        <v>56</v>
      </c>
      <c r="C109" s="66">
        <v>19</v>
      </c>
      <c r="D109" s="66">
        <v>37</v>
      </c>
      <c r="E109" s="66">
        <v>16</v>
      </c>
      <c r="F109" s="66">
        <v>8</v>
      </c>
      <c r="G109" s="66">
        <v>8</v>
      </c>
      <c r="H109" s="66">
        <v>40</v>
      </c>
      <c r="I109" s="66">
        <v>11</v>
      </c>
      <c r="J109" s="66">
        <v>29</v>
      </c>
    </row>
    <row r="110" spans="1:10" ht="15" customHeight="1" x14ac:dyDescent="0.3">
      <c r="A110" s="68" t="s">
        <v>166</v>
      </c>
      <c r="B110" s="66">
        <v>35</v>
      </c>
      <c r="C110" s="66">
        <v>9</v>
      </c>
      <c r="D110" s="66">
        <v>26</v>
      </c>
      <c r="E110" s="66">
        <v>14</v>
      </c>
      <c r="F110" s="66">
        <v>3</v>
      </c>
      <c r="G110" s="66">
        <v>11</v>
      </c>
      <c r="H110" s="66">
        <v>21</v>
      </c>
      <c r="I110" s="66">
        <v>6</v>
      </c>
      <c r="J110" s="66">
        <v>15</v>
      </c>
    </row>
    <row r="111" spans="1:10" ht="13.8" x14ac:dyDescent="0.3">
      <c r="A111" s="68" t="s">
        <v>94</v>
      </c>
      <c r="B111" s="66">
        <v>40</v>
      </c>
      <c r="C111" s="66">
        <v>14</v>
      </c>
      <c r="D111" s="66">
        <v>26</v>
      </c>
      <c r="E111" s="66">
        <v>12</v>
      </c>
      <c r="F111" s="66">
        <v>2</v>
      </c>
      <c r="G111" s="66">
        <v>10</v>
      </c>
      <c r="H111" s="66">
        <v>28</v>
      </c>
      <c r="I111" s="66">
        <v>12</v>
      </c>
      <c r="J111" s="66">
        <v>16</v>
      </c>
    </row>
    <row r="112" spans="1:10" ht="13.8" x14ac:dyDescent="0.3">
      <c r="A112" s="68" t="s">
        <v>95</v>
      </c>
      <c r="B112" s="66">
        <v>818</v>
      </c>
      <c r="C112" s="66">
        <v>385</v>
      </c>
      <c r="D112" s="66">
        <v>433</v>
      </c>
      <c r="E112" s="66">
        <v>276</v>
      </c>
      <c r="F112" s="66">
        <v>132</v>
      </c>
      <c r="G112" s="66">
        <v>144</v>
      </c>
      <c r="H112" s="66">
        <v>542</v>
      </c>
      <c r="I112" s="66">
        <v>253</v>
      </c>
      <c r="J112" s="66">
        <v>289</v>
      </c>
    </row>
    <row r="113" spans="1:10" ht="13.8" x14ac:dyDescent="0.3">
      <c r="A113" s="68" t="s">
        <v>346</v>
      </c>
      <c r="B113" s="66">
        <v>15</v>
      </c>
      <c r="C113" s="66">
        <v>6</v>
      </c>
      <c r="D113" s="66">
        <v>9</v>
      </c>
      <c r="E113" s="66">
        <v>1</v>
      </c>
      <c r="F113" s="66"/>
      <c r="G113" s="66">
        <v>1</v>
      </c>
      <c r="H113" s="66">
        <v>14</v>
      </c>
      <c r="I113" s="66">
        <v>6</v>
      </c>
      <c r="J113" s="66">
        <v>8</v>
      </c>
    </row>
    <row r="114" spans="1:10" ht="13.8" x14ac:dyDescent="0.3">
      <c r="A114" s="68" t="s">
        <v>96</v>
      </c>
      <c r="B114" s="66">
        <v>82</v>
      </c>
      <c r="C114" s="66">
        <v>76</v>
      </c>
      <c r="D114" s="66">
        <v>6</v>
      </c>
      <c r="E114" s="66">
        <v>82</v>
      </c>
      <c r="F114" s="66">
        <v>76</v>
      </c>
      <c r="G114" s="66">
        <v>6</v>
      </c>
      <c r="H114" s="66"/>
      <c r="I114" s="66"/>
      <c r="J114" s="66"/>
    </row>
    <row r="115" spans="1:10" ht="13.8" x14ac:dyDescent="0.3">
      <c r="A115" s="68" t="s">
        <v>97</v>
      </c>
      <c r="B115" s="66">
        <v>97</v>
      </c>
      <c r="C115" s="66">
        <v>26</v>
      </c>
      <c r="D115" s="66">
        <v>71</v>
      </c>
      <c r="E115" s="66">
        <v>18</v>
      </c>
      <c r="F115" s="66">
        <v>4</v>
      </c>
      <c r="G115" s="66">
        <v>14</v>
      </c>
      <c r="H115" s="66">
        <v>79</v>
      </c>
      <c r="I115" s="66">
        <v>22</v>
      </c>
      <c r="J115" s="66">
        <v>57</v>
      </c>
    </row>
    <row r="116" spans="1:10" ht="13.8" x14ac:dyDescent="0.3">
      <c r="A116" s="68" t="s">
        <v>98</v>
      </c>
      <c r="B116" s="66">
        <v>283</v>
      </c>
      <c r="C116" s="66">
        <v>108</v>
      </c>
      <c r="D116" s="66">
        <v>175</v>
      </c>
      <c r="E116" s="66">
        <v>74</v>
      </c>
      <c r="F116" s="66">
        <v>24</v>
      </c>
      <c r="G116" s="66">
        <v>50</v>
      </c>
      <c r="H116" s="66">
        <v>209</v>
      </c>
      <c r="I116" s="66">
        <v>84</v>
      </c>
      <c r="J116" s="66">
        <v>125</v>
      </c>
    </row>
    <row r="117" spans="1:10" ht="18" customHeight="1" x14ac:dyDescent="0.3">
      <c r="A117" s="68" t="s">
        <v>167</v>
      </c>
      <c r="B117" s="66">
        <v>77</v>
      </c>
      <c r="C117" s="66">
        <v>22</v>
      </c>
      <c r="D117" s="66">
        <v>55</v>
      </c>
      <c r="E117" s="66">
        <v>16</v>
      </c>
      <c r="F117" s="66"/>
      <c r="G117" s="66">
        <v>16</v>
      </c>
      <c r="H117" s="66">
        <v>61</v>
      </c>
      <c r="I117" s="66">
        <v>22</v>
      </c>
      <c r="J117" s="66">
        <v>39</v>
      </c>
    </row>
    <row r="118" spans="1:10" ht="13.8" x14ac:dyDescent="0.3">
      <c r="A118" s="68" t="s">
        <v>155</v>
      </c>
      <c r="B118" s="66">
        <v>95</v>
      </c>
      <c r="C118" s="66">
        <v>28</v>
      </c>
      <c r="D118" s="66">
        <v>67</v>
      </c>
      <c r="E118" s="66">
        <v>24</v>
      </c>
      <c r="F118" s="66">
        <v>2</v>
      </c>
      <c r="G118" s="66">
        <v>22</v>
      </c>
      <c r="H118" s="66">
        <v>71</v>
      </c>
      <c r="I118" s="66">
        <v>26</v>
      </c>
      <c r="J118" s="66">
        <v>45</v>
      </c>
    </row>
    <row r="119" spans="1:10" ht="13.8" x14ac:dyDescent="0.3">
      <c r="A119" s="68" t="s">
        <v>99</v>
      </c>
      <c r="B119" s="66">
        <v>103</v>
      </c>
      <c r="C119" s="66">
        <v>26</v>
      </c>
      <c r="D119" s="66">
        <v>77</v>
      </c>
      <c r="E119" s="66">
        <v>22</v>
      </c>
      <c r="F119" s="66">
        <v>2</v>
      </c>
      <c r="G119" s="66">
        <v>20</v>
      </c>
      <c r="H119" s="66">
        <v>81</v>
      </c>
      <c r="I119" s="66">
        <v>24</v>
      </c>
      <c r="J119" s="66">
        <v>57</v>
      </c>
    </row>
    <row r="120" spans="1:10" ht="13.8" x14ac:dyDescent="0.3">
      <c r="A120" s="68" t="s">
        <v>255</v>
      </c>
      <c r="B120" s="66">
        <v>564</v>
      </c>
      <c r="C120" s="66">
        <v>313</v>
      </c>
      <c r="D120" s="66">
        <v>251</v>
      </c>
      <c r="E120" s="66">
        <v>162</v>
      </c>
      <c r="F120" s="66">
        <v>49</v>
      </c>
      <c r="G120" s="66">
        <v>113</v>
      </c>
      <c r="H120" s="66">
        <v>402</v>
      </c>
      <c r="I120" s="66">
        <v>264</v>
      </c>
      <c r="J120" s="66">
        <v>138</v>
      </c>
    </row>
    <row r="121" spans="1:10" ht="13.8" x14ac:dyDescent="0.3">
      <c r="A121" s="68" t="s">
        <v>100</v>
      </c>
      <c r="B121" s="66">
        <v>144</v>
      </c>
      <c r="C121" s="66">
        <v>47</v>
      </c>
      <c r="D121" s="66">
        <v>97</v>
      </c>
      <c r="E121" s="66">
        <v>43</v>
      </c>
      <c r="F121" s="66">
        <v>12</v>
      </c>
      <c r="G121" s="66">
        <v>31</v>
      </c>
      <c r="H121" s="66">
        <v>101</v>
      </c>
      <c r="I121" s="66">
        <v>35</v>
      </c>
      <c r="J121" s="66">
        <v>66</v>
      </c>
    </row>
    <row r="122" spans="1:10" ht="13.8" x14ac:dyDescent="0.3">
      <c r="A122" s="68" t="s">
        <v>101</v>
      </c>
      <c r="B122" s="66">
        <v>77</v>
      </c>
      <c r="C122" s="66">
        <v>45</v>
      </c>
      <c r="D122" s="66">
        <v>32</v>
      </c>
      <c r="E122" s="66"/>
      <c r="F122" s="66"/>
      <c r="G122" s="66"/>
      <c r="H122" s="66">
        <v>77</v>
      </c>
      <c r="I122" s="66">
        <v>45</v>
      </c>
      <c r="J122" s="66">
        <v>32</v>
      </c>
    </row>
    <row r="123" spans="1:10" ht="14.4" thickBot="1" x14ac:dyDescent="0.35">
      <c r="A123" s="326" t="s">
        <v>465</v>
      </c>
      <c r="B123" s="327">
        <v>3132</v>
      </c>
      <c r="C123" s="327">
        <v>1373</v>
      </c>
      <c r="D123" s="327">
        <v>1759</v>
      </c>
      <c r="E123" s="327">
        <v>885</v>
      </c>
      <c r="F123" s="327">
        <v>352</v>
      </c>
      <c r="G123" s="327">
        <v>533</v>
      </c>
      <c r="H123" s="327">
        <v>2247</v>
      </c>
      <c r="I123" s="327">
        <v>1021</v>
      </c>
      <c r="J123" s="327">
        <v>1226</v>
      </c>
    </row>
    <row r="124" spans="1:10" ht="14.4" thickTop="1" x14ac:dyDescent="0.3">
      <c r="A124" s="328" t="s">
        <v>156</v>
      </c>
      <c r="B124" s="329">
        <v>17923</v>
      </c>
      <c r="C124" s="329">
        <v>8001</v>
      </c>
      <c r="D124" s="329">
        <v>9922</v>
      </c>
      <c r="E124" s="329">
        <v>7701</v>
      </c>
      <c r="F124" s="329">
        <v>3527</v>
      </c>
      <c r="G124" s="329">
        <v>4174</v>
      </c>
      <c r="H124" s="329">
        <v>10222</v>
      </c>
      <c r="I124" s="329">
        <v>4474</v>
      </c>
      <c r="J124" s="329">
        <v>5748</v>
      </c>
    </row>
    <row r="125" spans="1:10" ht="13.8" thickBot="1" x14ac:dyDescent="0.3">
      <c r="B125" s="40"/>
      <c r="C125" s="40"/>
      <c r="D125" s="40"/>
      <c r="E125" s="40"/>
      <c r="F125" s="40"/>
      <c r="G125" s="40"/>
    </row>
    <row r="126" spans="1:10" ht="13.8" x14ac:dyDescent="0.3">
      <c r="A126" s="101" t="s">
        <v>227</v>
      </c>
      <c r="B126" s="104">
        <f t="shared" ref="B126:J126" si="0">MIN(B10:B28,B31:B94,B97:B122)</f>
        <v>2</v>
      </c>
      <c r="C126" s="104">
        <f t="shared" si="0"/>
        <v>1</v>
      </c>
      <c r="D126" s="104">
        <f t="shared" si="0"/>
        <v>1</v>
      </c>
      <c r="E126" s="104">
        <f t="shared" si="0"/>
        <v>1</v>
      </c>
      <c r="F126" s="104">
        <f t="shared" si="0"/>
        <v>1</v>
      </c>
      <c r="G126" s="104">
        <f t="shared" si="0"/>
        <v>1</v>
      </c>
      <c r="H126" s="104">
        <f t="shared" si="0"/>
        <v>1</v>
      </c>
      <c r="I126" s="104">
        <f t="shared" si="0"/>
        <v>1</v>
      </c>
      <c r="J126" s="104">
        <f t="shared" si="0"/>
        <v>1</v>
      </c>
    </row>
    <row r="127" spans="1:10" ht="13.8" x14ac:dyDescent="0.3">
      <c r="A127" s="102" t="s">
        <v>228</v>
      </c>
      <c r="B127" s="105">
        <f t="shared" ref="B127:J127" si="1">MAX(B10:B28,B31:B94,B97:B122)</f>
        <v>1467</v>
      </c>
      <c r="C127" s="105">
        <f t="shared" si="1"/>
        <v>675</v>
      </c>
      <c r="D127" s="105">
        <f t="shared" si="1"/>
        <v>792</v>
      </c>
      <c r="E127" s="105">
        <f t="shared" si="1"/>
        <v>1089</v>
      </c>
      <c r="F127" s="105">
        <f t="shared" si="1"/>
        <v>514</v>
      </c>
      <c r="G127" s="105">
        <f t="shared" si="1"/>
        <v>575</v>
      </c>
      <c r="H127" s="105">
        <f t="shared" si="1"/>
        <v>903</v>
      </c>
      <c r="I127" s="105">
        <f t="shared" si="1"/>
        <v>378</v>
      </c>
      <c r="J127" s="105">
        <f t="shared" si="1"/>
        <v>528</v>
      </c>
    </row>
    <row r="128" spans="1:10" ht="13.8" x14ac:dyDescent="0.3">
      <c r="A128" s="102" t="s">
        <v>231</v>
      </c>
      <c r="B128" s="105">
        <f t="shared" ref="B128:J128" si="2">MEDIAN(B10:B28,B31:B94,B97:B122)</f>
        <v>87</v>
      </c>
      <c r="C128" s="105">
        <f t="shared" si="2"/>
        <v>41.5</v>
      </c>
      <c r="D128" s="105">
        <f t="shared" si="2"/>
        <v>48</v>
      </c>
      <c r="E128" s="105">
        <f t="shared" si="2"/>
        <v>34</v>
      </c>
      <c r="F128" s="105">
        <f t="shared" si="2"/>
        <v>15</v>
      </c>
      <c r="G128" s="105">
        <f t="shared" si="2"/>
        <v>19</v>
      </c>
      <c r="H128" s="105">
        <f t="shared" si="2"/>
        <v>61</v>
      </c>
      <c r="I128" s="105">
        <f t="shared" si="2"/>
        <v>26</v>
      </c>
      <c r="J128" s="105">
        <f t="shared" si="2"/>
        <v>33</v>
      </c>
    </row>
    <row r="129" spans="1:10" ht="13.8" x14ac:dyDescent="0.3">
      <c r="A129" s="102" t="s">
        <v>229</v>
      </c>
      <c r="B129" s="105">
        <f t="shared" ref="B129:J129" si="3">AVERAGE(B10:B28,B31:B94,B97:B122)</f>
        <v>188.66315789473686</v>
      </c>
      <c r="C129" s="105">
        <f t="shared" si="3"/>
        <v>85.11702127659575</v>
      </c>
      <c r="D129" s="105">
        <f t="shared" si="3"/>
        <v>104.4421052631579</v>
      </c>
      <c r="E129" s="105">
        <f t="shared" si="3"/>
        <v>84.626373626373621</v>
      </c>
      <c r="F129" s="105">
        <f t="shared" si="3"/>
        <v>40.540229885057471</v>
      </c>
      <c r="G129" s="105">
        <f t="shared" si="3"/>
        <v>46.898876404494381</v>
      </c>
      <c r="H129" s="105">
        <f t="shared" si="3"/>
        <v>117.49425287356321</v>
      </c>
      <c r="I129" s="105">
        <f t="shared" si="3"/>
        <v>53.261904761904759</v>
      </c>
      <c r="J129" s="105">
        <f t="shared" si="3"/>
        <v>67.623529411764707</v>
      </c>
    </row>
    <row r="130" spans="1:10" ht="14.4" thickBot="1" x14ac:dyDescent="0.35">
      <c r="A130" s="103" t="s">
        <v>230</v>
      </c>
      <c r="B130" s="106">
        <f t="shared" ref="B130:J130" si="4">_xlfn.STDEV.P(B10:B28,B31:B94,B97:B122)</f>
        <v>274.47203329977339</v>
      </c>
      <c r="C130" s="106">
        <f t="shared" si="4"/>
        <v>124.26788636899144</v>
      </c>
      <c r="D130" s="106">
        <f t="shared" si="4"/>
        <v>153.78800964755783</v>
      </c>
      <c r="E130" s="106">
        <f t="shared" si="4"/>
        <v>162.33770582647537</v>
      </c>
      <c r="F130" s="106">
        <f t="shared" si="4"/>
        <v>80.148971153463023</v>
      </c>
      <c r="G130" s="106">
        <f t="shared" si="4"/>
        <v>86.272503326368167</v>
      </c>
      <c r="H130" s="106">
        <f t="shared" si="4"/>
        <v>173.31572900632398</v>
      </c>
      <c r="I130" s="106">
        <f t="shared" si="4"/>
        <v>74.966042955273309</v>
      </c>
      <c r="J130" s="106">
        <f t="shared" si="4"/>
        <v>102.50818922472237</v>
      </c>
    </row>
    <row r="131" spans="1:10" x14ac:dyDescent="0.25">
      <c r="A131" s="126" t="s">
        <v>253</v>
      </c>
      <c r="B131" s="126"/>
      <c r="C131" s="126"/>
      <c r="D131" s="126"/>
      <c r="E131" s="126"/>
      <c r="F131" s="126"/>
      <c r="G131" s="126"/>
      <c r="H131" s="126"/>
    </row>
    <row r="132" spans="1:10" x14ac:dyDescent="0.25">
      <c r="A132" s="40" t="s">
        <v>438</v>
      </c>
    </row>
  </sheetData>
  <sortState ref="A97:J122">
    <sortCondition ref="A97:A122"/>
  </sortState>
  <mergeCells count="8">
    <mergeCell ref="B7:D7"/>
    <mergeCell ref="E7:G7"/>
    <mergeCell ref="H7:J7"/>
    <mergeCell ref="A1:H1"/>
    <mergeCell ref="A2:H2"/>
    <mergeCell ref="A3:H3"/>
    <mergeCell ref="A4:H4"/>
    <mergeCell ref="A6:H6"/>
  </mergeCells>
  <printOptions horizontalCentered="1"/>
  <pageMargins left="0.45" right="0.45" top="0.5" bottom="0.5" header="0.3" footer="0.3"/>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INDICE</vt:lpstr>
      <vt:lpstr>Infografía</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Tabla 13</vt:lpstr>
      <vt:lpstr>INDICE!Print_Area</vt:lpstr>
      <vt:lpstr>'Tabla 1'!Print_Area</vt:lpstr>
      <vt:lpstr>'Tabla 2'!Print_Area</vt:lpstr>
      <vt:lpstr>'Tabla 4'!Print_Titles</vt:lpstr>
      <vt:lpstr>'Tabla 5'!Print_Titles</vt:lpstr>
      <vt:lpstr>'Tabla 7'!Print_Titles</vt:lpstr>
    </vt:vector>
  </TitlesOfParts>
  <Company>iepr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mario.marazzi</dc:creator>
  <cp:lastModifiedBy>Jaime Calderon</cp:lastModifiedBy>
  <cp:lastPrinted>2017-10-19T12:29:54Z</cp:lastPrinted>
  <dcterms:created xsi:type="dcterms:W3CDTF">2011-07-21T01:15:18Z</dcterms:created>
  <dcterms:modified xsi:type="dcterms:W3CDTF">2017-11-30T20:40:45Z</dcterms:modified>
</cp:coreProperties>
</file>