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Mis documentos 30 de abril 2024\Publicaciones\"/>
    </mc:Choice>
  </mc:AlternateContent>
  <xr:revisionPtr revIDLastSave="0" documentId="13_ncr:1_{0CB92F9A-5C66-4C07-B7AD-C26BF6BC4AF6}" xr6:coauthVersionLast="47" xr6:coauthVersionMax="47" xr10:uidLastSave="{00000000-0000-0000-0000-000000000000}"/>
  <bookViews>
    <workbookView xWindow="-108" yWindow="-108" windowWidth="23256" windowHeight="12456" tabRatio="864" xr2:uid="{00000000-000D-0000-FFFF-FFFF00000000}"/>
  </bookViews>
  <sheets>
    <sheet name="INDICE" sheetId="6" r:id="rId1"/>
    <sheet name="Infografía" sheetId="14" r:id="rId2"/>
    <sheet name="Tabla 1" sheetId="1" r:id="rId3"/>
    <sheet name="Tabla 2" sheetId="2" r:id="rId4"/>
    <sheet name="Tabla 3" sheetId="3" r:id="rId5"/>
    <sheet name="Tabla 4" sheetId="4" r:id="rId6"/>
    <sheet name="Tabla 5" sheetId="5" r:id="rId7"/>
    <sheet name="Tabla 6" sheetId="7" r:id="rId8"/>
    <sheet name="Tabla 7" sheetId="8" r:id="rId9"/>
    <sheet name="Tabla 8" sheetId="9" r:id="rId10"/>
    <sheet name="Tabla 9" sheetId="10" r:id="rId11"/>
    <sheet name="Tabla 10" sheetId="11" r:id="rId12"/>
    <sheet name="Tabla 11" sheetId="12" r:id="rId13"/>
    <sheet name="Tabla 12" sheetId="13" r:id="rId14"/>
    <sheet name="Tabla 13" sheetId="15" r:id="rId15"/>
    <sheet name="Tabla 14" sheetId="16" r:id="rId16"/>
  </sheets>
  <definedNames>
    <definedName name="_xlnm.Print_Area" localSheetId="0">INDICE!$A$1:$B$34</definedName>
    <definedName name="_xlnm.Print_Area" localSheetId="2">'Tabla 1'!$A$9:$J$31</definedName>
    <definedName name="_xlnm.Print_Area" localSheetId="3">'Tabla 2'!$A$8:$J$33</definedName>
    <definedName name="_xlnm.Print_Titles" localSheetId="11">'Tabla 10'!#REF!</definedName>
    <definedName name="_xlnm.Print_Titles" localSheetId="5">'Tabla 4'!$11:$13</definedName>
    <definedName name="_xlnm.Print_Titles" localSheetId="6">'Tabla 5'!$8:$9</definedName>
    <definedName name="_xlnm.Print_Titles" localSheetId="8">'Tabla 7'!$8:$9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3" l="1"/>
  <c r="C32" i="13"/>
  <c r="B32" i="13"/>
  <c r="F31" i="13"/>
  <c r="C31" i="13"/>
  <c r="B31" i="13"/>
  <c r="F30" i="13"/>
  <c r="C30" i="13"/>
  <c r="B30" i="13"/>
  <c r="F29" i="13"/>
  <c r="C29" i="13"/>
  <c r="B29" i="13" s="1"/>
  <c r="F28" i="13"/>
  <c r="C28" i="13"/>
  <c r="B28" i="13"/>
  <c r="F27" i="13"/>
  <c r="C27" i="13"/>
  <c r="B27" i="13"/>
  <c r="F26" i="13"/>
  <c r="C26" i="13"/>
  <c r="B26" i="13"/>
  <c r="F25" i="13"/>
  <c r="C25" i="13"/>
  <c r="B25" i="13"/>
  <c r="F24" i="13"/>
  <c r="C24" i="13"/>
  <c r="B24" i="13"/>
  <c r="F23" i="13"/>
  <c r="C23" i="13"/>
  <c r="B23" i="13" s="1"/>
  <c r="F22" i="13"/>
  <c r="C22" i="13"/>
  <c r="B22" i="13"/>
  <c r="F21" i="13"/>
  <c r="C21" i="13"/>
  <c r="B21" i="13" s="1"/>
  <c r="F20" i="13"/>
  <c r="C20" i="13"/>
  <c r="B20" i="13" s="1"/>
  <c r="F19" i="13"/>
  <c r="C19" i="13"/>
  <c r="B19" i="13"/>
  <c r="F18" i="13"/>
  <c r="C18" i="13"/>
  <c r="B18" i="13"/>
  <c r="F17" i="13"/>
  <c r="C17" i="13"/>
  <c r="B17" i="13"/>
  <c r="F16" i="13"/>
  <c r="C16" i="13"/>
  <c r="B16" i="13"/>
  <c r="F15" i="13"/>
  <c r="C15" i="13"/>
  <c r="B15" i="13"/>
  <c r="F14" i="13"/>
  <c r="C14" i="13"/>
  <c r="B14" i="13"/>
  <c r="F13" i="13"/>
  <c r="C13" i="13"/>
  <c r="B13" i="13" s="1"/>
  <c r="F12" i="13"/>
  <c r="C12" i="13"/>
  <c r="B12" i="13"/>
  <c r="F11" i="13"/>
  <c r="C11" i="13"/>
  <c r="B11" i="13"/>
  <c r="M17" i="9"/>
  <c r="F101" i="8"/>
  <c r="C100" i="8"/>
  <c r="D100" i="8"/>
  <c r="E100" i="8"/>
  <c r="E101" i="8" s="1"/>
  <c r="F100" i="8"/>
  <c r="G100" i="8"/>
  <c r="H100" i="8"/>
  <c r="I100" i="8"/>
  <c r="J100" i="8"/>
  <c r="B100" i="8"/>
  <c r="C80" i="8"/>
  <c r="D80" i="8"/>
  <c r="D101" i="8" s="1"/>
  <c r="E80" i="8"/>
  <c r="F80" i="8"/>
  <c r="G80" i="8"/>
  <c r="H80" i="8"/>
  <c r="I80" i="8"/>
  <c r="J80" i="8"/>
  <c r="B80" i="8"/>
  <c r="C31" i="8"/>
  <c r="C101" i="8" s="1"/>
  <c r="D31" i="8"/>
  <c r="E31" i="8"/>
  <c r="F31" i="8"/>
  <c r="G31" i="8"/>
  <c r="G101" i="8" s="1"/>
  <c r="H31" i="8"/>
  <c r="H101" i="8" s="1"/>
  <c r="I31" i="8"/>
  <c r="I101" i="8" s="1"/>
  <c r="J31" i="8"/>
  <c r="J101" i="8" s="1"/>
  <c r="B31" i="8"/>
  <c r="B101" i="8" s="1"/>
  <c r="C104" i="12" l="1"/>
  <c r="D104" i="12"/>
  <c r="E104" i="12"/>
  <c r="F104" i="12"/>
  <c r="G104" i="12"/>
  <c r="H104" i="12"/>
  <c r="I104" i="12"/>
  <c r="J104" i="12"/>
  <c r="K104" i="12"/>
  <c r="L104" i="12"/>
  <c r="M104" i="12"/>
  <c r="B104" i="12"/>
  <c r="C103" i="12"/>
  <c r="D103" i="12"/>
  <c r="E103" i="12"/>
  <c r="F103" i="12"/>
  <c r="G103" i="12"/>
  <c r="H103" i="12"/>
  <c r="I103" i="12"/>
  <c r="J103" i="12"/>
  <c r="K103" i="12"/>
  <c r="L103" i="12"/>
  <c r="M103" i="12"/>
  <c r="B103" i="12"/>
  <c r="C102" i="12"/>
  <c r="D102" i="12"/>
  <c r="E102" i="12"/>
  <c r="F102" i="12"/>
  <c r="G102" i="12"/>
  <c r="H102" i="12"/>
  <c r="I102" i="12"/>
  <c r="J102" i="12"/>
  <c r="K102" i="12"/>
  <c r="L102" i="12"/>
  <c r="M102" i="12"/>
  <c r="B102" i="12"/>
  <c r="C101" i="12"/>
  <c r="D101" i="12"/>
  <c r="E101" i="12"/>
  <c r="F101" i="12"/>
  <c r="G101" i="12"/>
  <c r="H101" i="12"/>
  <c r="I101" i="12"/>
  <c r="J101" i="12"/>
  <c r="K101" i="12"/>
  <c r="L101" i="12"/>
  <c r="M101" i="12"/>
  <c r="B101" i="12"/>
  <c r="C100" i="12"/>
  <c r="D100" i="12"/>
  <c r="E100" i="12"/>
  <c r="F100" i="12"/>
  <c r="G100" i="12"/>
  <c r="H100" i="12"/>
  <c r="I100" i="12"/>
  <c r="J100" i="12"/>
  <c r="K100" i="12"/>
  <c r="L100" i="12"/>
  <c r="M100" i="12"/>
  <c r="B100" i="12"/>
  <c r="F107" i="10"/>
  <c r="D107" i="10"/>
  <c r="F106" i="10"/>
  <c r="D106" i="10"/>
  <c r="F105" i="10"/>
  <c r="D105" i="10"/>
  <c r="F104" i="10"/>
  <c r="D104" i="10"/>
  <c r="F103" i="10"/>
  <c r="D103" i="10"/>
  <c r="F102" i="10"/>
  <c r="D102" i="10"/>
  <c r="F94" i="10"/>
  <c r="D94" i="10"/>
  <c r="F93" i="10"/>
  <c r="D93" i="10"/>
  <c r="F91" i="10"/>
  <c r="D91" i="10"/>
  <c r="F90" i="10"/>
  <c r="D90" i="10"/>
  <c r="F89" i="10"/>
  <c r="D89" i="10"/>
  <c r="F88" i="10"/>
  <c r="D88" i="10"/>
  <c r="F87" i="10"/>
  <c r="D87" i="10"/>
  <c r="F82" i="10"/>
  <c r="D82" i="10"/>
  <c r="F81" i="10"/>
  <c r="D81" i="10"/>
  <c r="F80" i="10"/>
  <c r="D80" i="10"/>
  <c r="F78" i="10"/>
  <c r="D78" i="10"/>
  <c r="F77" i="10"/>
  <c r="D77" i="10"/>
  <c r="F76" i="10"/>
  <c r="D76" i="10"/>
  <c r="F74" i="10"/>
  <c r="D74" i="10"/>
  <c r="F73" i="10"/>
  <c r="D73" i="10"/>
  <c r="F72" i="10"/>
  <c r="D72" i="10"/>
  <c r="F71" i="10"/>
  <c r="D71" i="10"/>
  <c r="F70" i="10"/>
  <c r="D70" i="10"/>
  <c r="F69" i="10"/>
  <c r="D69" i="10"/>
  <c r="F68" i="10"/>
  <c r="D68" i="10"/>
  <c r="F67" i="10"/>
  <c r="D67" i="10"/>
  <c r="F66" i="10"/>
  <c r="D66" i="10"/>
  <c r="F65" i="10"/>
  <c r="D65" i="10"/>
  <c r="F64" i="10"/>
  <c r="D64" i="10"/>
  <c r="F63" i="10"/>
  <c r="D63" i="10"/>
  <c r="F62" i="10"/>
  <c r="D62" i="10"/>
  <c r="F60" i="10"/>
  <c r="D60" i="10"/>
  <c r="F59" i="10"/>
  <c r="D59" i="10"/>
  <c r="F58" i="10"/>
  <c r="D58" i="10"/>
  <c r="F57" i="10"/>
  <c r="D57" i="10"/>
  <c r="F56" i="10"/>
  <c r="D56" i="10"/>
  <c r="F54" i="10"/>
  <c r="D54" i="10"/>
  <c r="F51" i="10"/>
  <c r="D51" i="10"/>
  <c r="F50" i="10"/>
  <c r="D50" i="10"/>
  <c r="F49" i="10"/>
  <c r="D49" i="10"/>
  <c r="F48" i="10"/>
  <c r="D48" i="10"/>
  <c r="F47" i="10"/>
  <c r="D47" i="10"/>
  <c r="F45" i="10"/>
  <c r="D45" i="10"/>
  <c r="F44" i="10"/>
  <c r="D44" i="10"/>
  <c r="F43" i="10"/>
  <c r="D43" i="10"/>
  <c r="F42" i="10"/>
  <c r="D42" i="10"/>
  <c r="F41" i="10"/>
  <c r="D41" i="10"/>
  <c r="F40" i="10"/>
  <c r="D40" i="10"/>
  <c r="F39" i="10"/>
  <c r="D39" i="10"/>
  <c r="F38" i="10"/>
  <c r="D38" i="10"/>
  <c r="F33" i="10"/>
  <c r="D33" i="10"/>
  <c r="F32" i="10"/>
  <c r="D32" i="10"/>
  <c r="F31" i="10"/>
  <c r="D31" i="10"/>
  <c r="F27" i="10"/>
  <c r="D27" i="10"/>
  <c r="F26" i="10"/>
  <c r="D26" i="10"/>
  <c r="F25" i="10"/>
  <c r="D25" i="10"/>
  <c r="F24" i="10"/>
  <c r="D24" i="10"/>
  <c r="F23" i="10"/>
  <c r="D23" i="10"/>
  <c r="F21" i="10"/>
  <c r="D21" i="10"/>
  <c r="F20" i="10"/>
  <c r="D20" i="10"/>
  <c r="F19" i="10"/>
  <c r="D19" i="10"/>
  <c r="F18" i="10"/>
  <c r="D18" i="10"/>
  <c r="F17" i="10"/>
  <c r="D17" i="10"/>
  <c r="F16" i="10"/>
  <c r="D16" i="10"/>
  <c r="F15" i="10"/>
  <c r="D15" i="10"/>
  <c r="F14" i="10"/>
  <c r="D14" i="10"/>
  <c r="L100" i="9" l="1"/>
  <c r="K100" i="9"/>
  <c r="J100" i="9"/>
  <c r="I100" i="9"/>
  <c r="H100" i="9"/>
  <c r="G100" i="9"/>
  <c r="F100" i="9"/>
  <c r="E100" i="9"/>
  <c r="D100" i="9"/>
  <c r="C100" i="9"/>
  <c r="B100" i="9"/>
  <c r="M99" i="9"/>
  <c r="M98" i="9"/>
  <c r="M97" i="9"/>
  <c r="M96" i="9"/>
  <c r="M95" i="9"/>
  <c r="M94" i="9"/>
  <c r="M93" i="9"/>
  <c r="M92" i="9"/>
  <c r="M91" i="9"/>
  <c r="M90" i="9"/>
  <c r="M89" i="9"/>
  <c r="M88" i="9"/>
  <c r="M87" i="9"/>
  <c r="M86" i="9"/>
  <c r="M85" i="9"/>
  <c r="M84" i="9"/>
  <c r="M83" i="9"/>
  <c r="M82" i="9"/>
  <c r="M81" i="9"/>
  <c r="L80" i="9"/>
  <c r="K80" i="9"/>
  <c r="M80" i="9" s="1"/>
  <c r="J80" i="9"/>
  <c r="I80" i="9"/>
  <c r="H80" i="9"/>
  <c r="G80" i="9"/>
  <c r="F80" i="9"/>
  <c r="E80" i="9"/>
  <c r="D80" i="9"/>
  <c r="C80" i="9"/>
  <c r="B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L31" i="9"/>
  <c r="K31" i="9"/>
  <c r="J31" i="9"/>
  <c r="I31" i="9"/>
  <c r="H31" i="9"/>
  <c r="G31" i="9"/>
  <c r="F31" i="9"/>
  <c r="E31" i="9"/>
  <c r="D31" i="9"/>
  <c r="C31" i="9"/>
  <c r="B31" i="9"/>
  <c r="M30" i="9"/>
  <c r="M29" i="9"/>
  <c r="M28" i="9"/>
  <c r="M27" i="9"/>
  <c r="M26" i="9"/>
  <c r="M25" i="9"/>
  <c r="M24" i="9"/>
  <c r="M23" i="9"/>
  <c r="M22" i="9"/>
  <c r="M21" i="9"/>
  <c r="M20" i="9"/>
  <c r="M19" i="9"/>
  <c r="M18" i="9"/>
  <c r="M16" i="9"/>
  <c r="M15" i="9"/>
  <c r="M14" i="9"/>
  <c r="M13" i="9"/>
  <c r="M12" i="9"/>
  <c r="C107" i="8"/>
  <c r="D107" i="8"/>
  <c r="E107" i="8"/>
  <c r="F107" i="8"/>
  <c r="G107" i="8"/>
  <c r="H107" i="8"/>
  <c r="I107" i="8"/>
  <c r="J107" i="8"/>
  <c r="B107" i="8"/>
  <c r="C106" i="8"/>
  <c r="D106" i="8"/>
  <c r="E106" i="8"/>
  <c r="F106" i="8"/>
  <c r="G106" i="8"/>
  <c r="H106" i="8"/>
  <c r="I106" i="8"/>
  <c r="J106" i="8"/>
  <c r="B106" i="8"/>
  <c r="C105" i="8"/>
  <c r="D105" i="8"/>
  <c r="E105" i="8"/>
  <c r="F105" i="8"/>
  <c r="G105" i="8"/>
  <c r="H105" i="8"/>
  <c r="I105" i="8"/>
  <c r="J105" i="8"/>
  <c r="B105" i="8"/>
  <c r="C104" i="8"/>
  <c r="D104" i="8"/>
  <c r="E104" i="8"/>
  <c r="F104" i="8"/>
  <c r="G104" i="8"/>
  <c r="H104" i="8"/>
  <c r="I104" i="8"/>
  <c r="J104" i="8"/>
  <c r="B104" i="8"/>
  <c r="C103" i="8"/>
  <c r="D103" i="8"/>
  <c r="E103" i="8"/>
  <c r="F103" i="8"/>
  <c r="G103" i="8"/>
  <c r="H103" i="8"/>
  <c r="I103" i="8"/>
  <c r="J103" i="8"/>
  <c r="B103" i="8"/>
  <c r="D101" i="9" l="1"/>
  <c r="H101" i="9"/>
  <c r="L101" i="9"/>
  <c r="B101" i="9"/>
  <c r="F101" i="9"/>
  <c r="J101" i="9"/>
  <c r="M31" i="9"/>
  <c r="E101" i="9"/>
  <c r="I101" i="9"/>
  <c r="C101" i="9"/>
  <c r="G101" i="9"/>
  <c r="M100" i="9"/>
  <c r="K101" i="9"/>
  <c r="M101" i="9" l="1"/>
  <c r="C107" i="5" l="1"/>
  <c r="D107" i="5"/>
  <c r="E107" i="5"/>
  <c r="F107" i="5"/>
  <c r="G107" i="5"/>
  <c r="H107" i="5"/>
  <c r="I107" i="5"/>
  <c r="J107" i="5"/>
  <c r="B107" i="5"/>
  <c r="C106" i="5"/>
  <c r="D106" i="5"/>
  <c r="E106" i="5"/>
  <c r="F106" i="5"/>
  <c r="G106" i="5"/>
  <c r="H106" i="5"/>
  <c r="I106" i="5"/>
  <c r="J106" i="5"/>
  <c r="B106" i="5"/>
  <c r="C105" i="5"/>
  <c r="D105" i="5"/>
  <c r="E105" i="5"/>
  <c r="F105" i="5"/>
  <c r="G105" i="5"/>
  <c r="H105" i="5"/>
  <c r="I105" i="5"/>
  <c r="J105" i="5"/>
  <c r="B105" i="5"/>
  <c r="C104" i="5"/>
  <c r="D104" i="5"/>
  <c r="E104" i="5"/>
  <c r="F104" i="5"/>
  <c r="G104" i="5"/>
  <c r="H104" i="5"/>
  <c r="I104" i="5"/>
  <c r="J104" i="5"/>
  <c r="B104" i="5"/>
  <c r="C103" i="5"/>
  <c r="D103" i="5"/>
  <c r="E103" i="5"/>
  <c r="F103" i="5"/>
  <c r="G103" i="5"/>
  <c r="H103" i="5"/>
  <c r="I103" i="5"/>
  <c r="J103" i="5"/>
  <c r="B103" i="5"/>
  <c r="B102" i="4"/>
  <c r="J100" i="5"/>
  <c r="H100" i="5"/>
  <c r="G100" i="5"/>
  <c r="F100" i="5"/>
  <c r="E100" i="5"/>
  <c r="D100" i="5"/>
  <c r="C100" i="5"/>
  <c r="B100" i="5"/>
  <c r="J79" i="5"/>
  <c r="H79" i="5"/>
  <c r="G79" i="5"/>
  <c r="F79" i="5"/>
  <c r="E79" i="5"/>
  <c r="D79" i="5"/>
  <c r="C79" i="5"/>
  <c r="B79" i="5"/>
  <c r="J31" i="5"/>
  <c r="J101" i="5" s="1"/>
  <c r="H31" i="5"/>
  <c r="H101" i="5" s="1"/>
  <c r="G31" i="5"/>
  <c r="G101" i="5" s="1"/>
  <c r="F31" i="5"/>
  <c r="F101" i="5" s="1"/>
  <c r="E31" i="5"/>
  <c r="E101" i="5" s="1"/>
  <c r="D31" i="5"/>
  <c r="C31" i="5"/>
  <c r="B31" i="5"/>
  <c r="B101" i="5" s="1"/>
  <c r="D101" i="5" l="1"/>
  <c r="C101" i="5"/>
  <c r="D106" i="4" l="1"/>
  <c r="E106" i="4"/>
  <c r="F106" i="4"/>
  <c r="G106" i="4"/>
  <c r="H106" i="4"/>
  <c r="I106" i="4"/>
  <c r="K106" i="4"/>
  <c r="L106" i="4"/>
  <c r="M106" i="4"/>
  <c r="N106" i="4"/>
  <c r="O106" i="4"/>
  <c r="P106" i="4"/>
  <c r="B106" i="4"/>
  <c r="D105" i="4"/>
  <c r="E105" i="4"/>
  <c r="F105" i="4"/>
  <c r="G105" i="4"/>
  <c r="H105" i="4"/>
  <c r="I105" i="4"/>
  <c r="K105" i="4"/>
  <c r="L105" i="4"/>
  <c r="M105" i="4"/>
  <c r="N105" i="4"/>
  <c r="O105" i="4"/>
  <c r="P105" i="4"/>
  <c r="B105" i="4"/>
  <c r="D104" i="4"/>
  <c r="E104" i="4"/>
  <c r="F104" i="4"/>
  <c r="G104" i="4"/>
  <c r="H104" i="4"/>
  <c r="I104" i="4"/>
  <c r="K104" i="4"/>
  <c r="L104" i="4"/>
  <c r="M104" i="4"/>
  <c r="N104" i="4"/>
  <c r="O104" i="4"/>
  <c r="P104" i="4"/>
  <c r="B104" i="4"/>
  <c r="D103" i="4"/>
  <c r="E103" i="4"/>
  <c r="F103" i="4"/>
  <c r="G103" i="4"/>
  <c r="H103" i="4"/>
  <c r="I103" i="4"/>
  <c r="K103" i="4"/>
  <c r="L103" i="4"/>
  <c r="M103" i="4"/>
  <c r="N103" i="4"/>
  <c r="O103" i="4"/>
  <c r="P103" i="4"/>
  <c r="B103" i="4"/>
  <c r="D102" i="4"/>
  <c r="E102" i="4"/>
  <c r="F102" i="4"/>
  <c r="G102" i="4"/>
  <c r="H102" i="4"/>
  <c r="I102" i="4"/>
  <c r="K102" i="4"/>
  <c r="L102" i="4"/>
  <c r="M102" i="4"/>
  <c r="N102" i="4"/>
  <c r="O102" i="4"/>
  <c r="P102" i="4"/>
  <c r="P99" i="4"/>
  <c r="O99" i="4"/>
  <c r="N99" i="4"/>
  <c r="M99" i="4"/>
  <c r="L99" i="4"/>
  <c r="K99" i="4"/>
  <c r="I99" i="4"/>
  <c r="H99" i="4"/>
  <c r="G99" i="4"/>
  <c r="F99" i="4"/>
  <c r="E99" i="4"/>
  <c r="D99" i="4"/>
  <c r="B99" i="4"/>
  <c r="J98" i="4"/>
  <c r="C98" i="4"/>
  <c r="J97" i="4"/>
  <c r="C97" i="4"/>
  <c r="J96" i="4"/>
  <c r="C96" i="4"/>
  <c r="J95" i="4"/>
  <c r="C95" i="4"/>
  <c r="J94" i="4"/>
  <c r="C94" i="4"/>
  <c r="J93" i="4"/>
  <c r="C93" i="4"/>
  <c r="J92" i="4"/>
  <c r="C92" i="4"/>
  <c r="J91" i="4"/>
  <c r="C91" i="4"/>
  <c r="J90" i="4"/>
  <c r="C90" i="4"/>
  <c r="J89" i="4"/>
  <c r="C89" i="4"/>
  <c r="J88" i="4"/>
  <c r="C88" i="4"/>
  <c r="J87" i="4"/>
  <c r="C87" i="4"/>
  <c r="J86" i="4"/>
  <c r="C86" i="4"/>
  <c r="J85" i="4"/>
  <c r="C85" i="4"/>
  <c r="J84" i="4"/>
  <c r="C84" i="4"/>
  <c r="J83" i="4"/>
  <c r="C83" i="4"/>
  <c r="J82" i="4"/>
  <c r="C82" i="4"/>
  <c r="P80" i="4"/>
  <c r="O80" i="4"/>
  <c r="N80" i="4"/>
  <c r="M80" i="4"/>
  <c r="L80" i="4"/>
  <c r="K80" i="4"/>
  <c r="I80" i="4"/>
  <c r="H80" i="4"/>
  <c r="G80" i="4"/>
  <c r="F80" i="4"/>
  <c r="E80" i="4"/>
  <c r="D80" i="4"/>
  <c r="B80" i="4"/>
  <c r="J79" i="4"/>
  <c r="C79" i="4"/>
  <c r="J78" i="4"/>
  <c r="C78" i="4"/>
  <c r="J77" i="4"/>
  <c r="C77" i="4"/>
  <c r="J76" i="4"/>
  <c r="C76" i="4"/>
  <c r="J75" i="4"/>
  <c r="C75" i="4"/>
  <c r="J74" i="4"/>
  <c r="C74" i="4"/>
  <c r="J73" i="4"/>
  <c r="C73" i="4"/>
  <c r="J72" i="4"/>
  <c r="C72" i="4"/>
  <c r="J71" i="4"/>
  <c r="C71" i="4"/>
  <c r="J70" i="4"/>
  <c r="C70" i="4"/>
  <c r="J69" i="4"/>
  <c r="C69" i="4"/>
  <c r="J68" i="4"/>
  <c r="C68" i="4"/>
  <c r="J67" i="4"/>
  <c r="C67" i="4"/>
  <c r="J66" i="4"/>
  <c r="C66" i="4"/>
  <c r="J65" i="4"/>
  <c r="C65" i="4"/>
  <c r="J64" i="4"/>
  <c r="C64" i="4"/>
  <c r="J63" i="4"/>
  <c r="C63" i="4"/>
  <c r="J62" i="4"/>
  <c r="C62" i="4"/>
  <c r="J61" i="4"/>
  <c r="C61" i="4"/>
  <c r="J60" i="4"/>
  <c r="C60" i="4"/>
  <c r="J59" i="4"/>
  <c r="C59" i="4"/>
  <c r="J58" i="4"/>
  <c r="C58" i="4"/>
  <c r="J57" i="4"/>
  <c r="C57" i="4"/>
  <c r="J56" i="4"/>
  <c r="C56" i="4"/>
  <c r="J55" i="4"/>
  <c r="C55" i="4"/>
  <c r="J54" i="4"/>
  <c r="C54" i="4"/>
  <c r="J53" i="4"/>
  <c r="C53" i="4"/>
  <c r="J52" i="4"/>
  <c r="C52" i="4"/>
  <c r="J51" i="4"/>
  <c r="C51" i="4"/>
  <c r="J50" i="4"/>
  <c r="C50" i="4"/>
  <c r="J49" i="4"/>
  <c r="C49" i="4"/>
  <c r="J48" i="4"/>
  <c r="C48" i="4"/>
  <c r="J47" i="4"/>
  <c r="C47" i="4"/>
  <c r="J46" i="4"/>
  <c r="C46" i="4"/>
  <c r="J45" i="4"/>
  <c r="C45" i="4"/>
  <c r="J44" i="4"/>
  <c r="C44" i="4"/>
  <c r="J43" i="4"/>
  <c r="C43" i="4"/>
  <c r="J42" i="4"/>
  <c r="C42" i="4"/>
  <c r="J41" i="4"/>
  <c r="C41" i="4"/>
  <c r="J40" i="4"/>
  <c r="C40" i="4"/>
  <c r="J39" i="4"/>
  <c r="C39" i="4"/>
  <c r="J38" i="4"/>
  <c r="C38" i="4"/>
  <c r="J37" i="4"/>
  <c r="C37" i="4"/>
  <c r="J36" i="4"/>
  <c r="C36" i="4"/>
  <c r="J35" i="4"/>
  <c r="C35" i="4"/>
  <c r="P33" i="4"/>
  <c r="O33" i="4"/>
  <c r="N33" i="4"/>
  <c r="M33" i="4"/>
  <c r="L33" i="4"/>
  <c r="K33" i="4"/>
  <c r="I33" i="4"/>
  <c r="H33" i="4"/>
  <c r="G33" i="4"/>
  <c r="F33" i="4"/>
  <c r="E33" i="4"/>
  <c r="D33" i="4"/>
  <c r="B33" i="4"/>
  <c r="J32" i="4"/>
  <c r="C32" i="4"/>
  <c r="J31" i="4"/>
  <c r="C31" i="4"/>
  <c r="J30" i="4"/>
  <c r="C30" i="4"/>
  <c r="J29" i="4"/>
  <c r="C29" i="4"/>
  <c r="J28" i="4"/>
  <c r="C28" i="4"/>
  <c r="J27" i="4"/>
  <c r="C27" i="4"/>
  <c r="J26" i="4"/>
  <c r="C26" i="4"/>
  <c r="J25" i="4"/>
  <c r="C25" i="4"/>
  <c r="J24" i="4"/>
  <c r="C24" i="4"/>
  <c r="J23" i="4"/>
  <c r="C23" i="4"/>
  <c r="J22" i="4"/>
  <c r="C22" i="4"/>
  <c r="J21" i="4"/>
  <c r="C21" i="4"/>
  <c r="J19" i="4"/>
  <c r="C19" i="4"/>
  <c r="J18" i="4"/>
  <c r="C18" i="4"/>
  <c r="J17" i="4"/>
  <c r="C17" i="4"/>
  <c r="J16" i="4"/>
  <c r="C16" i="4"/>
  <c r="J15" i="4"/>
  <c r="C15" i="4"/>
  <c r="C104" i="4" l="1"/>
  <c r="J33" i="4"/>
  <c r="C103" i="4"/>
  <c r="C105" i="4"/>
  <c r="B100" i="4"/>
  <c r="L100" i="4"/>
  <c r="D100" i="4"/>
  <c r="M100" i="4"/>
  <c r="C102" i="4"/>
  <c r="J103" i="4"/>
  <c r="E100" i="4"/>
  <c r="J102" i="4"/>
  <c r="J105" i="4"/>
  <c r="J104" i="4"/>
  <c r="C99" i="4"/>
  <c r="C106" i="4"/>
  <c r="J106" i="4"/>
  <c r="P100" i="4"/>
  <c r="I100" i="4"/>
  <c r="J80" i="4"/>
  <c r="G100" i="4"/>
  <c r="H100" i="4"/>
  <c r="J99" i="4"/>
  <c r="K100" i="4"/>
  <c r="C80" i="4"/>
  <c r="C33" i="4"/>
  <c r="F100" i="4"/>
  <c r="N100" i="4"/>
  <c r="O100" i="4"/>
  <c r="J100" i="4" l="1"/>
  <c r="C100" i="4"/>
</calcChain>
</file>

<file path=xl/sharedStrings.xml><?xml version="1.0" encoding="utf-8"?>
<sst xmlns="http://schemas.openxmlformats.org/spreadsheetml/2006/main" count="1524" uniqueCount="419">
  <si>
    <t xml:space="preserve">Público </t>
  </si>
  <si>
    <t xml:space="preserve"> Total </t>
  </si>
  <si>
    <t xml:space="preserve">Privado </t>
  </si>
  <si>
    <t xml:space="preserve">Masculino </t>
  </si>
  <si>
    <t xml:space="preserve">Femenino </t>
  </si>
  <si>
    <t xml:space="preserve">Parcial </t>
  </si>
  <si>
    <t xml:space="preserve">Subgraduado </t>
  </si>
  <si>
    <t xml:space="preserve">Graduado </t>
  </si>
  <si>
    <t>Por sector</t>
  </si>
  <si>
    <t>Por género</t>
  </si>
  <si>
    <t>Subgraduado</t>
  </si>
  <si>
    <t xml:space="preserve">Certificados </t>
  </si>
  <si>
    <t xml:space="preserve">Grados Asociados </t>
  </si>
  <si>
    <t xml:space="preserve">Bachilleratos </t>
  </si>
  <si>
    <t>Graduado</t>
  </si>
  <si>
    <t>Certificados profesionales</t>
  </si>
  <si>
    <t xml:space="preserve">Maestrías </t>
  </si>
  <si>
    <t xml:space="preserve">Doctorados </t>
  </si>
  <si>
    <t>Por nivel</t>
  </si>
  <si>
    <t xml:space="preserve">Total </t>
  </si>
  <si>
    <r>
      <t xml:space="preserve">Fuente: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Completions</t>
    </r>
    <r>
      <rPr>
        <sz val="9"/>
        <color rgb="FF000000"/>
        <rFont val="Calibri"/>
        <family val="2"/>
      </rPr>
      <t>.</t>
    </r>
  </si>
  <si>
    <t xml:space="preserve">             -   </t>
  </si>
  <si>
    <t>Sector público</t>
  </si>
  <si>
    <t>Colegio Universitario de San Juan</t>
  </si>
  <si>
    <t>n/a</t>
  </si>
  <si>
    <t>Conservatorio de Música de Puerto Rico</t>
  </si>
  <si>
    <t>Escuela de Artes Plásticas de Puerto Rico</t>
  </si>
  <si>
    <t>Instituto Tecnológico de Puerto Rico-Guayama</t>
  </si>
  <si>
    <t>Instituto Tecnológico de Puerto Rico-San Juan</t>
  </si>
  <si>
    <t>Universidad de Puerto Rico-Aguadilla</t>
  </si>
  <si>
    <t>Universidad de Puerto Rico-Arecibo</t>
  </si>
  <si>
    <t>Universidad de Puerto Rico-Bayamón</t>
  </si>
  <si>
    <t>Universidad de Puerto Rico-Carolina</t>
  </si>
  <si>
    <t>Universidad de Puerto Rico-Cayey</t>
  </si>
  <si>
    <t>Universidad de Puerto Rico-Cs. Médicas</t>
  </si>
  <si>
    <t>Universidad de Puerto Rico-Humacao</t>
  </si>
  <si>
    <t>Universidad de Puerto Rico-Mayagüez</t>
  </si>
  <si>
    <t>Universidad de Puerto Rico-Ponce</t>
  </si>
  <si>
    <t>Universidad de Puerto Rico-Río Piedras</t>
  </si>
  <si>
    <t>Universidad de Puerto Rico-Utuado</t>
  </si>
  <si>
    <t>Sector privado sin fines de lucro</t>
  </si>
  <si>
    <t>American University of Puerto Rico-Bayamón</t>
  </si>
  <si>
    <t>American University of Puerto Rico-Manatí</t>
  </si>
  <si>
    <t>Atenas College</t>
  </si>
  <si>
    <t>Caribbean University-Bayamón</t>
  </si>
  <si>
    <t>Caribbean University-Carolina</t>
  </si>
  <si>
    <t>Caribbean University-Ponce</t>
  </si>
  <si>
    <t>Caribbean University-Vega Baja</t>
  </si>
  <si>
    <t>Centro de Estudios Avanzados de PR y el Caribe</t>
  </si>
  <si>
    <t>Humacao Community College</t>
  </si>
  <si>
    <t>Pontificia Universidad Católica de Puerto Rico-Arecibo</t>
  </si>
  <si>
    <t>Pontificia Universidad Católica de Puerto Rico-Mayagüez</t>
  </si>
  <si>
    <t>Pontificia Universidad Católica de Puerto Rico-Ponce</t>
  </si>
  <si>
    <t>Seminario Evangélico de Puerto Rico</t>
  </si>
  <si>
    <t>Universal Technology College of Puerto Rico</t>
  </si>
  <si>
    <t>Universidad Adventista de las Antillas</t>
  </si>
  <si>
    <t>Universidad Central de Bayamón</t>
  </si>
  <si>
    <t>Universidad Central Del Caribe</t>
  </si>
  <si>
    <t>Universidad del Sagrado Corazón</t>
  </si>
  <si>
    <t>Universidad Interamericana de Puerto Rico-Aguadilla</t>
  </si>
  <si>
    <t>Universidad Interamericana de Puerto Rico-Arecibo</t>
  </si>
  <si>
    <t>Universidad Interamericana de Puerto Rico-Barranquitas</t>
  </si>
  <si>
    <t>Universidad Interamericana de Puerto Rico-Bayamón</t>
  </si>
  <si>
    <t>Universidad Interamericana de Puerto Rico-Derecho</t>
  </si>
  <si>
    <t>Universidad Interamericana de Puerto Rico-Fajardo</t>
  </si>
  <si>
    <t>Universidad Interamericana de Puerto Rico-Guayama</t>
  </si>
  <si>
    <t>Universidad Interamericana de Puerto Rico-Metro</t>
  </si>
  <si>
    <t>Universidad Interamericana de Puerto Rico-Optometría</t>
  </si>
  <si>
    <t>Universidad Interamericana de Puerto Rico-Ponce</t>
  </si>
  <si>
    <t>Universidad Interamericana de Puerto Rico-San Germán</t>
  </si>
  <si>
    <t>Universidad Politécnica de Puerto Rico</t>
  </si>
  <si>
    <t>Sector privado con fines de lucro</t>
  </si>
  <si>
    <t>Colegio de Cinematografía  Artes y Televisión</t>
  </si>
  <si>
    <t>ICPR Junior College-Arecibo</t>
  </si>
  <si>
    <t>ICPR Junior College-Hato Rey</t>
  </si>
  <si>
    <t>ICPR Junior College-Mayagüez</t>
  </si>
  <si>
    <t>Instituciones por sector</t>
  </si>
  <si>
    <t>Total</t>
  </si>
  <si>
    <t xml:space="preserve"> Grado Asociado </t>
  </si>
  <si>
    <t xml:space="preserve"> Bachillerato </t>
  </si>
  <si>
    <t xml:space="preserve"> Maestría </t>
  </si>
  <si>
    <t>&lt; 900</t>
  </si>
  <si>
    <t>Gran Total</t>
  </si>
  <si>
    <t>Administración de empresas relacionadas con  producción agrícola</t>
  </si>
  <si>
    <t>Conservación y renovación de recursos naturales</t>
  </si>
  <si>
    <t>Arquitectura y diseño ambiental</t>
  </si>
  <si>
    <t>Comunicaciones</t>
  </si>
  <si>
    <t>Tecnologías de las comunicaciones</t>
  </si>
  <si>
    <t>Ciencias de la información y computadoras</t>
  </si>
  <si>
    <t>Ocupaciones y oficios relacionados con servicios personales y misceláneos (Ej.: Artes culinarias, cosmetología, servicios funerarios)</t>
  </si>
  <si>
    <t>Educación</t>
  </si>
  <si>
    <t>Ingeniería</t>
  </si>
  <si>
    <t>Tecnologías relacionadas a la ingeniería</t>
  </si>
  <si>
    <t>Literatura y lenguas extranjeras</t>
  </si>
  <si>
    <t>Derecho y estudios relacionados</t>
  </si>
  <si>
    <t>Inglés: lenguaje y literatura</t>
  </si>
  <si>
    <t>Artes liberales, estudios generales y humanidades</t>
  </si>
  <si>
    <t>Ciencias bibliotecarias</t>
  </si>
  <si>
    <t>Biología y ciencias biomédicas</t>
  </si>
  <si>
    <t>Matemáticas y estadísticas</t>
  </si>
  <si>
    <t>Estudios interdisciplinarios</t>
  </si>
  <si>
    <t>Recreación, deportes y tiempo libre</t>
  </si>
  <si>
    <t>Filosofía y estudios religiosos</t>
  </si>
  <si>
    <t>Estudios en teología y vocaciones religiosas</t>
  </si>
  <si>
    <t>Ciencias físicas y química</t>
  </si>
  <si>
    <t>Tecnología de las ciencias</t>
  </si>
  <si>
    <t>Psicología</t>
  </si>
  <si>
    <t>Ciencias sociales</t>
  </si>
  <si>
    <t>Mecánica y reparación de equipo</t>
  </si>
  <si>
    <t>Ocupaciones u oficios de precisión (Ej.: delineante, imprenta)</t>
  </si>
  <si>
    <t>Bellas artes</t>
  </si>
  <si>
    <t>Profesiones y ciencias relacionadas con la salud</t>
  </si>
  <si>
    <t>Administración, gerencia, mercadeo y servicios administrativos</t>
  </si>
  <si>
    <t>Historia</t>
  </si>
  <si>
    <t>Tasa de graduación</t>
  </si>
  <si>
    <t>Tasa de graduación con transferencias</t>
  </si>
  <si>
    <t>Tiempo completo</t>
  </si>
  <si>
    <t>Porciento de retención</t>
  </si>
  <si>
    <t>Tiempo Completo</t>
  </si>
  <si>
    <t>Gran total</t>
  </si>
  <si>
    <t xml:space="preserve">  CIPCODE*</t>
  </si>
  <si>
    <t>Profesor</t>
  </si>
  <si>
    <t>Instructor</t>
  </si>
  <si>
    <t>Masc</t>
  </si>
  <si>
    <t>Fem</t>
  </si>
  <si>
    <t>2011-2012</t>
  </si>
  <si>
    <t>ICPR Junior College-Manatí</t>
  </si>
  <si>
    <t>900 o &gt;</t>
  </si>
  <si>
    <t>Conferenciante</t>
  </si>
  <si>
    <t>Total sector privado con fines de lucro</t>
  </si>
  <si>
    <t>2012-2013</t>
  </si>
  <si>
    <t>Institución</t>
  </si>
  <si>
    <t>Total sector público</t>
  </si>
  <si>
    <t>Atlantic Univesity College</t>
  </si>
  <si>
    <t>Dewey University-Carolina</t>
  </si>
  <si>
    <t>Dewey University-Juana Díaz</t>
  </si>
  <si>
    <t>Escuela de Medicina San Juan Bautista</t>
  </si>
  <si>
    <t>Total sector privado sin fines de lucro</t>
  </si>
  <si>
    <t>n/d</t>
  </si>
  <si>
    <t xml:space="preserve">Tabla 1. Resumen histórico de matrícula por año académico, sector, género, nivel y tarea en las instituciones de educación superior </t>
  </si>
  <si>
    <t xml:space="preserve">Tabla 2. Resumen histórico de egresados por año académico, sector, género y nivel de las instituciones de educación superior  </t>
  </si>
  <si>
    <t xml:space="preserve">   Profesor </t>
  </si>
  <si>
    <t xml:space="preserve">   Profesor Asociado </t>
  </si>
  <si>
    <t xml:space="preserve">   Profesor Asistente </t>
  </si>
  <si>
    <t xml:space="preserve">   Instructor </t>
  </si>
  <si>
    <t xml:space="preserve">   Sin rango académico </t>
  </si>
  <si>
    <t>Por tarea y rango</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</si>
  <si>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Fall Enrollment</t>
    </r>
    <r>
      <rPr>
        <sz val="9"/>
        <color rgb="FF000000"/>
        <rFont val="Calibri"/>
        <family val="2"/>
      </rPr>
      <t>.</t>
    </r>
  </si>
  <si>
    <t>Tabla 4. Matrícula por nivel, sector, tarea y género en las instituciones de educación superior</t>
  </si>
  <si>
    <t>Completo</t>
  </si>
  <si>
    <t>Por tiempo</t>
  </si>
  <si>
    <t>Por nivel  </t>
  </si>
  <si>
    <t>2013-2014</t>
  </si>
  <si>
    <t>Huertas College</t>
  </si>
  <si>
    <t xml:space="preserve"> Doctor degree - research/scholarship</t>
  </si>
  <si>
    <t xml:space="preserve"> Doctor degree - professional practice</t>
  </si>
  <si>
    <t xml:space="preserve"> Doctor degree -  others</t>
  </si>
  <si>
    <t>Tiempo Parcial</t>
  </si>
  <si>
    <t>Educational Technical College-Bayamón</t>
  </si>
  <si>
    <t>Transferencias reportadas</t>
  </si>
  <si>
    <r>
      <rPr>
        <b/>
        <sz val="10"/>
        <color theme="1"/>
        <rFont val="Calibri"/>
        <family val="2"/>
        <scheme val="minor"/>
      </rPr>
      <t>N/A -</t>
    </r>
    <r>
      <rPr>
        <sz val="10"/>
        <color theme="1"/>
        <rFont val="Calibri"/>
        <family val="2"/>
        <scheme val="minor"/>
      </rPr>
      <t xml:space="preserve"> No aplica.</t>
    </r>
  </si>
  <si>
    <t>Institución/sector</t>
  </si>
  <si>
    <t xml:space="preserve">Tiempo Completo </t>
  </si>
  <si>
    <t>Costo  promedio de matrícula</t>
  </si>
  <si>
    <t>Otros gastos de matrícula</t>
  </si>
  <si>
    <t>Costo por crédito</t>
  </si>
  <si>
    <t>¹ En el estado- costo para un estudiante residente legal del estado.</t>
  </si>
  <si>
    <t>Valor Mínino</t>
  </si>
  <si>
    <t>Valor Máximo</t>
  </si>
  <si>
    <t>Promedio</t>
  </si>
  <si>
    <t>Desviación Estándar</t>
  </si>
  <si>
    <t>Mediana</t>
  </si>
  <si>
    <t>2001-2002</t>
  </si>
  <si>
    <t>2002-2003</t>
  </si>
  <si>
    <t>2003-2004</t>
  </si>
  <si>
    <t>2004-2005</t>
  </si>
  <si>
    <t>2005-2006</t>
  </si>
  <si>
    <t>2006-2007</t>
  </si>
  <si>
    <t>2007-2008</t>
  </si>
  <si>
    <t>2008-2009</t>
  </si>
  <si>
    <t>2009-2010</t>
  </si>
  <si>
    <t>2010-2011</t>
  </si>
  <si>
    <t>2014-2015</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</si>
  <si>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Human Resources.</t>
    </r>
  </si>
  <si>
    <t>Ponce Health Sciences University</t>
  </si>
  <si>
    <t>Columbia Central University-Caguas</t>
  </si>
  <si>
    <t>Tiempo parcial</t>
  </si>
  <si>
    <t>Público</t>
  </si>
  <si>
    <t>Privado sin fines de lucro</t>
  </si>
  <si>
    <t>Privado con fines de lucro</t>
  </si>
  <si>
    <t>Total personal</t>
  </si>
  <si>
    <t>Gerentes</t>
  </si>
  <si>
    <t>Operaciones financieras y administrativas</t>
  </si>
  <si>
    <t>Servicio a la comunidad, artes, legales y medios de comunicación</t>
  </si>
  <si>
    <t>Técnicos y profesionales de salud</t>
  </si>
  <si>
    <t>Ocupaciones de servicio</t>
  </si>
  <si>
    <t>Ventas y ocupaciones relacionadas</t>
  </si>
  <si>
    <t>Apoyo administrativo y de oficina</t>
  </si>
  <si>
    <t>Mantenimiento, construcción y recursos naturales</t>
  </si>
  <si>
    <t>Producción,  transporte y movimiento de materiales</t>
  </si>
  <si>
    <t xml:space="preserve">     Personal docente</t>
  </si>
  <si>
    <t xml:space="preserve">     Investigación</t>
  </si>
  <si>
    <t xml:space="preserve">     Servicio público</t>
  </si>
  <si>
    <t xml:space="preserve">     Archivistas y bibliotecarios curadores</t>
  </si>
  <si>
    <t xml:space="preserve">          Archivistas curadores y técnicos de Museo</t>
  </si>
  <si>
    <t xml:space="preserve">          Bibliotecarios</t>
  </si>
  <si>
    <t xml:space="preserve">          Técnicos de biblioteca</t>
  </si>
  <si>
    <t>Universidad de Puerto Rico-Administración Central</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</si>
  <si>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Completions</t>
    </r>
    <r>
      <rPr>
        <sz val="9"/>
        <color rgb="FF000000"/>
        <rFont val="Calibri"/>
        <family val="2"/>
      </rPr>
      <t>.</t>
    </r>
  </si>
  <si>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Fall Enrollment</t>
    </r>
    <r>
      <rPr>
        <i/>
        <sz val="9"/>
        <color rgb="FF000000"/>
        <rFont val="Calibri"/>
        <family val="2"/>
      </rPr>
      <t>.</t>
    </r>
  </si>
  <si>
    <t>Compendio Estadístico sobre la Educación Superior de Puerto Rico</t>
  </si>
  <si>
    <t>Tabla 12. Recursos humanos por ocupación, tarea y sector en las instituciones de educación superior en Puerto Rico</t>
  </si>
  <si>
    <t>Tabla 7. Facultad por tarea, género y sector en las instituciones de educación superior en Puerto Rico</t>
  </si>
  <si>
    <r>
      <rPr>
        <b/>
        <sz val="9"/>
        <color rgb="FF000000"/>
        <rFont val="Calibri"/>
        <family val="2"/>
        <scheme val="minor"/>
      </rPr>
      <t>Fuente:</t>
    </r>
    <r>
      <rPr>
        <sz val="9"/>
        <color rgb="FF000000"/>
        <rFont val="Calibri"/>
        <family val="2"/>
        <scheme val="minor"/>
      </rPr>
      <t xml:space="preserve"> </t>
    </r>
    <r>
      <rPr>
        <i/>
        <sz val="9"/>
        <color rgb="FF000000"/>
        <rFont val="Calibri"/>
        <family val="2"/>
        <scheme val="minor"/>
      </rPr>
      <t>Integrated Postsecondary Education Data System</t>
    </r>
    <r>
      <rPr>
        <sz val="9"/>
        <color rgb="FF000000"/>
        <rFont val="Calibri"/>
        <family val="2"/>
        <scheme val="minor"/>
      </rPr>
      <t xml:space="preserve"> (IPEDS), Graduation Rate</t>
    </r>
    <r>
      <rPr>
        <i/>
        <sz val="9"/>
        <color rgb="FF000000"/>
        <rFont val="Calibri"/>
        <family val="2"/>
        <scheme val="minor"/>
      </rPr>
      <t>.</t>
    </r>
  </si>
  <si>
    <t>2015-2016</t>
  </si>
  <si>
    <t>Postbachillerato</t>
  </si>
  <si>
    <t>Postmaestría</t>
  </si>
  <si>
    <r>
      <t>Doctorados</t>
    </r>
    <r>
      <rPr>
        <b/>
        <vertAlign val="superscript"/>
        <sz val="10"/>
        <color theme="1"/>
        <rFont val="Calibri"/>
        <family val="2"/>
        <scheme val="minor"/>
      </rPr>
      <t>2</t>
    </r>
  </si>
  <si>
    <t>Totales</t>
  </si>
  <si>
    <t>Dewey University-Manatí</t>
  </si>
  <si>
    <t>Sistema Universitario Ana G. Méndez</t>
  </si>
  <si>
    <t>Universidad Interamericana de Puerto Rico-Oficinas Centrales</t>
  </si>
  <si>
    <t>Sin rango académico</t>
  </si>
  <si>
    <t>Graduados en el 150%</t>
  </si>
  <si>
    <r>
      <t>En el Estado</t>
    </r>
    <r>
      <rPr>
        <b/>
        <vertAlign val="superscript"/>
        <sz val="10"/>
        <color theme="1"/>
        <rFont val="Calibri"/>
        <family val="2"/>
        <scheme val="minor"/>
      </rPr>
      <t>1</t>
    </r>
  </si>
  <si>
    <r>
      <t>Fuera del Estado</t>
    </r>
    <r>
      <rPr>
        <b/>
        <vertAlign val="superscript"/>
        <sz val="10"/>
        <color theme="1"/>
        <rFont val="Calibri"/>
        <family val="2"/>
        <scheme val="minor"/>
      </rPr>
      <t>2</t>
    </r>
  </si>
  <si>
    <t>Enseñanza, investigación y servicio público</t>
  </si>
  <si>
    <t>Bibliotecarios, conservadores, archiveros y otros instructores de apoyo</t>
  </si>
  <si>
    <t xml:space="preserve">     Estudiantes, académicos y otros servicios educativos</t>
  </si>
  <si>
    <t>Ciencias, Ingeniería e Informática</t>
  </si>
  <si>
    <t>2016-2017</t>
  </si>
  <si>
    <t>Total Subgraduado</t>
  </si>
  <si>
    <t>Total Graduado</t>
  </si>
  <si>
    <t>EDP University of Puerto Rico Inc-San Juan</t>
  </si>
  <si>
    <t>Servicios sociales y administración pública</t>
  </si>
  <si>
    <t>Transportación y movimiento de equipo</t>
  </si>
  <si>
    <t>Oficios de la construcción</t>
  </si>
  <si>
    <t>Protección y servicios de seguridad</t>
  </si>
  <si>
    <r>
      <rPr>
        <vertAlign val="superscript"/>
        <sz val="10"/>
        <color theme="1"/>
        <rFont val="Calibri"/>
        <family val="2"/>
        <scheme val="minor"/>
      </rPr>
      <t xml:space="preserve">1  </t>
    </r>
    <r>
      <rPr>
        <sz val="10"/>
        <color theme="1"/>
        <rFont val="Calibri"/>
        <family val="2"/>
        <scheme val="minor"/>
      </rPr>
      <t>Instituciones que no reciben estudiantes en su  primer año de estudios o solo ofrecen programas graduados por lo que no tienen que completar el formulario Graduation Rate.</t>
    </r>
  </si>
  <si>
    <r>
      <rPr>
        <vertAlign val="superscript"/>
        <sz val="10"/>
        <color theme="1"/>
        <rFont val="Calibri"/>
        <family val="2"/>
        <scheme val="minor"/>
      </rPr>
      <t>2</t>
    </r>
    <r>
      <rPr>
        <sz val="10"/>
        <color theme="1"/>
        <rFont val="Calibri"/>
        <family val="2"/>
        <scheme val="minor"/>
      </rPr>
      <t xml:space="preserve"> Comenzaron como institución universitaria recientemente o de acuerdo al año de la cohorte, que se esta informando, no tienen el tiempo para egresar estudiantes.</t>
    </r>
  </si>
  <si>
    <t>Exclusiones</t>
  </si>
  <si>
    <t xml:space="preserve">                   en las instituciones de educación superior en Puerto Rico</t>
  </si>
  <si>
    <t xml:space="preserve">          Ocupaciones de biblioteca no disponible para instituciones sin grado</t>
  </si>
  <si>
    <t>%</t>
  </si>
  <si>
    <r>
      <t>Fuente:</t>
    </r>
    <r>
      <rPr>
        <b/>
        <i/>
        <sz val="9"/>
        <rFont val="Calibri"/>
        <family val="2"/>
        <scheme val="minor"/>
      </rPr>
      <t xml:space="preserve"> </t>
    </r>
    <r>
      <rPr>
        <i/>
        <sz val="9"/>
        <rFont val="Calibri"/>
        <family val="2"/>
        <scheme val="minor"/>
      </rPr>
      <t>Integrated Postsecondary Education Data System (IPEDS), Student Financial Aid.</t>
    </r>
  </si>
  <si>
    <t>Instituto Tecnológico de Puerto Rico-Manatí</t>
  </si>
  <si>
    <t xml:space="preserve">Tiempo Parcial </t>
  </si>
  <si>
    <t xml:space="preserve">   Conferenciante </t>
  </si>
  <si>
    <t>EDP University of Puerto Rico-San Sebastián</t>
  </si>
  <si>
    <t>(Cantidad de estudiantes)</t>
  </si>
  <si>
    <t>(Cantidad de docentes)</t>
  </si>
  <si>
    <t>(Cantidad de egresados)</t>
  </si>
  <si>
    <t>Tabla 8. Facultad por tarea, rango y sector de las instituciones de educación superior en Puerto Rico</t>
  </si>
  <si>
    <t>Tabla 10. Tasas de Retención de estudiantes de primer año que continuaron sus estudios a segundo año distribuidos por tarea y sector</t>
  </si>
  <si>
    <t>Tabla 13. Distribución de ayudas económicas a estudiantes de nivel subgraduado en las instituciones de educación superior de Puerto Rico</t>
  </si>
  <si>
    <t>2017-2018</t>
  </si>
  <si>
    <t>Certificado (en núm. de horas)</t>
  </si>
  <si>
    <t>Institucion/sector</t>
  </si>
  <si>
    <t xml:space="preserve">                Instituciones de educación superior de Puerto Rico por sector que ofrecen programas de dos y de cuatro años </t>
  </si>
  <si>
    <r>
      <rPr>
        <vertAlign val="superscript"/>
        <sz val="9"/>
        <color theme="1"/>
        <rFont val="Calibri"/>
        <family val="2"/>
        <scheme val="minor"/>
      </rPr>
      <t>2</t>
    </r>
    <r>
      <rPr>
        <sz val="9"/>
        <color theme="1"/>
        <rFont val="Calibri"/>
        <family val="2"/>
        <scheme val="minor"/>
      </rPr>
      <t xml:space="preserve"> Incluye lo siguiente:  </t>
    </r>
  </si>
  <si>
    <r>
      <t>*CIPCODE</t>
    </r>
    <r>
      <rPr>
        <sz val="9"/>
        <rFont val="Arial"/>
        <family val="2"/>
      </rPr>
      <t xml:space="preserve">:  </t>
    </r>
    <r>
      <rPr>
        <i/>
        <sz val="9"/>
        <rFont val="Arial"/>
        <family val="2"/>
      </rPr>
      <t>Classification of Instructional Program (CIP) codes</t>
    </r>
    <r>
      <rPr>
        <sz val="9"/>
        <rFont val="Arial"/>
        <family val="2"/>
      </rPr>
      <t xml:space="preserve"> - Clasificación de los programas académicos utilizada por el Departamento de Educación Federal para completar los formularios</t>
    </r>
    <r>
      <rPr>
        <i/>
        <sz val="9"/>
        <rFont val="Arial"/>
        <family val="2"/>
      </rPr>
      <t xml:space="preserve"> Integrated Postsecondary Education Data System (IPEDS).  Versión 2000.</t>
    </r>
  </si>
  <si>
    <r>
      <rPr>
        <b/>
        <sz val="9"/>
        <rFont val="Calibri"/>
        <family val="2"/>
        <scheme val="minor"/>
      </rPr>
      <t>Fuente:</t>
    </r>
    <r>
      <rPr>
        <sz val="9"/>
        <rFont val="Calibri"/>
        <family val="2"/>
        <scheme val="minor"/>
      </rPr>
      <t xml:space="preserve"> </t>
    </r>
    <r>
      <rPr>
        <i/>
        <sz val="9"/>
        <rFont val="Calibri"/>
        <family val="2"/>
        <scheme val="minor"/>
      </rPr>
      <t>Integrated Postsecondary Education Data System</t>
    </r>
    <r>
      <rPr>
        <sz val="9"/>
        <rFont val="Calibri"/>
        <family val="2"/>
        <scheme val="minor"/>
      </rPr>
      <t xml:space="preserve"> (IPEDS), </t>
    </r>
    <r>
      <rPr>
        <i/>
        <sz val="9"/>
        <rFont val="Calibri"/>
        <family val="2"/>
        <scheme val="minor"/>
      </rPr>
      <t>Human Resources.</t>
    </r>
  </si>
  <si>
    <r>
      <rPr>
        <vertAlign val="superscript"/>
        <sz val="9"/>
        <rFont val="Calibri"/>
        <family val="2"/>
        <scheme val="minor"/>
      </rPr>
      <t>1</t>
    </r>
    <r>
      <rPr>
        <b/>
        <sz val="9"/>
        <rFont val="Calibri"/>
        <family val="2"/>
        <scheme val="minor"/>
      </rPr>
      <t xml:space="preserve">Otros </t>
    </r>
    <r>
      <rPr>
        <sz val="9"/>
        <rFont val="Calibri"/>
        <family val="2"/>
        <scheme val="minor"/>
      </rPr>
      <t>- Facultad a tiempo completo no distribuida por rango cuya función principal es la enseñanza, independientemente del título, rango académico o tipo de contrato. También se incluyen investigadores y personal de servicio público (ejem.: clínicas, extensión agricola, educación continua) de acuerdo a las definiciones de IPEDS.</t>
    </r>
  </si>
  <si>
    <r>
      <t>Nota:</t>
    </r>
    <r>
      <rPr>
        <sz val="9"/>
        <rFont val="Calibri"/>
        <family val="2"/>
        <scheme val="minor"/>
      </rPr>
      <t xml:space="preserve">  El por ciento de retención se determina con base en los estudiantes de primer año matriculados en un programa conducente a grado y que continuaron sus estudios universitarios para el segundo año.</t>
    </r>
  </si>
  <si>
    <r>
      <t>n/a</t>
    </r>
    <r>
      <rPr>
        <sz val="9"/>
        <rFont val="Calibri"/>
        <family val="2"/>
        <scheme val="minor"/>
      </rPr>
      <t xml:space="preserve"> (No aplica) - No recibieron estudiantes en su primer año de estudios universitarios.</t>
    </r>
  </si>
  <si>
    <r>
      <t>Fuente:</t>
    </r>
    <r>
      <rPr>
        <i/>
        <sz val="9"/>
        <rFont val="Calibri"/>
        <family val="2"/>
        <scheme val="minor"/>
      </rPr>
      <t xml:space="preserve"> Integrated Postsecondary Education Data System (IPEDS)</t>
    </r>
    <r>
      <rPr>
        <b/>
        <sz val="9"/>
        <rFont val="Calibri"/>
        <family val="2"/>
        <scheme val="minor"/>
      </rPr>
      <t>,</t>
    </r>
    <r>
      <rPr>
        <sz val="9"/>
        <rFont val="Calibri"/>
        <family val="2"/>
        <scheme val="minor"/>
      </rPr>
      <t xml:space="preserve"> Human Resources.</t>
    </r>
  </si>
  <si>
    <r>
      <t xml:space="preserve">Tabla 9. </t>
    </r>
    <r>
      <rPr>
        <b/>
        <sz val="11"/>
        <rFont val="Calibri"/>
        <family val="2"/>
        <scheme val="minor"/>
      </rPr>
      <t>Tasas de graduación</t>
    </r>
    <r>
      <rPr>
        <b/>
        <i/>
        <sz val="11"/>
        <rFont val="Calibri"/>
        <family val="2"/>
        <scheme val="minor"/>
      </rPr>
      <t xml:space="preserve"> (IPEDS Graduation Rate) </t>
    </r>
    <r>
      <rPr>
        <b/>
        <sz val="11"/>
        <rFont val="Calibri"/>
        <family val="2"/>
        <scheme val="minor"/>
      </rPr>
      <t>en las instituciones de educación superior en Puerto Rico</t>
    </r>
  </si>
  <si>
    <t>Total tiempo completo</t>
  </si>
  <si>
    <t>Total tiempo parcial</t>
  </si>
  <si>
    <r>
      <rPr>
        <vertAlign val="superscript"/>
        <sz val="9"/>
        <color theme="1"/>
        <rFont val="Calibri"/>
        <family val="2"/>
        <scheme val="minor"/>
      </rPr>
      <t xml:space="preserve">3 </t>
    </r>
    <r>
      <rPr>
        <sz val="9"/>
        <color theme="1"/>
        <rFont val="Calibri"/>
        <family val="2"/>
        <scheme val="minor"/>
      </rPr>
      <t xml:space="preserve">Los beneficiarios pueden recibir más de un tipo de ayuda, por eso el Total de Beneficiarios no coincide con los Totales de Beca Pell y de Préstamos. </t>
    </r>
  </si>
  <si>
    <t>Gobierno de Puerto Rico</t>
  </si>
  <si>
    <t>Departamento de Estado</t>
  </si>
  <si>
    <t>Junta de Instituciones Postsecundarias</t>
  </si>
  <si>
    <t>2018-2019</t>
  </si>
  <si>
    <r>
      <t xml:space="preserve">Nota: </t>
    </r>
    <r>
      <rPr>
        <sz val="9"/>
        <color theme="1"/>
        <rFont val="Calibri"/>
        <family val="2"/>
      </rPr>
      <t>Incluye la matrícula de estudiantes que toman cursos con crédito</t>
    </r>
    <r>
      <rPr>
        <sz val="9"/>
        <rFont val="Calibri"/>
        <family val="2"/>
      </rPr>
      <t>s</t>
    </r>
    <r>
      <rPr>
        <sz val="9"/>
        <color theme="1"/>
        <rFont val="Calibri"/>
        <family val="2"/>
      </rPr>
      <t xml:space="preserve"> en programas conducentes a grados o certificados en las instituciones de educación superior autorizadas a operar por la Junta de Instituciones Postsecundarias del Departamento de Estado.  </t>
    </r>
  </si>
  <si>
    <r>
      <rPr>
        <b/>
        <sz val="9"/>
        <color rgb="FF000000"/>
        <rFont val="Calibri"/>
        <family val="2"/>
      </rPr>
      <t>Nota</t>
    </r>
    <r>
      <rPr>
        <sz val="9"/>
        <color rgb="FF000000"/>
        <rFont val="Calibri"/>
        <family val="2"/>
      </rPr>
      <t xml:space="preserve">: Incluye la matrícula de estudiantes que toman cursos con créditos en programas conducentes a grados o certificados en las instituciones de educación superior autorizadas a operar por la Junta de Instituciones Postsecundarias del Departamento de Estado.  </t>
    </r>
  </si>
  <si>
    <t>Tabla 11. Costo anual de matrícula en dólares de las instituciones de educación superior en Puerto Rico</t>
  </si>
  <si>
    <t xml:space="preserve">n/d - Información no disponible. </t>
  </si>
  <si>
    <r>
      <rPr>
        <b/>
        <sz val="10"/>
        <color indexed="8"/>
        <rFont val="Calibri"/>
        <family val="2"/>
        <scheme val="minor"/>
      </rPr>
      <t>Fuente de información</t>
    </r>
    <r>
      <rPr>
        <sz val="10"/>
        <color indexed="8"/>
        <rFont val="Calibri"/>
        <family val="2"/>
        <scheme val="minor"/>
      </rPr>
      <t xml:space="preserve">:  Datos suministrados por las instituciones a través del formulario </t>
    </r>
    <r>
      <rPr>
        <i/>
        <sz val="10"/>
        <color indexed="8"/>
        <rFont val="Calibri"/>
        <family val="2"/>
        <scheme val="minor"/>
      </rPr>
      <t>Institutional Characteristics</t>
    </r>
    <r>
      <rPr>
        <sz val="10"/>
        <color indexed="8"/>
        <rFont val="Calibri"/>
        <family val="2"/>
        <scheme val="minor"/>
      </rPr>
      <t xml:space="preserve"> de los </t>
    </r>
    <r>
      <rPr>
        <i/>
        <sz val="10"/>
        <color indexed="8"/>
        <rFont val="Calibri"/>
        <family val="2"/>
        <scheme val="minor"/>
      </rPr>
      <t>Integrated Postsecondary Education Data System (IPEDS)</t>
    </r>
  </si>
  <si>
    <r>
      <rPr>
        <vertAlign val="superscript"/>
        <sz val="10"/>
        <color theme="1"/>
        <rFont val="Calibri"/>
        <family val="2"/>
        <scheme val="minor"/>
      </rPr>
      <t>²</t>
    </r>
    <r>
      <rPr>
        <sz val="10"/>
        <color theme="1"/>
        <rFont val="Calibri"/>
        <family val="2"/>
        <scheme val="minor"/>
      </rPr>
      <t xml:space="preserve"> Fuera del estado - costo para un estudiante no residente legal del estado.</t>
    </r>
  </si>
  <si>
    <r>
      <t xml:space="preserve">Nota: </t>
    </r>
    <r>
      <rPr>
        <sz val="9"/>
        <color theme="1"/>
        <rFont val="Calibri"/>
        <family val="2"/>
      </rPr>
      <t>Incluye el total de egresados que completaron algún certificado o grado en las instituciones de educación superior autorizadas a operar por la Junta de Instituciones Postsecundarias del Departamento de Estado.</t>
    </r>
  </si>
  <si>
    <r>
      <rPr>
        <b/>
        <u/>
        <sz val="12"/>
        <rFont val="Calibri"/>
        <family val="2"/>
        <scheme val="minor"/>
      </rPr>
      <t>Fuentes de información</t>
    </r>
    <r>
      <rPr>
        <sz val="12"/>
        <rFont val="Calibri"/>
        <family val="2"/>
        <scheme val="minor"/>
      </rPr>
      <t xml:space="preserve">: La información presentada en este informe se recopila a través del </t>
    </r>
    <r>
      <rPr>
        <i/>
        <sz val="12"/>
        <rFont val="Calibri"/>
        <family val="2"/>
        <scheme val="minor"/>
      </rPr>
      <t xml:space="preserve">Integrated Postsecondary Education Data System </t>
    </r>
    <r>
      <rPr>
        <sz val="12"/>
        <rFont val="Calibri"/>
        <family val="2"/>
        <scheme val="minor"/>
      </rPr>
      <t xml:space="preserve">(IPEDS).  El IPEDS es un sistema de encuestas interrelacionadas que realiza anualmente el </t>
    </r>
    <r>
      <rPr>
        <i/>
        <sz val="12"/>
        <rFont val="Calibri"/>
        <family val="2"/>
        <scheme val="minor"/>
      </rPr>
      <t xml:space="preserve">National Center for Education Statistics </t>
    </r>
    <r>
      <rPr>
        <sz val="12"/>
        <rFont val="Calibri"/>
        <family val="2"/>
        <scheme val="minor"/>
      </rPr>
      <t>(NCES) del Departamento de Educación Federal.  Todas las instituciones de educación superior que reciben fondos federales para becas de educación bajo el Título IV tienen que proveer sus datos a través del IPEDS. A partir del año académico 2018-2019 el Instituto de Estadísticas de Puerto Rico es el coordinador de IPEDS en Puerto Rico.</t>
    </r>
  </si>
  <si>
    <r>
      <t>Por género</t>
    </r>
    <r>
      <rPr>
        <vertAlign val="superscript"/>
        <sz val="11"/>
        <color rgb="FF000000"/>
        <rFont val="Calibri"/>
        <family val="2"/>
      </rPr>
      <t>1</t>
    </r>
  </si>
  <si>
    <t xml:space="preserve">   Femenino</t>
  </si>
  <si>
    <t xml:space="preserve">   Masculino</t>
  </si>
  <si>
    <t>Tabla 3. Resumen histórico de facultad por año académico, sector, género, tarea y rango académico de las instituciones de educación superior</t>
  </si>
  <si>
    <r>
      <t xml:space="preserve">   Otros</t>
    </r>
    <r>
      <rPr>
        <vertAlign val="superscript"/>
        <sz val="11"/>
        <color rgb="FF000000"/>
        <rFont val="Calibri"/>
        <family val="2"/>
      </rPr>
      <t>2</t>
    </r>
  </si>
  <si>
    <r>
      <rPr>
        <vertAlign val="superscript"/>
        <sz val="9"/>
        <color rgb="FF000000"/>
        <rFont val="Calibri"/>
        <family val="2"/>
      </rPr>
      <t>1</t>
    </r>
    <r>
      <rPr>
        <sz val="9"/>
        <color rgb="FF000000"/>
        <rFont val="Calibri"/>
        <family val="2"/>
      </rPr>
      <t>Disponible por género desde el año académico 2013-14.</t>
    </r>
  </si>
  <si>
    <r>
      <rPr>
        <b/>
        <vertAlign val="superscript"/>
        <sz val="9"/>
        <color theme="1"/>
        <rFont val="Calibri"/>
        <family val="2"/>
        <scheme val="minor"/>
      </rPr>
      <t>2</t>
    </r>
    <r>
      <rPr>
        <b/>
        <sz val="9"/>
        <color theme="1"/>
        <rFont val="Calibri"/>
        <family val="2"/>
        <scheme val="minor"/>
      </rPr>
      <t xml:space="preserve">Otros </t>
    </r>
    <r>
      <rPr>
        <sz val="9"/>
        <color theme="1"/>
        <rFont val="Calibri"/>
        <family val="2"/>
        <scheme val="minor"/>
      </rPr>
      <t>- Facultad a tiempo completo no distribuida por rango donde su función principal es la enseñanza, independientemente del título, rango académico o tipo de contrato de acuerdos a las definiciones de IPEDS, además incluye personal académico sin estatus de facultad.</t>
    </r>
  </si>
  <si>
    <t>Sin estatus de facultad</t>
  </si>
  <si>
    <t>Otros*</t>
  </si>
  <si>
    <t>Profesor Asociado</t>
  </si>
  <si>
    <t>Profesor Asistente</t>
  </si>
  <si>
    <t>Ocupaciones por categoría*</t>
  </si>
  <si>
    <t>Economía del Hogar</t>
  </si>
  <si>
    <t>Universidad Carlos Albizu - San Juan</t>
  </si>
  <si>
    <t>Universidad Ana G. Méndez-Cupey</t>
  </si>
  <si>
    <t>Universidad Ana G. Méndez-Carolina</t>
  </si>
  <si>
    <t>Universidad Ana G. Méndez-Gurabo</t>
  </si>
  <si>
    <t xml:space="preserve">Dewey University-Hato Rey </t>
  </si>
  <si>
    <t>Junta de Instituciones Postsecundaria</t>
  </si>
  <si>
    <r>
      <rPr>
        <b/>
        <u/>
        <sz val="12"/>
        <rFont val="Calibri"/>
        <family val="2"/>
        <scheme val="minor"/>
      </rPr>
      <t>Cómo obtener este informe</t>
    </r>
    <r>
      <rPr>
        <sz val="12"/>
        <rFont val="Calibri"/>
        <family val="2"/>
        <scheme val="minor"/>
      </rPr>
      <t>:  (1) visite la sección de Estadísticas de la página web de la Junta de Instituciones Postsecundarias (JIP) del Departamento de Estado en http://www.agencias.pr.gov/agencias/cepr/inicio, o en la página web del Instituto de Estadísticas de Puerto Rico (IEPR) en https://estadisticas.pr/en/inventario-de-estadisticas/integrated-postsecundary-education-data-system-ipeds, (2) envíe su solicitud por correo electrónico a margarita.rivera@estadísticas.pr, (3) llame a uno de los teléfonos: (787) 819-5555, (4) envíe su solicitud por correo a P.O Box 195484, San Juan, PR, 00919-5484, o (5) visite las oficinas del Instituto de Estadísticas de Puerto Rico en la calle Quisquella #57, San Juan, PR, 00917, entre las horas de 8:00 am a 4:30 pm de lunes a viernes. El informe está disponible en los siguientes formatos electrónicos: Excel y PDF (readable). El informe no tiene costo.</t>
    </r>
  </si>
  <si>
    <t>2019-20</t>
  </si>
  <si>
    <t>EDP University of Puerto Rico-Humacao</t>
  </si>
  <si>
    <t>EDP University of Puerto Rico-Manati</t>
  </si>
  <si>
    <t>EDP University of Puerto Rico-Villalba</t>
  </si>
  <si>
    <t>Mech-Tech College</t>
  </si>
  <si>
    <t>Ponce Health Sciences University-East</t>
  </si>
  <si>
    <t>Ponce Health Sciences University-San Juan</t>
  </si>
  <si>
    <t>Puerto Rico School of Nurse Anesthetists</t>
  </si>
  <si>
    <t>Área académico</t>
  </si>
  <si>
    <t>Sector privado</t>
  </si>
  <si>
    <t>Institution Name</t>
  </si>
  <si>
    <t>Reciben Beca Pell</t>
  </si>
  <si>
    <t>Reciben Préstamos federales</t>
  </si>
  <si>
    <t>Núm.</t>
  </si>
  <si>
    <t>Cantidad</t>
  </si>
  <si>
    <t>Prom.</t>
  </si>
  <si>
    <r>
      <rPr>
        <b/>
        <sz val="9"/>
        <color theme="1"/>
        <rFont val="Calibri"/>
        <family val="2"/>
        <scheme val="minor"/>
      </rPr>
      <t xml:space="preserve">n/a </t>
    </r>
    <r>
      <rPr>
        <sz val="9"/>
        <color theme="1"/>
        <rFont val="Calibri"/>
        <family val="2"/>
        <scheme val="minor"/>
      </rPr>
      <t>- No aplica.  Unidades que no reciben, no tiene estudiantes subgraduados o son informados en unidad principal.</t>
    </r>
  </si>
  <si>
    <r>
      <rPr>
        <b/>
        <vertAlign val="superscript"/>
        <sz val="9"/>
        <color theme="1"/>
        <rFont val="Calibri"/>
        <family val="2"/>
        <scheme val="minor"/>
      </rPr>
      <t>1</t>
    </r>
    <r>
      <rPr>
        <sz val="9"/>
        <color theme="1"/>
        <rFont val="Calibri"/>
        <family val="2"/>
        <scheme val="minor"/>
      </rPr>
      <t>Los datos no incluyen las instituciones con ofrecimiento de menos de dos años (Postsecundarias Técnico Vocacionales, PTV).</t>
    </r>
  </si>
  <si>
    <r>
      <t>Institución/sector</t>
    </r>
    <r>
      <rPr>
        <b/>
        <vertAlign val="superscript"/>
        <sz val="10"/>
        <color theme="1"/>
        <rFont val="Calibri"/>
        <family val="2"/>
        <scheme val="minor"/>
      </rPr>
      <t>1</t>
    </r>
  </si>
  <si>
    <r>
      <t>Matrícula Subgraduada (Cohorte)</t>
    </r>
    <r>
      <rPr>
        <b/>
        <vertAlign val="superscript"/>
        <sz val="10"/>
        <color theme="1"/>
        <rFont val="Calibri"/>
        <family val="2"/>
        <scheme val="minor"/>
      </rPr>
      <t>2</t>
    </r>
  </si>
  <si>
    <r>
      <t>Total Reciben ayuda</t>
    </r>
    <r>
      <rPr>
        <b/>
        <vertAlign val="superscript"/>
        <sz val="10"/>
        <color theme="1"/>
        <rFont val="Calibri"/>
        <family val="2"/>
        <scheme val="minor"/>
      </rPr>
      <t>3</t>
    </r>
  </si>
  <si>
    <t>2019-2020</t>
  </si>
  <si>
    <t>Total de facultad</t>
  </si>
  <si>
    <r>
      <rPr>
        <b/>
        <u/>
        <sz val="12"/>
        <rFont val="Calibri"/>
        <family val="2"/>
        <scheme val="minor"/>
      </rPr>
      <t>Persona contacto</t>
    </r>
    <r>
      <rPr>
        <sz val="12"/>
        <rFont val="Calibri"/>
        <family val="2"/>
        <scheme val="minor"/>
      </rPr>
      <t>: Margarita Rivera Molina, Analista de Evaluación y Datos Estadísticos</t>
    </r>
  </si>
  <si>
    <r>
      <rPr>
        <b/>
        <u/>
        <sz val="12"/>
        <rFont val="Calibri"/>
        <family val="2"/>
        <scheme val="minor"/>
      </rPr>
      <t>Dirección postal</t>
    </r>
    <r>
      <rPr>
        <sz val="12"/>
        <rFont val="Calibri"/>
        <family val="2"/>
        <scheme val="minor"/>
      </rPr>
      <t>: P.O Box 195484, San Juan, PR, 00919-5484</t>
    </r>
  </si>
  <si>
    <r>
      <rPr>
        <b/>
        <u/>
        <sz val="12"/>
        <rFont val="Calibri"/>
        <family val="2"/>
        <scheme val="minor"/>
      </rPr>
      <t>Dirección física</t>
    </r>
    <r>
      <rPr>
        <sz val="12"/>
        <rFont val="Calibri"/>
        <family val="2"/>
        <scheme val="minor"/>
      </rPr>
      <t>: Calle Quisquella #57, San Juan, PR, 00917</t>
    </r>
  </si>
  <si>
    <r>
      <rPr>
        <b/>
        <u/>
        <sz val="12"/>
        <rFont val="Calibri"/>
        <family val="2"/>
        <scheme val="minor"/>
      </rPr>
      <t>Teléfono</t>
    </r>
    <r>
      <rPr>
        <sz val="12"/>
        <rFont val="Calibri"/>
        <family val="2"/>
        <scheme val="minor"/>
      </rPr>
      <t>:  (787) 819-5555 / (787) 819-0730 extensión 3355 / 787-722-2121 extensiones 3801, 3803 y 3800.</t>
    </r>
  </si>
  <si>
    <r>
      <rPr>
        <b/>
        <u/>
        <sz val="12"/>
        <rFont val="Calibri"/>
        <family val="2"/>
        <scheme val="minor"/>
      </rPr>
      <t>Correo electrónico</t>
    </r>
    <r>
      <rPr>
        <sz val="12"/>
        <rFont val="Calibri"/>
        <family val="2"/>
        <scheme val="minor"/>
      </rPr>
      <t>:  margarita.rivera@estadisticas.pr</t>
    </r>
  </si>
  <si>
    <r>
      <rPr>
        <b/>
        <u/>
        <sz val="12"/>
        <rFont val="Calibri"/>
        <family val="2"/>
        <scheme val="minor"/>
      </rPr>
      <t>Marco legal</t>
    </r>
    <r>
      <rPr>
        <sz val="12"/>
        <rFont val="Calibri"/>
        <family val="2"/>
        <scheme val="minor"/>
      </rPr>
      <t xml:space="preserve">: La </t>
    </r>
    <r>
      <rPr>
        <i/>
        <sz val="12"/>
        <rFont val="Calibri"/>
        <family val="2"/>
        <scheme val="minor"/>
      </rPr>
      <t>Higher Education Act</t>
    </r>
    <r>
      <rPr>
        <sz val="12"/>
        <rFont val="Calibri"/>
        <family val="2"/>
        <scheme val="minor"/>
      </rPr>
      <t xml:space="preserve"> de 1965, según enmendada (20 USC 1094, Section 487(a)(17) and 34 CFR 668.14(b)(19)), requiere que toda institución que recibe fondos federales para becas de educación bajo el Título IV provea datos sobre matrícula, egresados, tasas de graduación, docencia, costos, ayudas económicas, entre otros.   Sección 8, inciso g de la Ley 122,  aprobada el 12 de agosto de 2018, que crea la Junta de Instituciones Postsecundaria (JIP) adscrita al Departamento de Estado (DE), indica que es responsabilidad del DE: " ...requerir, recopilar y mantener datos estadísticos sobre las Instituciones de Educación y su estudiantado; disponiéndose que estas funciones podrán ser externalizadas o realizadas mediante acuerdos colaborativos con el Departamento de Desarrollo Económico y Comercio, el Fideicomiso de la Ciencia, Tecnología e Investigación, el Instituto de Estadísticas y/o con cualquier otra entidad pública o privada;...".</t>
    </r>
  </si>
  <si>
    <t>Año académico 2020-2021</t>
  </si>
  <si>
    <t>2020-21</t>
  </si>
  <si>
    <t>2020-2021</t>
  </si>
  <si>
    <t>Atlantic University College</t>
  </si>
  <si>
    <t>Dewey University-Hato Rey</t>
  </si>
  <si>
    <t>EDP University of Puerto Rico Inc-San Sebastián</t>
  </si>
  <si>
    <t>EDP University of Puerto Rico-Manatí</t>
  </si>
  <si>
    <t>CEM College-Bayamón</t>
  </si>
  <si>
    <t>CEM College-Humacao</t>
  </si>
  <si>
    <t>CEM College-Mayagüez</t>
  </si>
  <si>
    <t>CEM College-San Juan</t>
  </si>
  <si>
    <t>NUC University</t>
  </si>
  <si>
    <t>Escuela de Artes Plásticas y Diseño de Puerto Rico</t>
  </si>
  <si>
    <t>Universidad de Puerto Rico-Ciencias Médicas</t>
  </si>
  <si>
    <t>Trinity College of Puerto Rico*</t>
  </si>
  <si>
    <t>Estudiantes matrículados en cursos de educación a distancia por sector</t>
  </si>
  <si>
    <t xml:space="preserve"> en las instituciones de educación superior de Puerto Rico</t>
  </si>
  <si>
    <t>Matrícula educación a distancia/sector</t>
  </si>
  <si>
    <t>Matrícula total</t>
  </si>
  <si>
    <t>Estudiantes matrículados en algunos cursos de educación a distancia</t>
  </si>
  <si>
    <t>Estudiantes matrículados exclusivamente en cursos de educación a distancia</t>
  </si>
  <si>
    <t>localizados en algun estado de Estados Unidos, jurisdicción desconocida</t>
  </si>
  <si>
    <t>localizados fuera de Estados Unidos</t>
  </si>
  <si>
    <t>localización desconocida/no reportado</t>
  </si>
  <si>
    <r>
      <t>Fuente de información</t>
    </r>
    <r>
      <rPr>
        <sz val="9"/>
        <rFont val="Calibri"/>
        <family val="2"/>
        <scheme val="minor"/>
      </rPr>
      <t xml:space="preserve"> - Datos tomados del formulario </t>
    </r>
    <r>
      <rPr>
        <i/>
        <sz val="9"/>
        <rFont val="Calibri"/>
        <family val="2"/>
        <scheme val="minor"/>
      </rPr>
      <t>Fall Enrollment</t>
    </r>
    <r>
      <rPr>
        <sz val="9"/>
        <rFont val="Calibri"/>
        <family val="2"/>
        <scheme val="minor"/>
      </rPr>
      <t xml:space="preserve"> de los </t>
    </r>
    <r>
      <rPr>
        <i/>
        <sz val="9"/>
        <rFont val="Calibri"/>
        <family val="2"/>
        <scheme val="minor"/>
      </rPr>
      <t>Integrated Postsecondary Education Data System (IPEDS)</t>
    </r>
    <r>
      <rPr>
        <sz val="9"/>
        <rFont val="Calibri"/>
        <family val="2"/>
        <scheme val="minor"/>
      </rPr>
      <t xml:space="preserve">.  </t>
    </r>
  </si>
  <si>
    <t>localizados en el mismo estado o jurisdicción donde está la institución</t>
  </si>
  <si>
    <t>localizados en Estados Unidos, no en el mismo estado o jurisdicción donde está la institución</t>
  </si>
  <si>
    <t>Año académico 2021-2022</t>
  </si>
  <si>
    <t>2021-22</t>
  </si>
  <si>
    <t>Años académicos 2002-2003 al 2021-2022</t>
  </si>
  <si>
    <t>Tabla 1. Resumen histórico de matrícula por año académico, sector, género, nivel y tarea en las instituciones de educación superior (2002-2003 al 2021-2022).</t>
  </si>
  <si>
    <t>Años 2001-2002 al 2020-2021</t>
  </si>
  <si>
    <t>Tabla 2. Resumen histórico de egresados por año académico, sector, género y nivel de las instituciones de educación superior (2001-2002 al 2020-2021).</t>
  </si>
  <si>
    <t>Años académicos 2005-2006 al 2021-2022</t>
  </si>
  <si>
    <t>2021-2022</t>
  </si>
  <si>
    <t>Tabla 3. Resumen histórico de facultad por año académico, sector, género, tarea y rango académico de las instituciones de educación superior (2005-2006 al 2021-2022).</t>
  </si>
  <si>
    <t>Universidad Ana G. Méndez-Carolina Campus</t>
  </si>
  <si>
    <t>Universidad Ana G. Méndez-Cupey Campus</t>
  </si>
  <si>
    <t>Universidad Ana G. Méndez-Gurabo Campus</t>
  </si>
  <si>
    <t>Universidad Carlos Albizu-San Juan</t>
  </si>
  <si>
    <t>Colegio de Cinematografáa Artes y Televisión</t>
  </si>
  <si>
    <t>(primera sesión académica del 2021-2022)</t>
  </si>
  <si>
    <t>.Tabla 4. Matrícula por nivel, sector, tarea y género en las instituciones de educación superior (primera sesión académica del 2021-2022)</t>
  </si>
  <si>
    <t>Instituto Tecnológico de Puerto Rico-Ponce*</t>
  </si>
  <si>
    <t>Universidad Ana G. Méndez-Online*</t>
  </si>
  <si>
    <r>
      <t>1</t>
    </r>
    <r>
      <rPr>
        <sz val="10"/>
        <rFont val="Calibri"/>
        <family val="2"/>
        <scheme val="minor"/>
      </rPr>
      <t xml:space="preserve"> Incluye el total de egresados de las instituciones de educación superior de Puerto Rico.  Están incluidos todos aquellos estudiantes que completaron algún certificado o grado postsecundario o universitario. Se otorgaron 11,009 certificados no universitarios.</t>
    </r>
  </si>
  <si>
    <r>
      <t>Tabla 5. Egresados por nivel y sector en las instituciones de educación superior que finalizaron entre el 1 julio 2020 al 30 de junio 2021</t>
    </r>
    <r>
      <rPr>
        <b/>
        <vertAlign val="superscript"/>
        <sz val="11"/>
        <color theme="1"/>
        <rFont val="Calibri"/>
        <family val="2"/>
        <scheme val="minor"/>
      </rPr>
      <t>1</t>
    </r>
  </si>
  <si>
    <t>Tabla 5. Egresados por nivel y sector en las instituciones de educación superior que finalizaron entre el 1 de julio 2020 al 30 de junio 2021.</t>
  </si>
  <si>
    <t>Tabla 6. Grados conferidos por sector, nivel y área académica en las instituciones de educación superior que finalizaron entre el 1 julio 2020 al 30 de junio 2021.</t>
  </si>
  <si>
    <t>Tabla 6. Grados conferidos por sector, nivel y área académica en las instituciones de educación superior que finalizaron entre el 1 de julio 2020 al 30 de junio 2021.</t>
  </si>
  <si>
    <t xml:space="preserve"> </t>
  </si>
  <si>
    <t>Tabla 7. Facultad por tarea, género y sector en las instituciones de educación superior en Puerto Rico (año académico 2021-2022.</t>
  </si>
  <si>
    <t>Tabla 8. Facultad por tarea, rango, género y sector en las instituciones de educación superior en Puerto Rico (año académico 2021-2022).</t>
  </si>
  <si>
    <t>Cohorte 2015</t>
  </si>
  <si>
    <t>Continuan matrículados a la fecha de la encuesta</t>
  </si>
  <si>
    <t>Instituciones de 4 años</t>
  </si>
  <si>
    <r>
      <t>Universidad de Puerto Rico-Cs. Médicas</t>
    </r>
    <r>
      <rPr>
        <vertAlign val="superscript"/>
        <sz val="11"/>
        <color theme="1"/>
        <rFont val="Calibri"/>
        <family val="2"/>
        <scheme val="minor"/>
      </rPr>
      <t>1</t>
    </r>
  </si>
  <si>
    <t>Cohorte 2018</t>
  </si>
  <si>
    <t>Instituciones de dos años</t>
  </si>
  <si>
    <r>
      <t>Centro de Estudios Avanzados de PR y el Caribe</t>
    </r>
    <r>
      <rPr>
        <vertAlign val="superscript"/>
        <sz val="11"/>
        <color theme="1"/>
        <rFont val="Calibri"/>
        <family val="2"/>
        <scheme val="minor"/>
      </rPr>
      <t>1</t>
    </r>
  </si>
  <si>
    <r>
      <t>EDP University of Puerto Rico-Humacao</t>
    </r>
    <r>
      <rPr>
        <vertAlign val="superscript"/>
        <sz val="11"/>
        <color theme="1"/>
        <rFont val="Calibri"/>
        <family val="2"/>
        <scheme val="minor"/>
      </rPr>
      <t>2</t>
    </r>
  </si>
  <si>
    <r>
      <t>EDP University of Puerto Rico-Manati</t>
    </r>
    <r>
      <rPr>
        <vertAlign val="superscript"/>
        <sz val="11"/>
        <color theme="1"/>
        <rFont val="Calibri"/>
        <family val="2"/>
        <scheme val="minor"/>
      </rPr>
      <t>2</t>
    </r>
  </si>
  <si>
    <r>
      <t>EDP University of Puerto Rico-Villalba</t>
    </r>
    <r>
      <rPr>
        <vertAlign val="superscript"/>
        <sz val="11"/>
        <color theme="1"/>
        <rFont val="Calibri"/>
        <family val="2"/>
        <scheme val="minor"/>
      </rPr>
      <t>2</t>
    </r>
  </si>
  <si>
    <r>
      <t>Seminario Evangélico de Puerto Rico</t>
    </r>
    <r>
      <rPr>
        <vertAlign val="superscript"/>
        <sz val="11"/>
        <color theme="1"/>
        <rFont val="Calibri"/>
        <family val="2"/>
        <scheme val="minor"/>
      </rPr>
      <t>1</t>
    </r>
  </si>
  <si>
    <r>
      <t>Universidad Interamericana de Puerto Rico-Derecho</t>
    </r>
    <r>
      <rPr>
        <vertAlign val="superscript"/>
        <sz val="11"/>
        <color theme="1"/>
        <rFont val="Calibri"/>
        <family val="2"/>
        <scheme val="minor"/>
      </rPr>
      <t>1</t>
    </r>
  </si>
  <si>
    <r>
      <t>Universidad Interamericana de Puerto Rico-Optometría</t>
    </r>
    <r>
      <rPr>
        <vertAlign val="superscript"/>
        <sz val="11"/>
        <color theme="1"/>
        <rFont val="Calibri"/>
        <family val="2"/>
        <scheme val="minor"/>
      </rPr>
      <t>1</t>
    </r>
  </si>
  <si>
    <r>
      <t>Ponce Health Sciences University</t>
    </r>
    <r>
      <rPr>
        <vertAlign val="superscript"/>
        <sz val="11"/>
        <color theme="1"/>
        <rFont val="Calibri"/>
        <family val="2"/>
        <scheme val="minor"/>
      </rPr>
      <t>1</t>
    </r>
  </si>
  <si>
    <r>
      <t>Ponce Health Sciences University-East</t>
    </r>
    <r>
      <rPr>
        <vertAlign val="superscript"/>
        <sz val="11"/>
        <color theme="1"/>
        <rFont val="Calibri"/>
        <family val="2"/>
        <scheme val="minor"/>
      </rPr>
      <t>2</t>
    </r>
  </si>
  <si>
    <r>
      <t>Ponce Health Sciences University-San Juan</t>
    </r>
    <r>
      <rPr>
        <vertAlign val="superscript"/>
        <sz val="11"/>
        <color theme="1"/>
        <rFont val="Calibri"/>
        <family val="2"/>
        <scheme val="minor"/>
      </rPr>
      <t>1</t>
    </r>
  </si>
  <si>
    <r>
      <t>Puerto Rico School of Nurse Anesthetists</t>
    </r>
    <r>
      <rPr>
        <vertAlign val="superscript"/>
        <sz val="11"/>
        <color theme="1"/>
        <rFont val="Calibri"/>
        <family val="2"/>
        <scheme val="minor"/>
      </rPr>
      <t>2</t>
    </r>
  </si>
  <si>
    <t>Instituciones de 2 años</t>
  </si>
  <si>
    <t>Tabla 9. Tasas de graduación (IPEDS Graduation Rate) en las instituciones de educación superior en Puerto Rico (año académico 2021-2022).</t>
  </si>
  <si>
    <t>Cohorte 2020</t>
  </si>
  <si>
    <t>Cohorte Ajustado 2020</t>
  </si>
  <si>
    <t>Matrículados  2021</t>
  </si>
  <si>
    <t>Tabla 10. Tasas de Retención de estudiantes de primer año que continuaron sus estudios a un segundo año (año académico 2021-2022).</t>
  </si>
  <si>
    <t>Tabla 11. Costos de matrícula por unidad en la instituciones de educación superior en Puerto Rico (año académico 2021-2022).</t>
  </si>
  <si>
    <t>Año académico 2021-22</t>
  </si>
  <si>
    <t>Se incluyeron un total de 83 unidades académicas, de estas 3 adminitraciones centrales (17  del sector público, 45 privadas sin fines de lucro y 18 privadas con fines de lucro).</t>
  </si>
  <si>
    <t>*A partir del 2012-13 se utlilizan las categorías de la Standard Occupational Classification (SOC) 2010 (http://www.bls.gov/soc/)  para clasificar a los empleados según los  puestos que ocupan en las instituciones educativas.  La SOC es utilizada por agencias federales para clasificar a los trabajadores en categorías ocupacionales.</t>
  </si>
  <si>
    <t>Tabla 12. Recursos humanos por ocupación, tarea y sector en las instituciones de educación superior en Puerto Rico  (año académico 2021-2022).</t>
  </si>
  <si>
    <r>
      <rPr>
        <vertAlign val="superscript"/>
        <sz val="9"/>
        <rFont val="Calibri"/>
        <family val="2"/>
        <scheme val="minor"/>
      </rPr>
      <t>2</t>
    </r>
    <r>
      <rPr>
        <sz val="9"/>
        <rFont val="Calibri"/>
        <family val="2"/>
        <scheme val="minor"/>
      </rPr>
      <t xml:space="preserve">La cohorte utilizada para instituciones de cuatro años son los reportados al 15 de octubre del 2020.  Para las instituicones de 2 años el período reportado es entre el 1 de julio del 2020 al 30 de junio del 2021. </t>
    </r>
  </si>
  <si>
    <t>Tabla 14. Estudiantes matrículados en cursos de educación a distancia por sector. (año académico 2021-22).</t>
  </si>
  <si>
    <t>Infografía sobre educación superior de Puerto Rico. Año académico 2021-2022</t>
  </si>
  <si>
    <r>
      <rPr>
        <b/>
        <u/>
        <sz val="12"/>
        <rFont val="Calibri"/>
        <family val="2"/>
        <scheme val="minor"/>
      </rPr>
      <t>Fecha de publicación</t>
    </r>
    <r>
      <rPr>
        <sz val="12"/>
        <rFont val="Calibri"/>
        <family val="2"/>
        <scheme val="minor"/>
      </rPr>
      <t>: 15 de diciembre, 2022</t>
    </r>
  </si>
  <si>
    <r>
      <rPr>
        <b/>
        <u/>
        <sz val="12"/>
        <rFont val="Calibri"/>
        <family val="2"/>
        <scheme val="minor"/>
      </rPr>
      <t>Fecha esperada de publicación del próximo informe</t>
    </r>
    <r>
      <rPr>
        <sz val="12"/>
        <rFont val="Calibri"/>
        <family val="2"/>
        <scheme val="minor"/>
      </rPr>
      <t>: 15 de diciembre, 2023</t>
    </r>
  </si>
  <si>
    <t>Instituto Tecnológico de Puerto Rico-Ponce</t>
  </si>
  <si>
    <t>Tabla 13. Distribución de Ayudas a estudiantes de nivel subgraduado en las instituciones de educación superior de Puerto Rico (año académico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</si>
</sst>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_(* #,##0.0_);_(* \(#,##0.0\);_(* &quot;-&quot;??_);_(@_)"/>
  </numFmts>
  <fonts count="89" x14ac:knownFonts="1">
    <font>
      <sz val="11"/>
      <color theme="1"/>
      <name val="Calibri"/>
      <family val="2"/>
      <scheme val="minor"/>
    </font>
    <font>
      <b/>
      <sz val="11"/>
      <color theme="1"/>
      <name val="Calibri"/>
      <family val="2"/>
      <scheme val="minor"/>
    </font>
    <font>
      <sz val="10"/>
      <color rgb="FF000000"/>
      <name val="Calibri"/>
      <family val="2"/>
    </font>
    <font>
      <b/>
      <sz val="10"/>
      <color rgb="FF000000"/>
      <name val="Calibri"/>
      <family val="2"/>
    </font>
    <font>
      <sz val="9"/>
      <color theme="1"/>
      <name val="Calibri"/>
      <family val="2"/>
      <scheme val="minor"/>
    </font>
    <font>
      <sz val="10"/>
      <color theme="1"/>
      <name val="Calibri"/>
      <family val="2"/>
    </font>
    <font>
      <b/>
      <sz val="10"/>
      <color theme="1"/>
      <name val="Calibri"/>
      <family val="2"/>
    </font>
    <font>
      <sz val="9"/>
      <color rgb="FF000000"/>
      <name val="Calibri"/>
      <family val="2"/>
    </font>
    <font>
      <sz val="9"/>
      <color theme="1"/>
      <name val="Calibri"/>
      <family val="2"/>
    </font>
    <font>
      <sz val="11"/>
      <color rgb="FF000000"/>
      <name val="Calibri"/>
      <family val="2"/>
    </font>
    <font>
      <b/>
      <sz val="11"/>
      <color rgb="FF000000"/>
      <name val="Calibri"/>
      <family val="2"/>
    </font>
    <font>
      <sz val="11"/>
      <color theme="1"/>
      <name val="Calibri"/>
      <family val="2"/>
    </font>
    <font>
      <i/>
      <sz val="9"/>
      <color rgb="FF000000"/>
      <name val="Calibri"/>
      <family val="2"/>
    </font>
    <font>
      <b/>
      <sz val="10"/>
      <color theme="1"/>
      <name val="Calibri"/>
      <family val="2"/>
      <scheme val="minor"/>
    </font>
    <font>
      <b/>
      <sz val="11"/>
      <color indexed="8"/>
      <name val="Arial"/>
      <family val="2"/>
    </font>
    <font>
      <u/>
      <sz val="10"/>
      <color theme="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2"/>
      <name val="Calibri"/>
      <family val="2"/>
      <scheme val="minor"/>
    </font>
    <font>
      <sz val="10"/>
      <color theme="1"/>
      <name val="Arial"/>
      <family val="2"/>
    </font>
    <font>
      <b/>
      <sz val="11"/>
      <color theme="1"/>
      <name val="Calibri"/>
      <family val="2"/>
    </font>
    <font>
      <b/>
      <sz val="10"/>
      <color rgb="FF000000"/>
      <name val="Calibri"/>
      <family val="2"/>
      <scheme val="minor"/>
    </font>
    <font>
      <b/>
      <sz val="8"/>
      <name val="Calibri"/>
      <family val="2"/>
      <scheme val="minor"/>
    </font>
    <font>
      <sz val="8"/>
      <name val="Calibri"/>
      <family val="2"/>
      <scheme val="minor"/>
    </font>
    <font>
      <b/>
      <sz val="11"/>
      <color indexed="8"/>
      <name val="Calibri"/>
      <family val="2"/>
      <scheme val="minor"/>
    </font>
    <font>
      <b/>
      <sz val="8"/>
      <name val="Arial"/>
      <family val="2"/>
    </font>
    <font>
      <b/>
      <sz val="14"/>
      <color indexed="8"/>
      <name val="Calibri"/>
      <family val="2"/>
    </font>
    <font>
      <b/>
      <sz val="14"/>
      <color indexed="8"/>
      <name val="Calibri"/>
      <family val="2"/>
      <scheme val="minor"/>
    </font>
    <font>
      <b/>
      <sz val="11"/>
      <name val="Calibri"/>
      <family val="2"/>
      <scheme val="minor"/>
    </font>
    <font>
      <b/>
      <sz val="9"/>
      <color rgb="FF000000"/>
      <name val="Calibri"/>
      <family val="2"/>
    </font>
    <font>
      <sz val="11"/>
      <name val="Calibri"/>
      <family val="2"/>
    </font>
    <font>
      <vertAlign val="superscript"/>
      <sz val="10"/>
      <color theme="1"/>
      <name val="Calibri"/>
      <family val="2"/>
      <scheme val="minor"/>
    </font>
    <font>
      <sz val="8"/>
      <color theme="1"/>
      <name val="Calibri"/>
      <family val="2"/>
      <scheme val="minor"/>
    </font>
    <font>
      <b/>
      <sz val="8"/>
      <color theme="1"/>
      <name val="Calibri"/>
      <family val="2"/>
      <scheme val="minor"/>
    </font>
    <font>
      <sz val="10"/>
      <color rgb="FF000000"/>
      <name val="Calibri"/>
      <family val="2"/>
      <scheme val="minor"/>
    </font>
    <font>
      <sz val="9"/>
      <color rgb="FF000000"/>
      <name val="Calibri"/>
      <family val="2"/>
      <scheme val="minor"/>
    </font>
    <font>
      <b/>
      <sz val="9"/>
      <color rgb="FF000000"/>
      <name val="Calibri"/>
      <family val="2"/>
      <scheme val="minor"/>
    </font>
    <font>
      <i/>
      <sz val="9"/>
      <color rgb="FF000000"/>
      <name val="Calibri"/>
      <family val="2"/>
      <scheme val="minor"/>
    </font>
    <font>
      <b/>
      <vertAlign val="superscript"/>
      <sz val="10"/>
      <color theme="1"/>
      <name val="Calibri"/>
      <family val="2"/>
      <scheme val="minor"/>
    </font>
    <font>
      <sz val="9"/>
      <name val="Calibri"/>
      <family val="2"/>
    </font>
    <font>
      <vertAlign val="superscript"/>
      <sz val="11"/>
      <color rgb="FF000000"/>
      <name val="Calibri"/>
      <family val="2"/>
    </font>
    <font>
      <b/>
      <sz val="9"/>
      <name val="Calibri"/>
      <family val="2"/>
      <scheme val="minor"/>
    </font>
    <font>
      <sz val="9"/>
      <name val="Calibri"/>
      <family val="2"/>
      <scheme val="minor"/>
    </font>
    <font>
      <i/>
      <sz val="9"/>
      <name val="Calibri"/>
      <family val="2"/>
      <scheme val="minor"/>
    </font>
    <font>
      <b/>
      <sz val="9"/>
      <color theme="1"/>
      <name val="Calibri"/>
      <family val="2"/>
      <scheme val="minor"/>
    </font>
    <font>
      <vertAlign val="superscript"/>
      <sz val="9"/>
      <name val="Calibri"/>
      <family val="2"/>
      <scheme val="minor"/>
    </font>
    <font>
      <b/>
      <vertAlign val="superscript"/>
      <sz val="9"/>
      <color theme="1"/>
      <name val="Calibri"/>
      <family val="2"/>
      <scheme val="minor"/>
    </font>
    <font>
      <b/>
      <i/>
      <sz val="9"/>
      <name val="Calibri"/>
      <family val="2"/>
      <scheme val="minor"/>
    </font>
    <font>
      <vertAlign val="superscript"/>
      <sz val="9"/>
      <color theme="1"/>
      <name val="Calibri"/>
      <family val="2"/>
      <scheme val="minor"/>
    </font>
    <font>
      <b/>
      <vertAlign val="superscript"/>
      <sz val="11"/>
      <color theme="1"/>
      <name val="Calibri"/>
      <family val="2"/>
      <scheme val="minor"/>
    </font>
    <font>
      <i/>
      <sz val="9"/>
      <color theme="1"/>
      <name val="Calibri"/>
      <family val="2"/>
      <scheme val="minor"/>
    </font>
    <font>
      <b/>
      <sz val="9"/>
      <name val="Arial"/>
      <family val="2"/>
    </font>
    <font>
      <sz val="9"/>
      <name val="Arial"/>
      <family val="2"/>
    </font>
    <font>
      <i/>
      <sz val="9"/>
      <name val="Arial"/>
      <family val="2"/>
    </font>
    <font>
      <sz val="11"/>
      <name val="Calibri"/>
      <family val="2"/>
      <scheme val="minor"/>
    </font>
    <font>
      <sz val="11"/>
      <color theme="1"/>
      <name val="Arial"/>
      <family val="2"/>
    </font>
    <font>
      <b/>
      <i/>
      <sz val="11"/>
      <name val="Calibri"/>
      <family val="2"/>
      <scheme val="minor"/>
    </font>
    <font>
      <b/>
      <sz val="11"/>
      <color rgb="FF333333"/>
      <name val="Calibri"/>
      <family val="2"/>
      <scheme val="minor"/>
    </font>
    <font>
      <sz val="11"/>
      <color rgb="FFFF0000"/>
      <name val="Calibri"/>
      <family val="2"/>
      <scheme val="minor"/>
    </font>
    <font>
      <b/>
      <sz val="11"/>
      <color rgb="FFFF0000"/>
      <name val="Calibri"/>
      <family val="2"/>
      <scheme val="minor"/>
    </font>
    <font>
      <sz val="8"/>
      <color rgb="FF333333"/>
      <name val="Tahoma"/>
      <family val="2"/>
    </font>
    <font>
      <sz val="13"/>
      <color rgb="FFFF0000"/>
      <name val="Calibri"/>
      <family val="2"/>
      <scheme val="minor"/>
    </font>
    <font>
      <b/>
      <sz val="14"/>
      <color theme="1"/>
      <name val="Calibri"/>
      <family val="2"/>
      <scheme val="minor"/>
    </font>
    <font>
      <sz val="10"/>
      <color indexed="8"/>
      <name val="Calibri"/>
      <family val="2"/>
      <scheme val="minor"/>
    </font>
    <font>
      <b/>
      <sz val="10"/>
      <color indexed="8"/>
      <name val="Calibri"/>
      <family val="2"/>
      <scheme val="minor"/>
    </font>
    <font>
      <i/>
      <sz val="10"/>
      <color indexed="8"/>
      <name val="Calibri"/>
      <family val="2"/>
      <scheme val="minor"/>
    </font>
    <font>
      <b/>
      <sz val="12"/>
      <color theme="1"/>
      <name val="Calibri"/>
      <family val="2"/>
      <scheme val="minor"/>
    </font>
    <font>
      <u/>
      <sz val="10"/>
      <name val="Calibri"/>
      <family val="2"/>
      <scheme val="minor"/>
    </font>
    <font>
      <sz val="12"/>
      <name val="Calibri"/>
      <family val="2"/>
      <scheme val="minor"/>
    </font>
    <font>
      <b/>
      <u/>
      <sz val="12"/>
      <name val="Calibri"/>
      <family val="2"/>
      <scheme val="minor"/>
    </font>
    <font>
      <i/>
      <sz val="12"/>
      <name val="Calibri"/>
      <family val="2"/>
      <scheme val="minor"/>
    </font>
    <font>
      <vertAlign val="superscript"/>
      <sz val="9"/>
      <color rgb="FF000000"/>
      <name val="Calibri"/>
      <family val="2"/>
    </font>
    <font>
      <b/>
      <sz val="12"/>
      <color indexed="8"/>
      <name val="Arial"/>
      <family val="2"/>
    </font>
    <font>
      <b/>
      <sz val="12"/>
      <color indexed="8"/>
      <name val="Calibri"/>
      <family val="2"/>
      <scheme val="minor"/>
    </font>
    <font>
      <b/>
      <sz val="14"/>
      <name val="Calibri"/>
      <family val="2"/>
      <scheme val="minor"/>
    </font>
    <font>
      <b/>
      <sz val="12"/>
      <color indexed="8"/>
      <name val="Calibri"/>
      <family val="2"/>
    </font>
    <font>
      <vertAlign val="superscript"/>
      <sz val="10"/>
      <name val="Calibri"/>
      <family val="2"/>
      <scheme val="minor"/>
    </font>
    <font>
      <u/>
      <sz val="13"/>
      <color rgb="FFFF0000"/>
      <name val="Calibri"/>
      <family val="2"/>
      <scheme val="minor"/>
    </font>
    <font>
      <b/>
      <sz val="12"/>
      <name val="Arial"/>
      <family val="2"/>
    </font>
    <font>
      <b/>
      <sz val="10"/>
      <name val="Arial"/>
      <family val="2"/>
    </font>
    <font>
      <b/>
      <sz val="11"/>
      <color indexed="8"/>
      <name val="Calibri"/>
      <family val="2"/>
    </font>
    <font>
      <b/>
      <sz val="12"/>
      <name val="Calibri"/>
      <family val="2"/>
    </font>
    <font>
      <sz val="12"/>
      <color theme="1"/>
      <name val="Calibri"/>
      <family val="2"/>
      <scheme val="minor"/>
    </font>
    <font>
      <vertAlign val="superscript"/>
      <sz val="11"/>
      <color theme="1"/>
      <name val="Calibri"/>
      <family val="2"/>
      <scheme val="minor"/>
    </font>
    <font>
      <sz val="13"/>
      <name val="Calibri"/>
      <family val="2"/>
      <scheme val="minor"/>
    </font>
    <font>
      <u/>
      <sz val="10"/>
      <name val="Arial"/>
      <family val="2"/>
    </font>
    <font>
      <u/>
      <sz val="10"/>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15" fillId="0" borderId="0" applyNumberFormat="0" applyFill="0" applyBorder="0" applyAlignment="0" applyProtection="0">
      <alignment vertical="top"/>
      <protection locked="0"/>
    </xf>
    <xf numFmtId="164" fontId="16" fillId="0" borderId="0" applyFont="0" applyFill="0" applyBorder="0" applyAlignment="0" applyProtection="0"/>
    <xf numFmtId="9" fontId="16" fillId="0" borderId="0" applyFont="0" applyFill="0" applyBorder="0" applyAlignment="0" applyProtection="0"/>
  </cellStyleXfs>
  <cellXfs count="277">
    <xf numFmtId="0" fontId="0" fillId="0" borderId="0" xfId="0"/>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vertical="top" wrapText="1"/>
    </xf>
    <xf numFmtId="0" fontId="1" fillId="0" borderId="0" xfId="0" applyFont="1"/>
    <xf numFmtId="0" fontId="4" fillId="0" borderId="0" xfId="0" applyFont="1"/>
    <xf numFmtId="0" fontId="7" fillId="0" borderId="0" xfId="0" applyFont="1" applyAlignment="1">
      <alignment horizontal="left" vertical="top"/>
    </xf>
    <xf numFmtId="0" fontId="9" fillId="0" borderId="0" xfId="0" applyFont="1" applyAlignment="1">
      <alignment vertical="top"/>
    </xf>
    <xf numFmtId="3" fontId="9" fillId="0" borderId="0" xfId="0" applyNumberFormat="1" applyFont="1" applyAlignment="1">
      <alignment horizontal="right" vertical="top"/>
    </xf>
    <xf numFmtId="0" fontId="9" fillId="0" borderId="0" xfId="0" applyFont="1" applyAlignment="1">
      <alignment horizontal="left" vertical="top" indent="2"/>
    </xf>
    <xf numFmtId="0" fontId="9" fillId="0" borderId="1" xfId="0" applyFont="1" applyBorder="1" applyAlignment="1">
      <alignment horizontal="left" vertical="top" indent="2"/>
    </xf>
    <xf numFmtId="3" fontId="9" fillId="0" borderId="1" xfId="0" applyNumberFormat="1" applyFont="1" applyBorder="1" applyAlignment="1">
      <alignment horizontal="right" vertical="top"/>
    </xf>
    <xf numFmtId="0" fontId="6" fillId="0" borderId="0" xfId="0" applyFont="1" applyAlignment="1">
      <alignment horizontal="left"/>
    </xf>
    <xf numFmtId="0" fontId="6" fillId="0" borderId="0" xfId="0" applyFont="1" applyAlignment="1">
      <alignment horizontal="justify"/>
    </xf>
    <xf numFmtId="0" fontId="10" fillId="0" borderId="0" xfId="0" applyFont="1" applyAlignment="1">
      <alignment horizontal="center" vertical="top"/>
    </xf>
    <xf numFmtId="0" fontId="10" fillId="0" borderId="0" xfId="0" applyFont="1" applyAlignment="1">
      <alignment horizontal="center" vertical="top" wrapText="1"/>
    </xf>
    <xf numFmtId="3" fontId="11" fillId="0" borderId="0" xfId="0" applyNumberFormat="1" applyFont="1" applyAlignment="1">
      <alignment horizontal="right" vertical="top"/>
    </xf>
    <xf numFmtId="0" fontId="9" fillId="0" borderId="0" xfId="0" applyFont="1" applyAlignment="1">
      <alignment horizontal="left" vertical="top" indent="1"/>
    </xf>
    <xf numFmtId="0" fontId="7" fillId="0" borderId="0" xfId="0" applyFont="1" applyAlignment="1">
      <alignment vertical="top" wrapText="1"/>
    </xf>
    <xf numFmtId="0" fontId="5" fillId="0" borderId="0" xfId="0" applyFont="1" applyAlignment="1">
      <alignment horizontal="justify"/>
    </xf>
    <xf numFmtId="3" fontId="11" fillId="0" borderId="1" xfId="0" applyNumberFormat="1" applyFont="1" applyBorder="1" applyAlignment="1">
      <alignment horizontal="right" vertical="top"/>
    </xf>
    <xf numFmtId="3" fontId="0" fillId="0" borderId="0" xfId="0" applyNumberFormat="1"/>
    <xf numFmtId="165" fontId="0" fillId="0" borderId="0" xfId="2" applyNumberFormat="1" applyFont="1"/>
    <xf numFmtId="0" fontId="17" fillId="0" borderId="0" xfId="0" applyFont="1"/>
    <xf numFmtId="0" fontId="13" fillId="0" borderId="0" xfId="0" applyFont="1"/>
    <xf numFmtId="165" fontId="17" fillId="0" borderId="0" xfId="2" applyNumberFormat="1" applyFont="1"/>
    <xf numFmtId="0" fontId="18" fillId="0" borderId="0" xfId="0" applyFont="1"/>
    <xf numFmtId="0" fontId="18" fillId="0" borderId="0" xfId="0" applyFont="1" applyAlignment="1">
      <alignment horizontal="left"/>
    </xf>
    <xf numFmtId="0" fontId="18" fillId="0" borderId="0" xfId="0" applyFont="1" applyAlignment="1">
      <alignment horizontal="center"/>
    </xf>
    <xf numFmtId="3" fontId="19" fillId="0" borderId="0" xfId="0" applyNumberFormat="1" applyFont="1"/>
    <xf numFmtId="0" fontId="21" fillId="0" borderId="0" xfId="0" applyFont="1"/>
    <xf numFmtId="165" fontId="21" fillId="0" borderId="0" xfId="2" applyNumberFormat="1" applyFont="1" applyFill="1"/>
    <xf numFmtId="165" fontId="21" fillId="0" borderId="0" xfId="2" applyNumberFormat="1" applyFont="1"/>
    <xf numFmtId="0" fontId="19" fillId="0" borderId="0" xfId="0" applyFont="1"/>
    <xf numFmtId="0" fontId="1" fillId="0" borderId="6" xfId="0" applyFont="1" applyBorder="1"/>
    <xf numFmtId="0" fontId="3" fillId="0" borderId="6" xfId="0" applyFont="1" applyBorder="1" applyAlignment="1">
      <alignment vertical="top"/>
    </xf>
    <xf numFmtId="3" fontId="0" fillId="0" borderId="1" xfId="0" applyNumberFormat="1" applyBorder="1"/>
    <xf numFmtId="0" fontId="9" fillId="0" borderId="1" xfId="0" applyFont="1" applyBorder="1" applyAlignment="1">
      <alignment horizontal="left" vertical="top" indent="1"/>
    </xf>
    <xf numFmtId="0" fontId="0" fillId="0" borderId="1" xfId="0" applyBorder="1"/>
    <xf numFmtId="0" fontId="9" fillId="0" borderId="6" xfId="0" applyFont="1" applyBorder="1" applyAlignment="1">
      <alignment vertical="top"/>
    </xf>
    <xf numFmtId="0" fontId="10" fillId="0" borderId="6" xfId="0" applyFont="1" applyBorder="1" applyAlignment="1">
      <alignment horizontal="center" vertical="top"/>
    </xf>
    <xf numFmtId="0" fontId="10" fillId="0" borderId="6" xfId="0" applyFont="1" applyBorder="1" applyAlignment="1">
      <alignment horizontal="center" vertical="top" wrapText="1"/>
    </xf>
    <xf numFmtId="3" fontId="22" fillId="0" borderId="0" xfId="0" applyNumberFormat="1" applyFont="1" applyAlignment="1">
      <alignment horizontal="right" vertical="top"/>
    </xf>
    <xf numFmtId="0" fontId="1" fillId="0" borderId="6" xfId="0" applyFont="1" applyBorder="1" applyAlignment="1">
      <alignment horizontal="center" vertical="top"/>
    </xf>
    <xf numFmtId="1" fontId="0" fillId="0" borderId="1" xfId="2" applyNumberFormat="1" applyFont="1" applyBorder="1" applyAlignment="1">
      <alignment horizontal="right" vertical="top"/>
    </xf>
    <xf numFmtId="0" fontId="25" fillId="0" borderId="0" xfId="0" applyFont="1"/>
    <xf numFmtId="0" fontId="24" fillId="0" borderId="0" xfId="0" applyFont="1"/>
    <xf numFmtId="165" fontId="17" fillId="0" borderId="3" xfId="2" applyNumberFormat="1" applyFont="1" applyBorder="1"/>
    <xf numFmtId="0" fontId="17" fillId="0" borderId="3" xfId="0" applyFont="1" applyBorder="1"/>
    <xf numFmtId="165" fontId="16" fillId="0" borderId="0" xfId="2" applyNumberFormat="1" applyFont="1" applyBorder="1"/>
    <xf numFmtId="165" fontId="16" fillId="0" borderId="1" xfId="2" applyNumberFormat="1" applyFont="1" applyBorder="1"/>
    <xf numFmtId="0" fontId="27" fillId="0" borderId="0" xfId="0" applyFont="1" applyAlignment="1">
      <alignment horizontal="center"/>
    </xf>
    <xf numFmtId="3" fontId="27" fillId="0" borderId="0" xfId="0" applyNumberFormat="1" applyFont="1" applyAlignment="1">
      <alignment horizontal="right"/>
    </xf>
    <xf numFmtId="165" fontId="0" fillId="0" borderId="3" xfId="2" applyNumberFormat="1" applyFont="1" applyBorder="1"/>
    <xf numFmtId="165" fontId="1" fillId="0" borderId="3" xfId="2" applyNumberFormat="1" applyFont="1" applyBorder="1"/>
    <xf numFmtId="3" fontId="10" fillId="0" borderId="0" xfId="0" applyNumberFormat="1" applyFont="1" applyAlignment="1">
      <alignment horizontal="right" vertical="top"/>
    </xf>
    <xf numFmtId="3" fontId="1" fillId="0" borderId="0" xfId="0" applyNumberFormat="1" applyFont="1"/>
    <xf numFmtId="165" fontId="0" fillId="0" borderId="1" xfId="2" applyNumberFormat="1" applyFont="1" applyBorder="1" applyAlignment="1">
      <alignment horizontal="right" vertical="top"/>
    </xf>
    <xf numFmtId="165" fontId="0" fillId="0" borderId="0" xfId="2" applyNumberFormat="1" applyFont="1" applyFill="1" applyBorder="1"/>
    <xf numFmtId="165" fontId="10" fillId="0" borderId="6" xfId="2" applyNumberFormat="1" applyFont="1" applyFill="1" applyBorder="1" applyAlignment="1">
      <alignment horizontal="center" vertical="top"/>
    </xf>
    <xf numFmtId="165" fontId="10" fillId="0" borderId="6" xfId="2" applyNumberFormat="1" applyFont="1" applyFill="1" applyBorder="1" applyAlignment="1">
      <alignment horizontal="center" vertical="top" wrapText="1"/>
    </xf>
    <xf numFmtId="165" fontId="10" fillId="0" borderId="0" xfId="2" applyNumberFormat="1" applyFont="1" applyFill="1" applyBorder="1" applyAlignment="1">
      <alignment horizontal="center" vertical="top"/>
    </xf>
    <xf numFmtId="165" fontId="10" fillId="0" borderId="0" xfId="2" applyNumberFormat="1" applyFont="1" applyFill="1" applyBorder="1" applyAlignment="1">
      <alignment horizontal="center" vertical="top" wrapText="1"/>
    </xf>
    <xf numFmtId="165" fontId="22" fillId="0" borderId="0" xfId="2" applyNumberFormat="1" applyFont="1" applyFill="1" applyBorder="1" applyAlignment="1">
      <alignment horizontal="right" vertical="top"/>
    </xf>
    <xf numFmtId="165" fontId="11" fillId="0" borderId="0" xfId="2" applyNumberFormat="1" applyFont="1" applyFill="1" applyBorder="1" applyAlignment="1">
      <alignment horizontal="right" vertical="top"/>
    </xf>
    <xf numFmtId="165" fontId="11" fillId="0" borderId="0" xfId="2" applyNumberFormat="1" applyFont="1" applyFill="1" applyBorder="1" applyAlignment="1">
      <alignment vertical="top"/>
    </xf>
    <xf numFmtId="165" fontId="11" fillId="0" borderId="1" xfId="2" applyNumberFormat="1" applyFont="1" applyFill="1" applyBorder="1" applyAlignment="1">
      <alignment horizontal="right" vertical="top"/>
    </xf>
    <xf numFmtId="165" fontId="0" fillId="0" borderId="0" xfId="2" applyNumberFormat="1" applyFont="1" applyBorder="1"/>
    <xf numFmtId="165" fontId="22" fillId="0" borderId="1" xfId="2" applyNumberFormat="1" applyFont="1" applyFill="1" applyBorder="1" applyAlignment="1">
      <alignment horizontal="right" vertical="top"/>
    </xf>
    <xf numFmtId="0" fontId="17" fillId="0" borderId="7" xfId="0" applyFont="1" applyBorder="1"/>
    <xf numFmtId="0" fontId="17" fillId="0" borderId="9" xfId="0" applyFont="1" applyBorder="1"/>
    <xf numFmtId="0" fontId="17" fillId="0" borderId="10" xfId="0" applyFont="1" applyBorder="1"/>
    <xf numFmtId="165" fontId="17" fillId="0" borderId="8" xfId="2" applyNumberFormat="1" applyFont="1" applyFill="1" applyBorder="1"/>
    <xf numFmtId="165" fontId="17" fillId="0" borderId="0" xfId="2" applyNumberFormat="1" applyFont="1" applyFill="1" applyBorder="1"/>
    <xf numFmtId="165" fontId="17" fillId="0" borderId="11" xfId="2" applyNumberFormat="1" applyFont="1" applyFill="1" applyBorder="1"/>
    <xf numFmtId="165" fontId="1" fillId="0" borderId="0" xfId="2" applyNumberFormat="1" applyFont="1"/>
    <xf numFmtId="165" fontId="1" fillId="0" borderId="6" xfId="2" applyNumberFormat="1" applyFont="1" applyBorder="1"/>
    <xf numFmtId="165" fontId="0" fillId="0" borderId="1" xfId="2" applyNumberFormat="1" applyFont="1" applyBorder="1"/>
    <xf numFmtId="0" fontId="34" fillId="0" borderId="0" xfId="0" applyFont="1"/>
    <xf numFmtId="165" fontId="34" fillId="0" borderId="0" xfId="2" applyNumberFormat="1" applyFont="1" applyFill="1"/>
    <xf numFmtId="0" fontId="35" fillId="0" borderId="0" xfId="0" applyFont="1"/>
    <xf numFmtId="0" fontId="13" fillId="0" borderId="3" xfId="0" applyFont="1" applyBorder="1"/>
    <xf numFmtId="0" fontId="36" fillId="0" borderId="3" xfId="0" applyFont="1" applyBorder="1" applyAlignment="1">
      <alignment vertical="center"/>
    </xf>
    <xf numFmtId="0" fontId="7" fillId="0" borderId="0" xfId="0" applyFont="1" applyAlignment="1">
      <alignment vertical="top"/>
    </xf>
    <xf numFmtId="165" fontId="17" fillId="0" borderId="0" xfId="2" applyNumberFormat="1" applyFont="1" applyBorder="1"/>
    <xf numFmtId="165" fontId="17" fillId="0" borderId="8" xfId="2" applyNumberFormat="1" applyFont="1" applyBorder="1"/>
    <xf numFmtId="165" fontId="17" fillId="0" borderId="11" xfId="2" applyNumberFormat="1" applyFont="1" applyBorder="1"/>
    <xf numFmtId="0" fontId="32" fillId="0" borderId="0" xfId="0" applyFont="1" applyAlignment="1">
      <alignment horizontal="left" vertical="top" indent="2"/>
    </xf>
    <xf numFmtId="3" fontId="22" fillId="0" borderId="1" xfId="0" applyNumberFormat="1" applyFont="1" applyBorder="1" applyAlignment="1">
      <alignment horizontal="right" vertical="top"/>
    </xf>
    <xf numFmtId="165" fontId="18" fillId="0" borderId="0" xfId="2" applyNumberFormat="1" applyFont="1"/>
    <xf numFmtId="165" fontId="18" fillId="0" borderId="0" xfId="2" applyNumberFormat="1" applyFont="1" applyAlignment="1">
      <alignment horizontal="right"/>
    </xf>
    <xf numFmtId="165" fontId="19" fillId="0" borderId="0" xfId="2" applyNumberFormat="1" applyFont="1" applyAlignment="1"/>
    <xf numFmtId="165" fontId="27" fillId="0" borderId="0" xfId="2" applyNumberFormat="1" applyFont="1" applyBorder="1" applyAlignment="1">
      <alignment horizontal="right" wrapText="1"/>
    </xf>
    <xf numFmtId="165" fontId="27" fillId="0" borderId="0" xfId="2" applyNumberFormat="1" applyFont="1"/>
    <xf numFmtId="165" fontId="0" fillId="0" borderId="3" xfId="2" applyNumberFormat="1" applyFont="1" applyBorder="1" applyAlignment="1">
      <alignment horizontal="right"/>
    </xf>
    <xf numFmtId="0" fontId="18" fillId="0" borderId="3" xfId="0" applyFont="1" applyBorder="1" applyAlignment="1">
      <alignment vertical="center"/>
    </xf>
    <xf numFmtId="165" fontId="23" fillId="0" borderId="3" xfId="2" applyNumberFormat="1" applyFont="1" applyFill="1" applyBorder="1" applyAlignment="1">
      <alignment horizontal="center" vertical="top" wrapText="1"/>
    </xf>
    <xf numFmtId="165" fontId="1" fillId="0" borderId="1" xfId="2" applyNumberFormat="1" applyFont="1" applyBorder="1" applyAlignment="1">
      <alignment horizontal="right" vertical="top"/>
    </xf>
    <xf numFmtId="0" fontId="1" fillId="0" borderId="0" xfId="0" applyFont="1" applyAlignment="1">
      <alignment horizontal="center"/>
    </xf>
    <xf numFmtId="0" fontId="30" fillId="0" borderId="1" xfId="0" applyFont="1" applyBorder="1"/>
    <xf numFmtId="0" fontId="30" fillId="0" borderId="0" xfId="0" applyFont="1"/>
    <xf numFmtId="165" fontId="4" fillId="0" borderId="0" xfId="2" applyNumberFormat="1" applyFont="1"/>
    <xf numFmtId="0" fontId="10" fillId="0" borderId="6" xfId="0" applyFont="1" applyBorder="1" applyAlignment="1">
      <alignment vertical="top"/>
    </xf>
    <xf numFmtId="0" fontId="14" fillId="0" borderId="0" xfId="0" applyFont="1" applyAlignment="1">
      <alignment horizontal="center"/>
    </xf>
    <xf numFmtId="0" fontId="26" fillId="0" borderId="0" xfId="0" applyFont="1" applyAlignment="1">
      <alignment horizontal="center"/>
    </xf>
    <xf numFmtId="165" fontId="0" fillId="0" borderId="3" xfId="2" applyNumberFormat="1" applyFont="1" applyFill="1" applyBorder="1"/>
    <xf numFmtId="0" fontId="22" fillId="0" borderId="0" xfId="0" applyFont="1"/>
    <xf numFmtId="0" fontId="56" fillId="0" borderId="0" xfId="0" applyFont="1"/>
    <xf numFmtId="165" fontId="56" fillId="0" borderId="0" xfId="2" applyNumberFormat="1" applyFont="1" applyFill="1"/>
    <xf numFmtId="165" fontId="56" fillId="0" borderId="0" xfId="2" applyNumberFormat="1" applyFont="1"/>
    <xf numFmtId="0" fontId="16" fillId="0" borderId="0" xfId="0" applyFont="1"/>
    <xf numFmtId="165" fontId="16" fillId="0" borderId="0" xfId="2" applyNumberFormat="1" applyFont="1"/>
    <xf numFmtId="0" fontId="56" fillId="0" borderId="0" xfId="0" applyFont="1" applyAlignment="1">
      <alignment horizontal="left"/>
    </xf>
    <xf numFmtId="0" fontId="56" fillId="0" borderId="0" xfId="0" applyFont="1" applyAlignment="1">
      <alignment horizontal="center"/>
    </xf>
    <xf numFmtId="3" fontId="30" fillId="0" borderId="0" xfId="0" applyNumberFormat="1" applyFont="1"/>
    <xf numFmtId="165" fontId="56" fillId="0" borderId="0" xfId="2" applyNumberFormat="1" applyFont="1" applyAlignment="1">
      <alignment horizontal="right"/>
    </xf>
    <xf numFmtId="0" fontId="57" fillId="0" borderId="0" xfId="0" applyFont="1"/>
    <xf numFmtId="165" fontId="57" fillId="0" borderId="0" xfId="2" applyNumberFormat="1" applyFont="1" applyFill="1"/>
    <xf numFmtId="165" fontId="57" fillId="0" borderId="0" xfId="2" applyNumberFormat="1" applyFont="1"/>
    <xf numFmtId="0" fontId="59" fillId="0" borderId="0" xfId="0" applyFont="1" applyAlignment="1">
      <alignment horizontal="center"/>
    </xf>
    <xf numFmtId="167" fontId="0" fillId="0" borderId="0" xfId="2" applyNumberFormat="1" applyFont="1"/>
    <xf numFmtId="0" fontId="62" fillId="0" borderId="0" xfId="0" applyFont="1"/>
    <xf numFmtId="165" fontId="61" fillId="0" borderId="0" xfId="0" applyNumberFormat="1" applyFont="1" applyAlignment="1">
      <alignment horizontal="center"/>
    </xf>
    <xf numFmtId="165" fontId="60" fillId="0" borderId="0" xfId="2" applyNumberFormat="1" applyFont="1"/>
    <xf numFmtId="0" fontId="28" fillId="0" borderId="0" xfId="0" applyFont="1" applyAlignment="1">
      <alignment horizontal="center"/>
    </xf>
    <xf numFmtId="0" fontId="30" fillId="0" borderId="0" xfId="0" applyFont="1" applyAlignment="1">
      <alignment horizontal="center"/>
    </xf>
    <xf numFmtId="0" fontId="60" fillId="0" borderId="0" xfId="0" applyFont="1"/>
    <xf numFmtId="0" fontId="63" fillId="0" borderId="0" xfId="0" applyFont="1"/>
    <xf numFmtId="0" fontId="69" fillId="0" borderId="0" xfId="1" applyFont="1" applyAlignment="1" applyProtection="1"/>
    <xf numFmtId="0" fontId="63" fillId="0" borderId="0" xfId="1" applyFont="1" applyAlignment="1" applyProtection="1"/>
    <xf numFmtId="165" fontId="1" fillId="0" borderId="1" xfId="2" applyNumberFormat="1" applyFont="1" applyFill="1" applyBorder="1" applyAlignment="1">
      <alignment horizontal="right" vertical="top"/>
    </xf>
    <xf numFmtId="165" fontId="0" fillId="0" borderId="0" xfId="2" applyNumberFormat="1" applyFont="1" applyAlignment="1">
      <alignment horizontal="right"/>
    </xf>
    <xf numFmtId="0" fontId="9" fillId="0" borderId="1" xfId="0" applyFont="1" applyBorder="1" applyAlignment="1">
      <alignment vertical="top"/>
    </xf>
    <xf numFmtId="165" fontId="0" fillId="0" borderId="1" xfId="2" applyNumberFormat="1" applyFont="1" applyBorder="1" applyAlignment="1">
      <alignment horizontal="right"/>
    </xf>
    <xf numFmtId="165" fontId="0" fillId="0" borderId="1" xfId="2" applyNumberFormat="1" applyFont="1" applyFill="1" applyBorder="1"/>
    <xf numFmtId="165" fontId="13" fillId="0" borderId="3" xfId="2" applyNumberFormat="1" applyFont="1" applyBorder="1"/>
    <xf numFmtId="0" fontId="68" fillId="0" borderId="0" xfId="0" applyFont="1" applyAlignment="1">
      <alignment horizontal="center"/>
    </xf>
    <xf numFmtId="0" fontId="20" fillId="0" borderId="0" xfId="0" applyFont="1" applyAlignment="1">
      <alignment horizontal="center"/>
    </xf>
    <xf numFmtId="0" fontId="29" fillId="0" borderId="0" xfId="0" applyFont="1"/>
    <xf numFmtId="0" fontId="77" fillId="0" borderId="0" xfId="0" applyFont="1" applyAlignment="1">
      <alignment horizontal="center"/>
    </xf>
    <xf numFmtId="0" fontId="68" fillId="0" borderId="0" xfId="0" applyFont="1"/>
    <xf numFmtId="0" fontId="74" fillId="0" borderId="0" xfId="0" applyFont="1"/>
    <xf numFmtId="0" fontId="0" fillId="0" borderId="3" xfId="0" applyBorder="1"/>
    <xf numFmtId="165" fontId="13" fillId="0" borderId="3" xfId="2" applyNumberFormat="1" applyFont="1" applyBorder="1" applyAlignment="1">
      <alignment horizontal="center" wrapText="1"/>
    </xf>
    <xf numFmtId="0" fontId="17" fillId="0" borderId="11" xfId="0" applyFont="1" applyBorder="1"/>
    <xf numFmtId="0" fontId="17" fillId="0" borderId="8" xfId="0" applyFont="1" applyBorder="1"/>
    <xf numFmtId="0" fontId="64" fillId="0" borderId="0" xfId="0" applyFont="1"/>
    <xf numFmtId="165" fontId="13" fillId="0" borderId="3" xfId="2" applyNumberFormat="1" applyFont="1" applyFill="1" applyBorder="1" applyAlignment="1">
      <alignment horizontal="center"/>
    </xf>
    <xf numFmtId="165" fontId="13" fillId="0" borderId="3" xfId="2" applyNumberFormat="1" applyFont="1" applyFill="1" applyBorder="1" applyAlignment="1">
      <alignment horizontal="center" wrapText="1"/>
    </xf>
    <xf numFmtId="165" fontId="13" fillId="0" borderId="3" xfId="2" applyNumberFormat="1" applyFont="1" applyBorder="1" applyAlignment="1">
      <alignment wrapText="1"/>
    </xf>
    <xf numFmtId="0" fontId="75" fillId="0" borderId="0" xfId="0" applyFont="1" applyAlignment="1">
      <alignment horizontal="center"/>
    </xf>
    <xf numFmtId="0" fontId="52" fillId="0" borderId="0" xfId="0" applyFont="1"/>
    <xf numFmtId="0" fontId="58" fillId="0" borderId="0" xfId="0" applyFont="1"/>
    <xf numFmtId="165" fontId="1" fillId="0" borderId="3" xfId="2" applyNumberFormat="1" applyFont="1" applyFill="1" applyBorder="1" applyAlignment="1">
      <alignment wrapText="1"/>
    </xf>
    <xf numFmtId="0" fontId="1" fillId="0" borderId="3" xfId="0" applyFont="1" applyBorder="1"/>
    <xf numFmtId="0" fontId="63" fillId="0" borderId="0" xfId="0" applyFont="1" applyAlignment="1">
      <alignment horizontal="right" wrapText="1"/>
    </xf>
    <xf numFmtId="0" fontId="79" fillId="0" borderId="0" xfId="1" applyFont="1" applyAlignment="1" applyProtection="1"/>
    <xf numFmtId="3" fontId="81" fillId="0" borderId="0" xfId="0" applyNumberFormat="1" applyFont="1"/>
    <xf numFmtId="0" fontId="82" fillId="0" borderId="0" xfId="0" applyFont="1" applyAlignment="1">
      <alignment horizontal="center"/>
    </xf>
    <xf numFmtId="0" fontId="83" fillId="0" borderId="0" xfId="0" applyFont="1" applyAlignment="1">
      <alignment horizontal="center"/>
    </xf>
    <xf numFmtId="0" fontId="32" fillId="0" borderId="0" xfId="0" applyFont="1"/>
    <xf numFmtId="165" fontId="32" fillId="0" borderId="0" xfId="2" applyNumberFormat="1" applyFont="1" applyFill="1"/>
    <xf numFmtId="0" fontId="84" fillId="0" borderId="0" xfId="0" applyFont="1" applyAlignment="1">
      <alignment wrapText="1"/>
    </xf>
    <xf numFmtId="0" fontId="70" fillId="0" borderId="0" xfId="0" applyFont="1" applyAlignment="1">
      <alignment wrapText="1"/>
    </xf>
    <xf numFmtId="165" fontId="70" fillId="0" borderId="0" xfId="2" applyNumberFormat="1" applyFont="1" applyFill="1" applyAlignment="1">
      <alignment wrapText="1"/>
    </xf>
    <xf numFmtId="0" fontId="1" fillId="0" borderId="3" xfId="0" applyFont="1" applyBorder="1" applyAlignment="1">
      <alignment horizontal="center" wrapText="1"/>
    </xf>
    <xf numFmtId="165" fontId="17" fillId="0" borderId="3" xfId="2" applyNumberFormat="1" applyFont="1" applyFill="1" applyBorder="1" applyAlignment="1">
      <alignment horizontal="left" wrapText="1"/>
    </xf>
    <xf numFmtId="165" fontId="17" fillId="0" borderId="3" xfId="2" applyNumberFormat="1" applyFont="1" applyFill="1" applyBorder="1" applyAlignment="1">
      <alignment wrapText="1"/>
    </xf>
    <xf numFmtId="0" fontId="43" fillId="0" borderId="0" xfId="0" applyFont="1" applyAlignment="1">
      <alignment horizontal="left"/>
    </xf>
    <xf numFmtId="165" fontId="13" fillId="0" borderId="3" xfId="2" applyNumberFormat="1" applyFont="1" applyBorder="1" applyAlignment="1">
      <alignment horizontal="center"/>
    </xf>
    <xf numFmtId="165" fontId="13" fillId="0" borderId="3" xfId="2" applyNumberFormat="1" applyFont="1" applyFill="1" applyBorder="1"/>
    <xf numFmtId="165" fontId="17" fillId="0" borderId="3" xfId="2" applyNumberFormat="1" applyFont="1" applyFill="1" applyBorder="1"/>
    <xf numFmtId="165" fontId="1" fillId="0" borderId="3" xfId="2" applyNumberFormat="1" applyFont="1" applyFill="1" applyBorder="1"/>
    <xf numFmtId="0" fontId="56" fillId="0" borderId="3" xfId="0" applyFont="1" applyBorder="1" applyAlignment="1">
      <alignment horizontal="left" wrapText="1"/>
    </xf>
    <xf numFmtId="165" fontId="0" fillId="0" borderId="3" xfId="0" applyNumberFormat="1" applyBorder="1"/>
    <xf numFmtId="165" fontId="1" fillId="0" borderId="3" xfId="0" applyNumberFormat="1" applyFont="1" applyBorder="1"/>
    <xf numFmtId="165" fontId="1" fillId="0" borderId="0" xfId="2" applyNumberFormat="1" applyFont="1" applyBorder="1"/>
    <xf numFmtId="165" fontId="1" fillId="0" borderId="0" xfId="0" applyNumberFormat="1" applyFont="1"/>
    <xf numFmtId="165" fontId="1" fillId="0" borderId="3" xfId="2" applyNumberFormat="1" applyFont="1" applyFill="1" applyBorder="1" applyAlignment="1">
      <alignment horizontal="center" wrapText="1"/>
    </xf>
    <xf numFmtId="165" fontId="1" fillId="0" borderId="3" xfId="2" applyNumberFormat="1" applyFont="1" applyBorder="1" applyAlignment="1">
      <alignment horizontal="center"/>
    </xf>
    <xf numFmtId="165" fontId="1" fillId="0" borderId="3" xfId="2" applyNumberFormat="1" applyFont="1" applyFill="1" applyBorder="1" applyAlignment="1">
      <alignment horizontal="center"/>
    </xf>
    <xf numFmtId="165" fontId="13" fillId="0" borderId="3" xfId="2" applyNumberFormat="1" applyFont="1" applyFill="1" applyBorder="1" applyAlignment="1">
      <alignment wrapText="1"/>
    </xf>
    <xf numFmtId="165" fontId="17" fillId="0" borderId="3" xfId="0" applyNumberFormat="1" applyFont="1" applyBorder="1"/>
    <xf numFmtId="165" fontId="13" fillId="0" borderId="3" xfId="0" applyNumberFormat="1" applyFont="1" applyBorder="1"/>
    <xf numFmtId="0" fontId="69" fillId="0" borderId="0" xfId="1" applyFont="1" applyAlignment="1" applyProtection="1">
      <alignment horizontal="left"/>
    </xf>
    <xf numFmtId="165" fontId="0" fillId="0" borderId="0" xfId="2" applyNumberFormat="1" applyFont="1" applyFill="1"/>
    <xf numFmtId="0" fontId="1" fillId="0" borderId="3" xfId="0" applyFont="1" applyBorder="1" applyAlignment="1">
      <alignment horizontal="center"/>
    </xf>
    <xf numFmtId="165" fontId="1" fillId="0" borderId="3" xfId="2" applyNumberFormat="1" applyFont="1" applyBorder="1" applyAlignment="1">
      <alignment horizontal="center" wrapText="1"/>
    </xf>
    <xf numFmtId="165" fontId="0" fillId="0" borderId="3" xfId="2" applyNumberFormat="1" applyFont="1" applyFill="1" applyBorder="1" applyAlignment="1">
      <alignment wrapText="1"/>
    </xf>
    <xf numFmtId="166" fontId="0" fillId="0" borderId="3" xfId="3" applyNumberFormat="1" applyFont="1" applyFill="1" applyBorder="1"/>
    <xf numFmtId="165" fontId="0" fillId="0" borderId="3" xfId="2" applyNumberFormat="1" applyFont="1" applyFill="1" applyBorder="1" applyAlignment="1">
      <alignment horizontal="right"/>
    </xf>
    <xf numFmtId="165" fontId="30" fillId="0" borderId="3" xfId="2" applyNumberFormat="1" applyFont="1" applyFill="1" applyBorder="1" applyAlignment="1">
      <alignment horizontal="center" wrapText="1"/>
    </xf>
    <xf numFmtId="0" fontId="0" fillId="0" borderId="3" xfId="0" applyBorder="1" applyAlignment="1">
      <alignment horizontal="right"/>
    </xf>
    <xf numFmtId="0" fontId="13" fillId="0" borderId="3" xfId="0" applyFont="1" applyBorder="1" applyAlignment="1">
      <alignment horizontal="left"/>
    </xf>
    <xf numFmtId="0" fontId="18" fillId="0" borderId="3" xfId="0" applyFont="1" applyBorder="1"/>
    <xf numFmtId="165" fontId="18" fillId="0" borderId="3" xfId="2" applyNumberFormat="1" applyFont="1" applyBorder="1" applyAlignment="1">
      <alignment horizontal="right"/>
    </xf>
    <xf numFmtId="0" fontId="86" fillId="0" borderId="0" xfId="0" applyFont="1"/>
    <xf numFmtId="165" fontId="16" fillId="0" borderId="3" xfId="2" applyNumberFormat="1" applyFont="1" applyFill="1" applyBorder="1"/>
    <xf numFmtId="165" fontId="84" fillId="0" borderId="3" xfId="2" applyNumberFormat="1" applyFont="1" applyBorder="1"/>
    <xf numFmtId="0" fontId="87" fillId="0" borderId="0" xfId="1" applyFont="1" applyAlignment="1" applyProtection="1"/>
    <xf numFmtId="0" fontId="88" fillId="0" borderId="0" xfId="1" applyFont="1" applyFill="1" applyAlignment="1" applyProtection="1"/>
    <xf numFmtId="0" fontId="80" fillId="0" borderId="0" xfId="0" applyFont="1" applyAlignment="1">
      <alignment horizontal="center"/>
    </xf>
    <xf numFmtId="0" fontId="68" fillId="0" borderId="0" xfId="0" applyFont="1" applyAlignment="1">
      <alignment horizontal="center"/>
    </xf>
    <xf numFmtId="0" fontId="70" fillId="0" borderId="0" xfId="0" applyFont="1" applyAlignment="1">
      <alignment horizontal="left" vertical="top" wrapText="1"/>
    </xf>
    <xf numFmtId="0" fontId="70" fillId="0" borderId="0" xfId="0" applyFont="1" applyAlignment="1">
      <alignment horizontal="left" vertical="top"/>
    </xf>
    <xf numFmtId="0" fontId="7" fillId="0" borderId="0" xfId="0" applyFont="1" applyAlignment="1">
      <alignment horizontal="left" vertical="top" wrapText="1"/>
    </xf>
    <xf numFmtId="0" fontId="7" fillId="0" borderId="2" xfId="0" applyFont="1" applyBorder="1" applyAlignment="1">
      <alignment vertical="top"/>
    </xf>
    <xf numFmtId="0" fontId="1" fillId="0" borderId="0" xfId="0" applyFont="1"/>
    <xf numFmtId="0" fontId="28" fillId="0" borderId="0" xfId="0" applyFont="1" applyAlignment="1">
      <alignment horizontal="center"/>
    </xf>
    <xf numFmtId="0" fontId="20" fillId="0" borderId="0" xfId="0" applyFont="1" applyAlignment="1">
      <alignment horizontal="center"/>
    </xf>
    <xf numFmtId="0" fontId="74" fillId="0" borderId="0" xfId="0" applyFont="1" applyAlignment="1">
      <alignment horizontal="center"/>
    </xf>
    <xf numFmtId="0" fontId="7" fillId="0" borderId="2" xfId="0" applyFont="1" applyBorder="1" applyAlignment="1">
      <alignment horizontal="left" vertical="top"/>
    </xf>
    <xf numFmtId="0" fontId="22" fillId="0" borderId="0" xfId="0" applyFont="1"/>
    <xf numFmtId="0" fontId="4" fillId="0" borderId="0" xfId="0" applyFont="1" applyAlignment="1">
      <alignment horizontal="left" wrapText="1"/>
    </xf>
    <xf numFmtId="0" fontId="7" fillId="0" borderId="0" xfId="0" applyFont="1" applyAlignment="1">
      <alignment vertical="top" wrapText="1"/>
    </xf>
    <xf numFmtId="0" fontId="22" fillId="0" borderId="0" xfId="0" applyFont="1" applyAlignment="1">
      <alignment horizontal="left"/>
    </xf>
    <xf numFmtId="165" fontId="13" fillId="0" borderId="3" xfId="2" applyNumberFormat="1" applyFont="1" applyBorder="1" applyAlignment="1">
      <alignment horizontal="center"/>
    </xf>
    <xf numFmtId="0" fontId="7" fillId="0" borderId="8" xfId="0" applyFont="1" applyBorder="1" applyAlignment="1">
      <alignment horizontal="left" vertical="top"/>
    </xf>
    <xf numFmtId="0" fontId="13" fillId="0" borderId="3" xfId="0" applyFont="1" applyBorder="1" applyAlignment="1">
      <alignment horizontal="center"/>
    </xf>
    <xf numFmtId="165" fontId="13" fillId="0" borderId="3" xfId="2" applyNumberFormat="1" applyFont="1" applyFill="1" applyBorder="1" applyAlignment="1">
      <alignment horizontal="center"/>
    </xf>
    <xf numFmtId="165" fontId="13" fillId="0" borderId="3" xfId="2" applyNumberFormat="1" applyFont="1" applyBorder="1" applyAlignment="1">
      <alignment horizontal="center" wrapText="1"/>
    </xf>
    <xf numFmtId="165" fontId="13" fillId="0" borderId="12" xfId="2" applyNumberFormat="1" applyFont="1" applyFill="1" applyBorder="1" applyAlignment="1">
      <alignment horizontal="center" wrapText="1"/>
    </xf>
    <xf numFmtId="165" fontId="13" fillId="0" borderId="13" xfId="2" applyNumberFormat="1" applyFont="1" applyFill="1" applyBorder="1" applyAlignment="1">
      <alignment horizontal="center" wrapText="1"/>
    </xf>
    <xf numFmtId="0" fontId="13" fillId="0" borderId="12" xfId="2" applyNumberFormat="1" applyFont="1" applyFill="1" applyBorder="1" applyAlignment="1">
      <alignment horizontal="center" wrapText="1"/>
    </xf>
    <xf numFmtId="0" fontId="13" fillId="0" borderId="13" xfId="2" applyNumberFormat="1" applyFont="1" applyFill="1" applyBorder="1" applyAlignment="1">
      <alignment horizontal="center" wrapText="1"/>
    </xf>
    <xf numFmtId="0" fontId="7" fillId="0" borderId="0" xfId="0" applyFont="1" applyAlignment="1">
      <alignment vertical="top"/>
    </xf>
    <xf numFmtId="3" fontId="78" fillId="0" borderId="0" xfId="0" applyNumberFormat="1" applyFont="1" applyAlignment="1">
      <alignment wrapText="1"/>
    </xf>
    <xf numFmtId="0" fontId="4" fillId="0" borderId="0" xfId="0" applyFont="1"/>
    <xf numFmtId="0" fontId="23" fillId="0" borderId="3" xfId="0" applyFont="1" applyBorder="1" applyAlignment="1">
      <alignment horizontal="center" vertical="top"/>
    </xf>
    <xf numFmtId="165" fontId="23" fillId="0" borderId="4" xfId="2" applyNumberFormat="1" applyFont="1" applyFill="1" applyBorder="1" applyAlignment="1">
      <alignment horizontal="center" vertical="top" wrapText="1"/>
    </xf>
    <xf numFmtId="165" fontId="23" fillId="0" borderId="5" xfId="2" applyNumberFormat="1" applyFont="1" applyFill="1" applyBorder="1" applyAlignment="1">
      <alignment horizontal="center" vertical="top" wrapText="1"/>
    </xf>
    <xf numFmtId="165" fontId="23" fillId="0" borderId="12" xfId="2" applyNumberFormat="1" applyFont="1" applyFill="1" applyBorder="1" applyAlignment="1">
      <alignment horizontal="center" wrapText="1"/>
    </xf>
    <xf numFmtId="165" fontId="23" fillId="0" borderId="13" xfId="2" applyNumberFormat="1" applyFont="1" applyFill="1" applyBorder="1" applyAlignment="1">
      <alignment horizontal="center" wrapText="1"/>
    </xf>
    <xf numFmtId="0" fontId="29" fillId="0" borderId="0" xfId="0" applyFont="1" applyAlignment="1">
      <alignment horizontal="center"/>
    </xf>
    <xf numFmtId="0" fontId="75" fillId="0" borderId="0" xfId="0" applyFont="1" applyAlignment="1">
      <alignment horizontal="center"/>
    </xf>
    <xf numFmtId="0" fontId="30" fillId="0" borderId="0" xfId="0" applyFont="1" applyAlignment="1">
      <alignment horizontal="left" wrapText="1"/>
    </xf>
    <xf numFmtId="0" fontId="53" fillId="0" borderId="0" xfId="0" applyFont="1" applyAlignment="1">
      <alignment wrapText="1"/>
    </xf>
    <xf numFmtId="0" fontId="30" fillId="0" borderId="3" xfId="0" applyFont="1" applyBorder="1" applyAlignment="1">
      <alignment horizontal="center"/>
    </xf>
    <xf numFmtId="0" fontId="30" fillId="0" borderId="12" xfId="0" applyFont="1" applyBorder="1" applyAlignment="1">
      <alignment horizontal="center" wrapText="1"/>
    </xf>
    <xf numFmtId="0" fontId="30" fillId="0" borderId="13" xfId="0" applyFont="1" applyBorder="1" applyAlignment="1">
      <alignment horizontal="center" wrapText="1"/>
    </xf>
    <xf numFmtId="165" fontId="1" fillId="0" borderId="3" xfId="2" applyNumberFormat="1" applyFont="1" applyBorder="1" applyAlignment="1">
      <alignment horizontal="center"/>
    </xf>
    <xf numFmtId="165" fontId="1" fillId="0" borderId="3" xfId="2" applyNumberFormat="1" applyFont="1" applyFill="1" applyBorder="1" applyAlignment="1">
      <alignment horizontal="center"/>
    </xf>
    <xf numFmtId="165" fontId="1" fillId="0" borderId="3" xfId="2" applyNumberFormat="1" applyFont="1" applyFill="1" applyBorder="1" applyAlignment="1">
      <alignment horizontal="center" wrapText="1"/>
    </xf>
    <xf numFmtId="0" fontId="7" fillId="0" borderId="8" xfId="0" applyFont="1" applyBorder="1" applyAlignment="1">
      <alignment vertical="top"/>
    </xf>
    <xf numFmtId="3" fontId="30" fillId="0" borderId="1" xfId="0" applyNumberFormat="1" applyFont="1" applyBorder="1"/>
    <xf numFmtId="0" fontId="13" fillId="0" borderId="3" xfId="0" applyFont="1" applyBorder="1"/>
    <xf numFmtId="165" fontId="13" fillId="0" borderId="4" xfId="2" applyNumberFormat="1" applyFont="1" applyFill="1" applyBorder="1" applyAlignment="1">
      <alignment horizontal="center" wrapText="1"/>
    </xf>
    <xf numFmtId="165" fontId="13" fillId="0" borderId="14" xfId="2" applyNumberFormat="1" applyFont="1" applyFill="1" applyBorder="1" applyAlignment="1">
      <alignment horizontal="center" wrapText="1"/>
    </xf>
    <xf numFmtId="165" fontId="13" fillId="0" borderId="5" xfId="2" applyNumberFormat="1" applyFont="1" applyFill="1" applyBorder="1" applyAlignment="1">
      <alignment horizontal="center" wrapText="1"/>
    </xf>
    <xf numFmtId="0" fontId="17" fillId="0" borderId="0" xfId="0" applyFont="1" applyAlignment="1">
      <alignment horizontal="left" wrapText="1"/>
    </xf>
    <xf numFmtId="0" fontId="76" fillId="0" borderId="0" xfId="0" applyFont="1" applyAlignment="1">
      <alignment horizontal="center"/>
    </xf>
    <xf numFmtId="0" fontId="44" fillId="0" borderId="0" xfId="0" applyFont="1" applyAlignment="1">
      <alignment wrapText="1"/>
    </xf>
    <xf numFmtId="0" fontId="44" fillId="0" borderId="0" xfId="0" applyFont="1" applyAlignment="1">
      <alignment vertical="center"/>
    </xf>
    <xf numFmtId="0" fontId="6" fillId="0" borderId="3" xfId="0" applyFont="1" applyBorder="1"/>
    <xf numFmtId="165" fontId="13" fillId="0" borderId="3" xfId="2" applyNumberFormat="1" applyFont="1" applyFill="1" applyBorder="1" applyAlignment="1">
      <alignment horizontal="center" wrapText="1"/>
    </xf>
    <xf numFmtId="0" fontId="37" fillId="0" borderId="0" xfId="0" applyFont="1" applyAlignment="1">
      <alignment vertical="center"/>
    </xf>
    <xf numFmtId="0" fontId="17" fillId="0" borderId="0" xfId="0" applyFont="1"/>
    <xf numFmtId="0" fontId="17" fillId="0" borderId="0" xfId="0" applyFont="1" applyAlignment="1">
      <alignment wrapText="1"/>
    </xf>
    <xf numFmtId="0" fontId="7" fillId="0" borderId="2" xfId="0" applyFont="1" applyBorder="1" applyAlignment="1">
      <alignment vertical="center"/>
    </xf>
    <xf numFmtId="0" fontId="43" fillId="0" borderId="0" xfId="0" applyFont="1" applyAlignment="1">
      <alignment wrapText="1"/>
    </xf>
    <xf numFmtId="0" fontId="43" fillId="0" borderId="0" xfId="0" applyFont="1"/>
    <xf numFmtId="0" fontId="30" fillId="0" borderId="3" xfId="0" applyFont="1" applyBorder="1" applyAlignment="1">
      <alignment horizontal="left"/>
    </xf>
    <xf numFmtId="165" fontId="30" fillId="0" borderId="3" xfId="2" applyNumberFormat="1" applyFont="1" applyFill="1" applyBorder="1" applyAlignment="1">
      <alignment horizontal="center"/>
    </xf>
    <xf numFmtId="0" fontId="65" fillId="0" borderId="0" xfId="0" applyFont="1"/>
    <xf numFmtId="0" fontId="17" fillId="0" borderId="8" xfId="2" applyNumberFormat="1" applyFont="1" applyFill="1" applyBorder="1" applyAlignment="1">
      <alignment horizontal="left"/>
    </xf>
    <xf numFmtId="0" fontId="17" fillId="0" borderId="0" xfId="2" applyNumberFormat="1" applyFont="1" applyFill="1" applyAlignment="1">
      <alignment horizontal="left"/>
    </xf>
    <xf numFmtId="0" fontId="13" fillId="0" borderId="3" xfId="2" applyNumberFormat="1" applyFont="1" applyFill="1" applyBorder="1" applyAlignment="1">
      <alignment horizontal="center"/>
    </xf>
    <xf numFmtId="0" fontId="34" fillId="0" borderId="0" xfId="0" applyFont="1"/>
    <xf numFmtId="0" fontId="1" fillId="0" borderId="1" xfId="0" applyFont="1" applyBorder="1"/>
    <xf numFmtId="0" fontId="44" fillId="0" borderId="0" xfId="0" applyFont="1"/>
    <xf numFmtId="0" fontId="13" fillId="0" borderId="3" xfId="2" applyNumberFormat="1" applyFont="1" applyBorder="1" applyAlignment="1">
      <alignment horizontal="center" wrapText="1"/>
    </xf>
    <xf numFmtId="0" fontId="4" fillId="0" borderId="0" xfId="0" applyFont="1" applyAlignment="1">
      <alignment horizontal="left"/>
    </xf>
    <xf numFmtId="0" fontId="20" fillId="0" borderId="3" xfId="0" applyFont="1" applyBorder="1" applyAlignment="1">
      <alignment horizontal="center" wrapText="1"/>
    </xf>
    <xf numFmtId="165" fontId="19" fillId="0" borderId="3" xfId="2" applyNumberFormat="1" applyFont="1" applyFill="1" applyBorder="1" applyAlignment="1">
      <alignment horizontal="left" wrapText="1"/>
    </xf>
    <xf numFmtId="165" fontId="19" fillId="0" borderId="3" xfId="2" applyNumberFormat="1" applyFont="1" applyFill="1" applyBorder="1" applyAlignment="1">
      <alignment horizontal="left" vertical="top" wrapText="1"/>
    </xf>
    <xf numFmtId="0" fontId="20" fillId="0" borderId="0" xfId="0" applyFont="1" applyAlignment="1">
      <alignment horizontal="center" wrapText="1"/>
    </xf>
    <xf numFmtId="0" fontId="68" fillId="0" borderId="0" xfId="0" applyFont="1" applyAlignment="1">
      <alignment horizontal="center" wrapText="1"/>
    </xf>
  </cellXfs>
  <cellStyles count="4">
    <cellStyle name="Comma" xfId="2" builtinId="3"/>
    <cellStyle name="Hyperlink" xfId="1" builtinId="8"/>
    <cellStyle name="Normal" xfId="0" builtinId="0"/>
    <cellStyle name="Percent" xfId="3" builtinId="5"/>
  </cellStyles>
  <dxfs count="0"/>
  <tableStyles count="0" defaultTableStyle="TableStyleMedium9" defaultPivotStyle="PivotStyleLight16"/>
  <colors>
    <mruColors>
      <color rgb="FFFFFFFF"/>
      <color rgb="FF3333FF"/>
      <color rgb="FFFFFF15"/>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7342614</xdr:colOff>
      <xdr:row>0</xdr:row>
      <xdr:rowOff>46463</xdr:rowOff>
    </xdr:from>
    <xdr:to>
      <xdr:col>2</xdr:col>
      <xdr:colOff>479917</xdr:colOff>
      <xdr:row>3</xdr:row>
      <xdr:rowOff>192641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2614" y="46463"/>
          <a:ext cx="2769325" cy="756206"/>
        </a:xfrm>
        <a:prstGeom prst="rect">
          <a:avLst/>
        </a:prstGeom>
      </xdr:spPr>
    </xdr:pic>
    <xdr:clientData/>
  </xdr:twoCellAnchor>
  <xdr:twoCellAnchor editAs="oneCell">
    <xdr:from>
      <xdr:col>0</xdr:col>
      <xdr:colOff>0</xdr:colOff>
      <xdr:row>0</xdr:row>
      <xdr:rowOff>71089</xdr:rowOff>
    </xdr:from>
    <xdr:to>
      <xdr:col>0</xdr:col>
      <xdr:colOff>3670870</xdr:colOff>
      <xdr:row>3</xdr:row>
      <xdr:rowOff>168544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1089"/>
          <a:ext cx="3670870" cy="7074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72341</xdr:rowOff>
    </xdr:from>
    <xdr:to>
      <xdr:col>1</xdr:col>
      <xdr:colOff>708457</xdr:colOff>
      <xdr:row>4</xdr:row>
      <xdr:rowOff>72341</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2341"/>
          <a:ext cx="4807824" cy="892215"/>
        </a:xfrm>
        <a:prstGeom prst="rect">
          <a:avLst/>
        </a:prstGeom>
      </xdr:spPr>
    </xdr:pic>
    <xdr:clientData/>
  </xdr:twoCellAnchor>
  <xdr:twoCellAnchor editAs="oneCell">
    <xdr:from>
      <xdr:col>8</xdr:col>
      <xdr:colOff>298090</xdr:colOff>
      <xdr:row>0</xdr:row>
      <xdr:rowOff>72341</xdr:rowOff>
    </xdr:from>
    <xdr:to>
      <xdr:col>11</xdr:col>
      <xdr:colOff>630172</xdr:colOff>
      <xdr:row>5</xdr:row>
      <xdr:rowOff>84398</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03248" y="72341"/>
          <a:ext cx="2803759" cy="11092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177983</xdr:rowOff>
    </xdr:from>
    <xdr:to>
      <xdr:col>0</xdr:col>
      <xdr:colOff>2768219</xdr:colOff>
      <xdr:row>3</xdr:row>
      <xdr:rowOff>11340</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946" y="177983"/>
          <a:ext cx="2768219" cy="513714"/>
        </a:xfrm>
        <a:prstGeom prst="rect">
          <a:avLst/>
        </a:prstGeom>
      </xdr:spPr>
    </xdr:pic>
    <xdr:clientData/>
  </xdr:twoCellAnchor>
  <xdr:twoCellAnchor editAs="oneCell">
    <xdr:from>
      <xdr:col>3</xdr:col>
      <xdr:colOff>834886</xdr:colOff>
      <xdr:row>0</xdr:row>
      <xdr:rowOff>0</xdr:rowOff>
    </xdr:from>
    <xdr:to>
      <xdr:col>5</xdr:col>
      <xdr:colOff>850447</xdr:colOff>
      <xdr:row>3</xdr:row>
      <xdr:rowOff>90344</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12743" y="0"/>
          <a:ext cx="1954579" cy="7707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276225</xdr:colOff>
      <xdr:row>0</xdr:row>
      <xdr:rowOff>207011</xdr:rowOff>
    </xdr:from>
    <xdr:to>
      <xdr:col>1</xdr:col>
      <xdr:colOff>530575</xdr:colOff>
      <xdr:row>3</xdr:row>
      <xdr:rowOff>133350</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207011"/>
          <a:ext cx="3721450" cy="688339"/>
        </a:xfrm>
        <a:prstGeom prst="rect">
          <a:avLst/>
        </a:prstGeom>
      </xdr:spPr>
    </xdr:pic>
    <xdr:clientData/>
  </xdr:twoCellAnchor>
  <xdr:twoCellAnchor editAs="oneCell">
    <xdr:from>
      <xdr:col>7</xdr:col>
      <xdr:colOff>695640</xdr:colOff>
      <xdr:row>0</xdr:row>
      <xdr:rowOff>104775</xdr:rowOff>
    </xdr:from>
    <xdr:to>
      <xdr:col>10</xdr:col>
      <xdr:colOff>531254</xdr:colOff>
      <xdr:row>4</xdr:row>
      <xdr:rowOff>76200</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63365" y="104775"/>
          <a:ext cx="2378789" cy="9334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180320</xdr:rowOff>
    </xdr:from>
    <xdr:to>
      <xdr:col>1</xdr:col>
      <xdr:colOff>352991</xdr:colOff>
      <xdr:row>4</xdr:row>
      <xdr:rowOff>10466</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219" y="180320"/>
          <a:ext cx="3828046" cy="709377"/>
        </a:xfrm>
        <a:prstGeom prst="rect">
          <a:avLst/>
        </a:prstGeom>
      </xdr:spPr>
    </xdr:pic>
    <xdr:clientData/>
  </xdr:twoCellAnchor>
  <xdr:twoCellAnchor editAs="oneCell">
    <xdr:from>
      <xdr:col>8</xdr:col>
      <xdr:colOff>579981</xdr:colOff>
      <xdr:row>0</xdr:row>
      <xdr:rowOff>52335</xdr:rowOff>
    </xdr:from>
    <xdr:to>
      <xdr:col>12</xdr:col>
      <xdr:colOff>659423</xdr:colOff>
      <xdr:row>4</xdr:row>
      <xdr:rowOff>126833</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1739" y="52335"/>
          <a:ext cx="2424058" cy="9537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3429000</xdr:colOff>
      <xdr:row>2</xdr:row>
      <xdr:rowOff>155076</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29000" cy="636339"/>
        </a:xfrm>
        <a:prstGeom prst="rect">
          <a:avLst/>
        </a:prstGeom>
      </xdr:spPr>
    </xdr:pic>
    <xdr:clientData/>
  </xdr:twoCellAnchor>
  <xdr:twoCellAnchor editAs="oneCell">
    <xdr:from>
      <xdr:col>6</xdr:col>
      <xdr:colOff>219780</xdr:colOff>
      <xdr:row>0</xdr:row>
      <xdr:rowOff>90236</xdr:rowOff>
    </xdr:from>
    <xdr:to>
      <xdr:col>9</xdr:col>
      <xdr:colOff>300789</xdr:colOff>
      <xdr:row>2</xdr:row>
      <xdr:rowOff>170448</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00727" y="90236"/>
          <a:ext cx="2056194" cy="5614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32108</xdr:rowOff>
    </xdr:from>
    <xdr:to>
      <xdr:col>1</xdr:col>
      <xdr:colOff>192610</xdr:colOff>
      <xdr:row>3</xdr:row>
      <xdr:rowOff>80012</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108"/>
          <a:ext cx="3927694" cy="722146"/>
        </a:xfrm>
        <a:prstGeom prst="rect">
          <a:avLst/>
        </a:prstGeom>
      </xdr:spPr>
    </xdr:pic>
    <xdr:clientData/>
  </xdr:twoCellAnchor>
  <xdr:twoCellAnchor editAs="oneCell">
    <xdr:from>
      <xdr:col>10</xdr:col>
      <xdr:colOff>60247</xdr:colOff>
      <xdr:row>0</xdr:row>
      <xdr:rowOff>0</xdr:rowOff>
    </xdr:from>
    <xdr:to>
      <xdr:col>12</xdr:col>
      <xdr:colOff>730861</xdr:colOff>
      <xdr:row>3</xdr:row>
      <xdr:rowOff>123461</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03309" y="0"/>
          <a:ext cx="2040501" cy="79770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1</xdr:col>
      <xdr:colOff>2276475</xdr:colOff>
      <xdr:row>3</xdr:row>
      <xdr:rowOff>168684</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38125"/>
          <a:ext cx="2886075" cy="530634"/>
        </a:xfrm>
        <a:prstGeom prst="rect">
          <a:avLst/>
        </a:prstGeom>
      </xdr:spPr>
    </xdr:pic>
    <xdr:clientData/>
  </xdr:twoCellAnchor>
  <xdr:twoCellAnchor editAs="oneCell">
    <xdr:from>
      <xdr:col>4</xdr:col>
      <xdr:colOff>28575</xdr:colOff>
      <xdr:row>0</xdr:row>
      <xdr:rowOff>95250</xdr:rowOff>
    </xdr:from>
    <xdr:to>
      <xdr:col>5</xdr:col>
      <xdr:colOff>809625</xdr:colOff>
      <xdr:row>3</xdr:row>
      <xdr:rowOff>176604</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10350" y="95250"/>
          <a:ext cx="1743075" cy="68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115739</xdr:colOff>
      <xdr:row>58</xdr:row>
      <xdr:rowOff>116632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38953" cy="113911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132627</xdr:rowOff>
    </xdr:from>
    <xdr:to>
      <xdr:col>5</xdr:col>
      <xdr:colOff>577839</xdr:colOff>
      <xdr:row>5</xdr:row>
      <xdr:rowOff>84399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2627"/>
          <a:ext cx="4701320" cy="880158"/>
        </a:xfrm>
        <a:prstGeom prst="rect">
          <a:avLst/>
        </a:prstGeom>
      </xdr:spPr>
    </xdr:pic>
    <xdr:clientData/>
  </xdr:twoCellAnchor>
  <xdr:twoCellAnchor editAs="oneCell">
    <xdr:from>
      <xdr:col>13</xdr:col>
      <xdr:colOff>614905</xdr:colOff>
      <xdr:row>1</xdr:row>
      <xdr:rowOff>36169</xdr:rowOff>
    </xdr:from>
    <xdr:to>
      <xdr:col>18</xdr:col>
      <xdr:colOff>237903</xdr:colOff>
      <xdr:row>6</xdr:row>
      <xdr:rowOff>156739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72532" y="36169"/>
          <a:ext cx="3119516" cy="1253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132627</xdr:rowOff>
    </xdr:from>
    <xdr:to>
      <xdr:col>4</xdr:col>
      <xdr:colOff>580094</xdr:colOff>
      <xdr:row>4</xdr:row>
      <xdr:rowOff>185854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2627"/>
          <a:ext cx="5028966" cy="936032"/>
        </a:xfrm>
        <a:prstGeom prst="rect">
          <a:avLst/>
        </a:prstGeom>
      </xdr:spPr>
    </xdr:pic>
    <xdr:clientData/>
  </xdr:twoCellAnchor>
  <xdr:twoCellAnchor editAs="oneCell">
    <xdr:from>
      <xdr:col>13</xdr:col>
      <xdr:colOff>614904</xdr:colOff>
      <xdr:row>0</xdr:row>
      <xdr:rowOff>36169</xdr:rowOff>
    </xdr:from>
    <xdr:to>
      <xdr:col>17</xdr:col>
      <xdr:colOff>350291</xdr:colOff>
      <xdr:row>5</xdr:row>
      <xdr:rowOff>81310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86306" y="36169"/>
          <a:ext cx="2836820" cy="11254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227877</xdr:rowOff>
    </xdr:from>
    <xdr:to>
      <xdr:col>4</xdr:col>
      <xdr:colOff>582083</xdr:colOff>
      <xdr:row>4</xdr:row>
      <xdr:rowOff>65844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7877"/>
          <a:ext cx="4413250" cy="726967"/>
        </a:xfrm>
        <a:prstGeom prst="rect">
          <a:avLst/>
        </a:prstGeom>
      </xdr:spPr>
    </xdr:pic>
    <xdr:clientData/>
  </xdr:twoCellAnchor>
  <xdr:twoCellAnchor editAs="oneCell">
    <xdr:from>
      <xdr:col>11</xdr:col>
      <xdr:colOff>22238</xdr:colOff>
      <xdr:row>1</xdr:row>
      <xdr:rowOff>89086</xdr:rowOff>
    </xdr:from>
    <xdr:to>
      <xdr:col>14</xdr:col>
      <xdr:colOff>338667</xdr:colOff>
      <xdr:row>5</xdr:row>
      <xdr:rowOff>108800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60405" y="332503"/>
          <a:ext cx="2443679" cy="8663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124733</xdr:colOff>
      <xdr:row>0</xdr:row>
      <xdr:rowOff>223338</xdr:rowOff>
    </xdr:from>
    <xdr:to>
      <xdr:col>2</xdr:col>
      <xdr:colOff>401757</xdr:colOff>
      <xdr:row>4</xdr:row>
      <xdr:rowOff>90713</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733" y="223338"/>
          <a:ext cx="4415863" cy="819875"/>
        </a:xfrm>
        <a:prstGeom prst="rect">
          <a:avLst/>
        </a:prstGeom>
      </xdr:spPr>
    </xdr:pic>
    <xdr:clientData/>
  </xdr:twoCellAnchor>
  <xdr:twoCellAnchor editAs="oneCell">
    <xdr:from>
      <xdr:col>9</xdr:col>
      <xdr:colOff>574080</xdr:colOff>
      <xdr:row>0</xdr:row>
      <xdr:rowOff>45357</xdr:rowOff>
    </xdr:from>
    <xdr:to>
      <xdr:col>14</xdr:col>
      <xdr:colOff>464911</xdr:colOff>
      <xdr:row>4</xdr:row>
      <xdr:rowOff>210073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48634" y="45357"/>
          <a:ext cx="2827706" cy="1117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162622</xdr:rowOff>
    </xdr:from>
    <xdr:to>
      <xdr:col>1</xdr:col>
      <xdr:colOff>217280</xdr:colOff>
      <xdr:row>3</xdr:row>
      <xdr:rowOff>151006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171" y="162622"/>
          <a:ext cx="4004048" cy="743414"/>
        </a:xfrm>
        <a:prstGeom prst="rect">
          <a:avLst/>
        </a:prstGeom>
      </xdr:spPr>
    </xdr:pic>
    <xdr:clientData/>
  </xdr:twoCellAnchor>
  <xdr:twoCellAnchor editAs="oneCell">
    <xdr:from>
      <xdr:col>6</xdr:col>
      <xdr:colOff>267162</xdr:colOff>
      <xdr:row>0</xdr:row>
      <xdr:rowOff>104543</xdr:rowOff>
    </xdr:from>
    <xdr:to>
      <xdr:col>9</xdr:col>
      <xdr:colOff>350565</xdr:colOff>
      <xdr:row>4</xdr:row>
      <xdr:rowOff>124993</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4632" y="104543"/>
          <a:ext cx="2453037" cy="972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258704</xdr:colOff>
      <xdr:row>1</xdr:row>
      <xdr:rowOff>11759</xdr:rowOff>
    </xdr:from>
    <xdr:to>
      <xdr:col>8</xdr:col>
      <xdr:colOff>388057</xdr:colOff>
      <xdr:row>4</xdr:row>
      <xdr:rowOff>3111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02037" y="246944"/>
          <a:ext cx="1763890" cy="696908"/>
        </a:xfrm>
        <a:prstGeom prst="rect">
          <a:avLst/>
        </a:prstGeom>
      </xdr:spPr>
    </xdr:pic>
    <xdr:clientData/>
  </xdr:twoCellAnchor>
  <xdr:twoCellAnchor editAs="oneCell">
    <xdr:from>
      <xdr:col>0</xdr:col>
      <xdr:colOff>23518</xdr:colOff>
      <xdr:row>0</xdr:row>
      <xdr:rowOff>152870</xdr:rowOff>
    </xdr:from>
    <xdr:to>
      <xdr:col>0</xdr:col>
      <xdr:colOff>3757495</xdr:colOff>
      <xdr:row>3</xdr:row>
      <xdr:rowOff>53697</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518" y="152870"/>
          <a:ext cx="3733977" cy="6063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90713</xdr:rowOff>
    </xdr:from>
    <xdr:to>
      <xdr:col>0</xdr:col>
      <xdr:colOff>3727311</xdr:colOff>
      <xdr:row>3</xdr:row>
      <xdr:rowOff>102054</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0713"/>
          <a:ext cx="3727311" cy="691698"/>
        </a:xfrm>
        <a:prstGeom prst="rect">
          <a:avLst/>
        </a:prstGeom>
      </xdr:spPr>
    </xdr:pic>
    <xdr:clientData/>
  </xdr:twoCellAnchor>
  <xdr:twoCellAnchor editAs="oneCell">
    <xdr:from>
      <xdr:col>6</xdr:col>
      <xdr:colOff>165869</xdr:colOff>
      <xdr:row>0</xdr:row>
      <xdr:rowOff>138225</xdr:rowOff>
    </xdr:from>
    <xdr:to>
      <xdr:col>9</xdr:col>
      <xdr:colOff>442233</xdr:colOff>
      <xdr:row>4</xdr:row>
      <xdr:rowOff>157141</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59083" y="138225"/>
          <a:ext cx="2283417" cy="9033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3"/>
  <sheetViews>
    <sheetView showGridLines="0" tabSelected="1" topLeftCell="A3" zoomScale="89" zoomScaleNormal="89" workbookViewId="0">
      <selection activeCell="A22" sqref="A22"/>
    </sheetView>
  </sheetViews>
  <sheetFormatPr defaultColWidth="9.109375" defaultRowHeight="14.4" x14ac:dyDescent="0.3"/>
  <cols>
    <col min="1" max="1" width="138" customWidth="1"/>
    <col min="2" max="2" width="6.44140625" customWidth="1"/>
  </cols>
  <sheetData>
    <row r="1" spans="1:16" ht="15.6" x14ac:dyDescent="0.3">
      <c r="A1" s="202" t="s">
        <v>270</v>
      </c>
      <c r="B1" s="202"/>
      <c r="C1" s="202"/>
    </row>
    <row r="2" spans="1:16" ht="15.6" x14ac:dyDescent="0.3">
      <c r="A2" s="202" t="s">
        <v>271</v>
      </c>
      <c r="B2" s="202"/>
      <c r="C2" s="202"/>
    </row>
    <row r="3" spans="1:16" ht="15.6" x14ac:dyDescent="0.3">
      <c r="A3" s="202" t="s">
        <v>272</v>
      </c>
      <c r="B3" s="202"/>
      <c r="C3" s="202"/>
    </row>
    <row r="4" spans="1:16" ht="15.6" x14ac:dyDescent="0.3">
      <c r="A4" s="136"/>
      <c r="B4" s="136"/>
      <c r="C4" s="136"/>
    </row>
    <row r="5" spans="1:16" ht="15.6" x14ac:dyDescent="0.3">
      <c r="A5" s="202" t="s">
        <v>210</v>
      </c>
      <c r="B5" s="202"/>
      <c r="C5" s="202"/>
      <c r="D5" s="140"/>
      <c r="E5" s="140"/>
      <c r="F5" s="140"/>
      <c r="G5" s="140"/>
      <c r="H5" s="140"/>
      <c r="I5" s="140"/>
      <c r="J5" s="140"/>
      <c r="K5" s="140"/>
      <c r="L5" s="140"/>
      <c r="M5" s="140"/>
      <c r="N5" s="140"/>
      <c r="O5" s="140"/>
      <c r="P5" s="140"/>
    </row>
    <row r="6" spans="1:16" ht="15.6" x14ac:dyDescent="0.3">
      <c r="A6" s="201" t="s">
        <v>358</v>
      </c>
      <c r="B6" s="201"/>
      <c r="C6" s="201"/>
      <c r="D6" s="141"/>
      <c r="E6" s="141"/>
      <c r="F6" s="141"/>
      <c r="G6" s="141"/>
      <c r="H6" s="141"/>
      <c r="I6" s="141"/>
      <c r="J6" s="141"/>
      <c r="K6" s="141"/>
      <c r="L6" s="141"/>
      <c r="M6" s="141"/>
      <c r="N6" s="141"/>
      <c r="O6" s="141"/>
      <c r="P6" s="141"/>
    </row>
    <row r="7" spans="1:16" x14ac:dyDescent="0.3">
      <c r="A7" s="126"/>
      <c r="B7" s="126"/>
      <c r="C7" s="126"/>
    </row>
    <row r="8" spans="1:16" s="107" customFormat="1" ht="17.399999999999999" x14ac:dyDescent="0.35">
      <c r="A8" s="200" t="s">
        <v>414</v>
      </c>
      <c r="B8" s="155"/>
      <c r="C8" s="126"/>
    </row>
    <row r="9" spans="1:16" s="126" customFormat="1" ht="17.399999999999999" x14ac:dyDescent="0.35">
      <c r="A9" s="128" t="s">
        <v>361</v>
      </c>
      <c r="B9" s="129"/>
    </row>
    <row r="10" spans="1:16" s="126" customFormat="1" ht="17.399999999999999" x14ac:dyDescent="0.35">
      <c r="A10" s="128" t="s">
        <v>363</v>
      </c>
      <c r="C10" s="129"/>
    </row>
    <row r="11" spans="1:16" s="107" customFormat="1" ht="17.399999999999999" x14ac:dyDescent="0.35">
      <c r="A11" s="128" t="s">
        <v>366</v>
      </c>
      <c r="B11" s="129"/>
      <c r="C11" s="126"/>
    </row>
    <row r="12" spans="1:16" s="126" customFormat="1" ht="17.399999999999999" x14ac:dyDescent="0.35">
      <c r="A12" s="128" t="s">
        <v>373</v>
      </c>
      <c r="B12" s="129"/>
    </row>
    <row r="13" spans="1:16" s="126" customFormat="1" ht="17.399999999999999" x14ac:dyDescent="0.35">
      <c r="A13" s="128" t="s">
        <v>378</v>
      </c>
      <c r="C13" s="129"/>
      <c r="E13" s="126" t="s">
        <v>381</v>
      </c>
    </row>
    <row r="14" spans="1:16" s="126" customFormat="1" ht="17.399999999999999" x14ac:dyDescent="0.35">
      <c r="A14" s="128" t="s">
        <v>380</v>
      </c>
      <c r="B14" s="127"/>
      <c r="C14" s="129"/>
    </row>
    <row r="15" spans="1:16" s="107" customFormat="1" ht="17.399999999999999" x14ac:dyDescent="0.35">
      <c r="A15" s="128" t="s">
        <v>382</v>
      </c>
      <c r="B15" s="127"/>
      <c r="C15" s="126"/>
    </row>
    <row r="16" spans="1:16" s="107" customFormat="1" ht="17.399999999999999" x14ac:dyDescent="0.35">
      <c r="A16" s="184" t="s">
        <v>383</v>
      </c>
      <c r="B16" s="196"/>
    </row>
    <row r="17" spans="1:3" s="107" customFormat="1" ht="17.399999999999999" x14ac:dyDescent="0.35">
      <c r="A17" s="184" t="s">
        <v>402</v>
      </c>
      <c r="B17" s="127"/>
      <c r="C17" s="126"/>
    </row>
    <row r="18" spans="1:3" s="107" customFormat="1" ht="17.399999999999999" x14ac:dyDescent="0.35">
      <c r="A18" s="184" t="s">
        <v>406</v>
      </c>
      <c r="B18" s="127"/>
      <c r="C18" s="126"/>
    </row>
    <row r="19" spans="1:3" s="107" customFormat="1" ht="17.399999999999999" x14ac:dyDescent="0.35">
      <c r="A19" s="184" t="s">
        <v>407</v>
      </c>
      <c r="B19" s="127"/>
      <c r="C19" s="126"/>
    </row>
    <row r="20" spans="1:3" s="126" customFormat="1" ht="17.399999999999999" x14ac:dyDescent="0.35">
      <c r="A20" s="128" t="s">
        <v>411</v>
      </c>
      <c r="B20" s="129"/>
    </row>
    <row r="21" spans="1:3" s="107" customFormat="1" ht="17.399999999999999" x14ac:dyDescent="0.35">
      <c r="A21" s="128" t="s">
        <v>418</v>
      </c>
      <c r="B21" s="129"/>
      <c r="C21" s="126"/>
    </row>
    <row r="22" spans="1:3" s="107" customFormat="1" ht="17.399999999999999" x14ac:dyDescent="0.35">
      <c r="A22" s="199" t="s">
        <v>413</v>
      </c>
      <c r="B22" s="129"/>
      <c r="C22" s="126"/>
    </row>
    <row r="23" spans="1:3" ht="17.399999999999999" x14ac:dyDescent="0.35">
      <c r="A23" s="127"/>
      <c r="B23" s="156"/>
      <c r="C23" s="126"/>
    </row>
    <row r="24" spans="1:3" ht="15.6" x14ac:dyDescent="0.3">
      <c r="A24" s="203" t="s">
        <v>325</v>
      </c>
      <c r="B24" s="203"/>
      <c r="C24" s="126"/>
    </row>
    <row r="25" spans="1:3" ht="15.6" x14ac:dyDescent="0.3">
      <c r="A25" s="204" t="s">
        <v>326</v>
      </c>
      <c r="B25" s="204"/>
      <c r="C25" s="126"/>
    </row>
    <row r="26" spans="1:3" ht="15.6" x14ac:dyDescent="0.3">
      <c r="A26" s="204" t="s">
        <v>327</v>
      </c>
      <c r="B26" s="204"/>
      <c r="C26" s="126"/>
    </row>
    <row r="27" spans="1:3" ht="15.6" x14ac:dyDescent="0.3">
      <c r="A27" s="204" t="s">
        <v>328</v>
      </c>
      <c r="B27" s="204"/>
      <c r="C27" s="126"/>
    </row>
    <row r="28" spans="1:3" ht="15.6" x14ac:dyDescent="0.3">
      <c r="A28" s="204" t="s">
        <v>329</v>
      </c>
      <c r="B28" s="204"/>
      <c r="C28" s="126"/>
    </row>
    <row r="29" spans="1:3" s="107" customFormat="1" ht="15.6" x14ac:dyDescent="0.3">
      <c r="A29" s="204" t="s">
        <v>415</v>
      </c>
      <c r="B29" s="204"/>
    </row>
    <row r="30" spans="1:3" s="107" customFormat="1" ht="15.6" x14ac:dyDescent="0.3">
      <c r="A30" s="204" t="s">
        <v>416</v>
      </c>
      <c r="B30" s="204"/>
    </row>
    <row r="31" spans="1:3" ht="112.5" customHeight="1" x14ac:dyDescent="0.3">
      <c r="A31" s="203" t="s">
        <v>301</v>
      </c>
      <c r="B31" s="203"/>
      <c r="C31" s="126"/>
    </row>
    <row r="32" spans="1:3" ht="70.5" customHeight="1" x14ac:dyDescent="0.3">
      <c r="A32" s="203" t="s">
        <v>281</v>
      </c>
      <c r="B32" s="203"/>
      <c r="C32" s="126"/>
    </row>
    <row r="33" spans="1:3" ht="119.25" customHeight="1" x14ac:dyDescent="0.3">
      <c r="A33" s="203" t="s">
        <v>330</v>
      </c>
      <c r="B33" s="203"/>
      <c r="C33" s="126"/>
    </row>
  </sheetData>
  <mergeCells count="15">
    <mergeCell ref="A6:C6"/>
    <mergeCell ref="A1:C1"/>
    <mergeCell ref="A2:C2"/>
    <mergeCell ref="A3:C3"/>
    <mergeCell ref="A33:B33"/>
    <mergeCell ref="A31:B31"/>
    <mergeCell ref="A32:B32"/>
    <mergeCell ref="A24:B24"/>
    <mergeCell ref="A25:B25"/>
    <mergeCell ref="A26:B26"/>
    <mergeCell ref="A27:B27"/>
    <mergeCell ref="A28:B28"/>
    <mergeCell ref="A29:B29"/>
    <mergeCell ref="A30:B30"/>
    <mergeCell ref="A5:C5"/>
  </mergeCells>
  <hyperlinks>
    <hyperlink ref="A9" location="'Tabla 1'!A1" display="Tabla 1. Resumen de matrícula en las instituciones de educación superior por año académico" xr:uid="{00000000-0004-0000-0000-000000000000}"/>
    <hyperlink ref="A10" location="'Tabla 2'!A1" display="Tabla 2. Resumen de egresados de las instituciones de educación superior (Finalizaron en junio 2010)" xr:uid="{00000000-0004-0000-0000-000001000000}"/>
    <hyperlink ref="A11" location="'Tabla 3'!A1" display="Tabla 3. Resumen de docencia de las instituciones de educación superior (2010-11" xr:uid="{00000000-0004-0000-0000-000002000000}"/>
    <hyperlink ref="A12" location="'Tabla 4'!A1" display="Tabla 4. Matrícula por nivel, género y tarea en las instituciones de educación superior (primera sesión académica del 2010-11)" xr:uid="{00000000-0004-0000-0000-000003000000}"/>
    <hyperlink ref="A13" location="'Tabla 5'!A1" display="Tabla 5. Egresados por nivel que finalizaron en junio 2010 de las instituciones de educación superior" xr:uid="{00000000-0004-0000-0000-000004000000}"/>
    <hyperlink ref="A14" location="'tabla 6'!A1" display="Tabla 6. Resumen de egresados por area academica, nivel y sector en las instituciones de educación superior (año académico 2009-10)" xr:uid="{00000000-0004-0000-0000-000005000000}"/>
    <hyperlink ref="A15" location="'tabla 7'!A1" display="Tabla 7. Docencia por tarea y género en las instituciones de educación superior (año académico 2010-11)" xr:uid="{00000000-0004-0000-0000-000006000000}"/>
    <hyperlink ref="A16" location="'tabla 8'!A1" display="Tabla 8. Facultad por tiempo y rango en las instituciones de educación superior (año académico 2010-11)" xr:uid="{00000000-0004-0000-0000-000007000000}"/>
    <hyperlink ref="A17" location="'tabla 9'!A1" display="Tabla 9. Tasas de graduación (año académico 2010-11)" xr:uid="{00000000-0004-0000-0000-000008000000}"/>
    <hyperlink ref="A18" location="'tabla 10'!A1" display="Tabla 10. Tasas de retención de primer a segundo año por tiempo en las instituciones de educación superior (año académicos 2010-11)" xr:uid="{00000000-0004-0000-0000-000009000000}"/>
    <hyperlink ref="A19" location="'Tabla 11'!A1" display="Tabla 11. Costos de matrícula  por unidad en la instituciones de educación superior de Puerto Rico (Año académico 2013-14" xr:uid="{00000000-0004-0000-0000-00000A000000}"/>
    <hyperlink ref="A20" location="'Tabla 12'!A1" display="Tabla 12. Recursos humanos por ocupación, tarea y sector en las instituciones de educación superior de Puerto Rico  (año académico 2014-15)" xr:uid="{00000000-0004-0000-0000-00000B000000}"/>
    <hyperlink ref="A8" location="Infografía!A1" display="Infografía sobre educación postsecundaria técnico-vocacional de Puerto Rico. Año académico 2015-16" xr:uid="{00000000-0004-0000-0000-00000C000000}"/>
    <hyperlink ref="A21" location="'Tabla 13'!A1" display="Tabla 13. Distribución de Ayudas a estudiantes de nivel subgraduado en las instituciones de educación superior de Puerto Rico (año académico 2016-17)" xr:uid="{00000000-0004-0000-0000-00000D000000}"/>
    <hyperlink ref="A22" location="'Tabla 14'!A1" display="Tabla 14. Estudiantes matrículados en cursos de educación a distancia por sector. (año académico 2020-21)." xr:uid="{00000000-0004-0000-0000-00000E000000}"/>
  </hyperlinks>
  <pageMargins left="0.7" right="0.7" top="0.75" bottom="0.75" header="0.3" footer="0.3"/>
  <pageSetup scale="6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06"/>
  <sheetViews>
    <sheetView showGridLines="0" zoomScale="79" zoomScaleNormal="79" workbookViewId="0">
      <selection activeCell="A16" sqref="A16"/>
    </sheetView>
  </sheetViews>
  <sheetFormatPr defaultColWidth="9.109375" defaultRowHeight="14.4" x14ac:dyDescent="0.3"/>
  <cols>
    <col min="1" max="1" width="61.44140625" style="161" bestFit="1" customWidth="1"/>
    <col min="2" max="3" width="11.5546875" style="108" bestFit="1" customWidth="1"/>
    <col min="4" max="4" width="12.44140625" style="108" bestFit="1" customWidth="1"/>
    <col min="5" max="5" width="13" style="108" bestFit="1" customWidth="1"/>
    <col min="6" max="6" width="18.6640625" style="108" customWidth="1"/>
    <col min="7" max="7" width="13.109375" style="108" bestFit="1" customWidth="1"/>
    <col min="8" max="8" width="14.109375" style="109" customWidth="1"/>
    <col min="9" max="9" width="13.44140625" style="109" customWidth="1"/>
    <col min="10" max="10" width="12.33203125" style="109" customWidth="1"/>
    <col min="11" max="11" width="11.44140625" style="107" customWidth="1"/>
    <col min="12" max="12" width="12.33203125" style="107" customWidth="1"/>
    <col min="13" max="13" width="10.44140625" style="107" customWidth="1"/>
    <col min="14" max="14" width="11.33203125" style="107" customWidth="1"/>
    <col min="15" max="15" width="12.88671875" style="107" bestFit="1" customWidth="1"/>
    <col min="16" max="16" width="11.6640625" style="107" bestFit="1" customWidth="1"/>
    <col min="17" max="17" width="11.88671875" style="107" bestFit="1" customWidth="1"/>
    <col min="18" max="18" width="14" style="107" bestFit="1" customWidth="1"/>
    <col min="19" max="19" width="20.5546875" style="107" bestFit="1" customWidth="1"/>
    <col min="20" max="20" width="13.109375" style="107" bestFit="1" customWidth="1"/>
    <col min="21" max="21" width="12.33203125" style="107" bestFit="1" customWidth="1"/>
    <col min="22" max="22" width="28.6640625" style="107" bestFit="1" customWidth="1"/>
    <col min="23" max="23" width="17.88671875" style="107" bestFit="1" customWidth="1"/>
    <col min="24" max="24" width="10.44140625" style="107" bestFit="1" customWidth="1"/>
    <col min="25" max="25" width="27.33203125" style="107" bestFit="1" customWidth="1"/>
    <col min="26" max="26" width="25.5546875" style="107" bestFit="1" customWidth="1"/>
    <col min="27" max="27" width="13.109375" style="107" bestFit="1" customWidth="1"/>
    <col min="28" max="16384" width="9.109375" style="107"/>
  </cols>
  <sheetData>
    <row r="1" spans="1:15" ht="18" x14ac:dyDescent="0.35">
      <c r="A1" s="250" t="s">
        <v>270</v>
      </c>
      <c r="B1" s="250"/>
      <c r="C1" s="250"/>
      <c r="D1" s="250"/>
      <c r="E1" s="250"/>
      <c r="F1" s="250"/>
      <c r="G1" s="250"/>
      <c r="H1" s="250"/>
      <c r="I1" s="250"/>
      <c r="J1" s="250"/>
      <c r="K1" s="250"/>
      <c r="L1" s="250"/>
      <c r="M1" s="250"/>
    </row>
    <row r="2" spans="1:15" ht="18" x14ac:dyDescent="0.35">
      <c r="A2" s="250" t="s">
        <v>271</v>
      </c>
      <c r="B2" s="250"/>
      <c r="C2" s="250"/>
      <c r="D2" s="250"/>
      <c r="E2" s="250"/>
      <c r="F2" s="250"/>
      <c r="G2" s="250"/>
      <c r="H2" s="250"/>
      <c r="I2" s="250"/>
      <c r="J2" s="250"/>
      <c r="K2" s="250"/>
      <c r="L2" s="250"/>
      <c r="M2" s="250"/>
    </row>
    <row r="3" spans="1:15" ht="15.6" x14ac:dyDescent="0.3">
      <c r="A3" s="209" t="s">
        <v>272</v>
      </c>
      <c r="B3" s="209"/>
      <c r="C3" s="209"/>
      <c r="D3" s="209"/>
      <c r="E3" s="209"/>
      <c r="F3" s="209"/>
      <c r="G3" s="209"/>
      <c r="H3" s="209"/>
      <c r="I3" s="209"/>
      <c r="J3" s="209"/>
      <c r="K3" s="209"/>
      <c r="L3" s="209"/>
      <c r="M3" s="209"/>
    </row>
    <row r="4" spans="1:15" ht="15.75" customHeight="1" x14ac:dyDescent="0.3">
      <c r="A4" s="159"/>
      <c r="B4" s="137"/>
      <c r="C4" s="137"/>
      <c r="D4" s="137"/>
      <c r="E4" s="137"/>
      <c r="F4" s="137"/>
      <c r="G4" s="137"/>
      <c r="H4" s="137"/>
      <c r="I4" s="137"/>
      <c r="J4" s="137"/>
      <c r="K4" s="137"/>
      <c r="L4" s="137"/>
      <c r="M4" s="137"/>
    </row>
    <row r="5" spans="1:15" ht="15.6" x14ac:dyDescent="0.3">
      <c r="A5" s="202" t="s">
        <v>210</v>
      </c>
      <c r="B5" s="202"/>
      <c r="C5" s="202"/>
      <c r="D5" s="202"/>
      <c r="E5" s="202"/>
      <c r="F5" s="202"/>
      <c r="G5" s="202"/>
      <c r="H5" s="202"/>
      <c r="I5" s="202"/>
      <c r="J5" s="202"/>
      <c r="K5" s="202"/>
      <c r="L5" s="202"/>
      <c r="M5" s="202"/>
      <c r="N5" s="103"/>
      <c r="O5" s="103"/>
    </row>
    <row r="6" spans="1:15" ht="15.6" x14ac:dyDescent="0.3">
      <c r="A6" s="210" t="s">
        <v>358</v>
      </c>
      <c r="B6" s="210"/>
      <c r="C6" s="210"/>
      <c r="D6" s="210"/>
      <c r="E6" s="210"/>
      <c r="F6" s="210"/>
      <c r="G6" s="210"/>
      <c r="H6" s="210"/>
      <c r="I6" s="210"/>
      <c r="J6" s="210"/>
      <c r="K6" s="210"/>
      <c r="L6" s="210"/>
      <c r="M6" s="210"/>
      <c r="N6" s="103"/>
      <c r="O6" s="103"/>
    </row>
    <row r="7" spans="1:15" ht="21" customHeight="1" x14ac:dyDescent="0.3">
      <c r="A7" s="158"/>
      <c r="B7" s="103"/>
      <c r="C7" s="103"/>
      <c r="D7" s="103"/>
      <c r="E7" s="103"/>
      <c r="F7" s="103"/>
      <c r="G7" s="103"/>
      <c r="H7" s="103"/>
      <c r="I7" s="103"/>
      <c r="J7" s="103"/>
      <c r="K7" s="103"/>
      <c r="L7" s="103"/>
      <c r="M7" s="103"/>
    </row>
    <row r="8" spans="1:15" ht="20.399999999999999" customHeight="1" x14ac:dyDescent="0.3">
      <c r="A8" s="244" t="s">
        <v>252</v>
      </c>
      <c r="B8" s="244"/>
      <c r="C8" s="244"/>
      <c r="D8" s="244"/>
      <c r="E8" s="244"/>
      <c r="F8" s="244"/>
      <c r="G8" s="244"/>
      <c r="H8" s="244"/>
      <c r="I8" s="244"/>
      <c r="J8" s="244"/>
      <c r="K8" s="244"/>
      <c r="L8" s="244"/>
      <c r="M8" s="244"/>
    </row>
    <row r="9" spans="1:15" ht="14.4" customHeight="1" x14ac:dyDescent="0.3">
      <c r="A9" s="253" t="s">
        <v>131</v>
      </c>
      <c r="B9" s="220" t="s">
        <v>116</v>
      </c>
      <c r="C9" s="220"/>
      <c r="D9" s="220"/>
      <c r="E9" s="220"/>
      <c r="F9" s="220"/>
      <c r="G9" s="220"/>
      <c r="H9" s="220"/>
      <c r="I9" s="220"/>
      <c r="J9" s="220"/>
      <c r="K9" s="220"/>
      <c r="L9" s="254" t="s">
        <v>268</v>
      </c>
      <c r="M9" s="254" t="s">
        <v>119</v>
      </c>
    </row>
    <row r="10" spans="1:15" ht="41.25" customHeight="1" x14ac:dyDescent="0.3">
      <c r="A10" s="253"/>
      <c r="B10" s="148" t="s">
        <v>121</v>
      </c>
      <c r="C10" s="148" t="s">
        <v>291</v>
      </c>
      <c r="D10" s="148" t="s">
        <v>292</v>
      </c>
      <c r="E10" s="148" t="s">
        <v>122</v>
      </c>
      <c r="F10" s="148" t="s">
        <v>128</v>
      </c>
      <c r="G10" s="148" t="s">
        <v>222</v>
      </c>
      <c r="H10" s="148" t="s">
        <v>289</v>
      </c>
      <c r="I10" s="143" t="s">
        <v>324</v>
      </c>
      <c r="J10" s="143" t="s">
        <v>290</v>
      </c>
      <c r="K10" s="148" t="s">
        <v>267</v>
      </c>
      <c r="L10" s="254"/>
      <c r="M10" s="254"/>
    </row>
    <row r="11" spans="1:15" s="100" customFormat="1" x14ac:dyDescent="0.3">
      <c r="A11" s="81" t="s">
        <v>22</v>
      </c>
      <c r="B11" s="181"/>
      <c r="C11" s="181"/>
      <c r="D11" s="181"/>
      <c r="E11" s="181"/>
      <c r="F11" s="181"/>
      <c r="G11" s="181"/>
      <c r="H11" s="181"/>
      <c r="I11" s="181"/>
      <c r="J11" s="181"/>
      <c r="K11" s="181"/>
      <c r="L11" s="181"/>
      <c r="M11" s="48"/>
    </row>
    <row r="12" spans="1:15" x14ac:dyDescent="0.3">
      <c r="A12" s="48" t="s">
        <v>23</v>
      </c>
      <c r="B12" s="47"/>
      <c r="C12" s="47">
        <v>1</v>
      </c>
      <c r="D12" s="47">
        <v>5</v>
      </c>
      <c r="E12" s="47">
        <v>14</v>
      </c>
      <c r="F12" s="47"/>
      <c r="G12" s="47"/>
      <c r="H12" s="47"/>
      <c r="I12" s="47">
        <v>20</v>
      </c>
      <c r="J12" s="47"/>
      <c r="K12" s="171">
        <v>20</v>
      </c>
      <c r="L12" s="171">
        <v>71</v>
      </c>
      <c r="M12" s="182">
        <f t="shared" ref="M12:M30" si="0">SUM(K12:L12)</f>
        <v>91</v>
      </c>
    </row>
    <row r="13" spans="1:15" x14ac:dyDescent="0.3">
      <c r="A13" s="48" t="s">
        <v>25</v>
      </c>
      <c r="B13" s="47">
        <v>9</v>
      </c>
      <c r="C13" s="47">
        <v>13</v>
      </c>
      <c r="D13" s="47">
        <v>8</v>
      </c>
      <c r="E13" s="47">
        <v>3</v>
      </c>
      <c r="F13" s="47"/>
      <c r="G13" s="47"/>
      <c r="H13" s="47"/>
      <c r="I13" s="47">
        <v>33</v>
      </c>
      <c r="J13" s="47"/>
      <c r="K13" s="171">
        <v>33</v>
      </c>
      <c r="L13" s="171">
        <v>47</v>
      </c>
      <c r="M13" s="182">
        <f t="shared" si="0"/>
        <v>80</v>
      </c>
    </row>
    <row r="14" spans="1:15" x14ac:dyDescent="0.3">
      <c r="A14" s="48" t="s">
        <v>26</v>
      </c>
      <c r="B14" s="47">
        <v>1</v>
      </c>
      <c r="C14" s="47">
        <v>1</v>
      </c>
      <c r="D14" s="47"/>
      <c r="E14" s="47">
        <v>9</v>
      </c>
      <c r="F14" s="47"/>
      <c r="G14" s="47">
        <v>8</v>
      </c>
      <c r="H14" s="47"/>
      <c r="I14" s="47">
        <v>19</v>
      </c>
      <c r="J14" s="47">
        <v>1</v>
      </c>
      <c r="K14" s="171">
        <v>20</v>
      </c>
      <c r="L14" s="171">
        <v>48</v>
      </c>
      <c r="M14" s="182">
        <f t="shared" si="0"/>
        <v>68</v>
      </c>
    </row>
    <row r="15" spans="1:15" x14ac:dyDescent="0.3">
      <c r="A15" s="48" t="s">
        <v>245</v>
      </c>
      <c r="B15" s="47">
        <v>45</v>
      </c>
      <c r="C15" s="47"/>
      <c r="D15" s="47"/>
      <c r="E15" s="47"/>
      <c r="F15" s="47"/>
      <c r="G15" s="47"/>
      <c r="H15" s="47"/>
      <c r="I15" s="47">
        <v>45</v>
      </c>
      <c r="J15" s="47"/>
      <c r="K15" s="171">
        <v>45</v>
      </c>
      <c r="L15" s="171"/>
      <c r="M15" s="182">
        <f t="shared" si="0"/>
        <v>45</v>
      </c>
    </row>
    <row r="16" spans="1:15" x14ac:dyDescent="0.3">
      <c r="A16" s="48" t="s">
        <v>27</v>
      </c>
      <c r="B16" s="47">
        <v>35</v>
      </c>
      <c r="C16" s="47"/>
      <c r="D16" s="47"/>
      <c r="E16" s="47"/>
      <c r="F16" s="47"/>
      <c r="G16" s="47"/>
      <c r="H16" s="47"/>
      <c r="I16" s="47">
        <v>35</v>
      </c>
      <c r="J16" s="47"/>
      <c r="K16" s="171">
        <v>35</v>
      </c>
      <c r="L16" s="171"/>
      <c r="M16" s="182">
        <f t="shared" si="0"/>
        <v>35</v>
      </c>
    </row>
    <row r="17" spans="1:13" x14ac:dyDescent="0.3">
      <c r="A17" s="48" t="s">
        <v>417</v>
      </c>
      <c r="B17" s="47">
        <v>32</v>
      </c>
      <c r="C17" s="47"/>
      <c r="D17" s="47"/>
      <c r="E17" s="47"/>
      <c r="F17" s="47"/>
      <c r="G17" s="47"/>
      <c r="H17" s="47"/>
      <c r="I17" s="47"/>
      <c r="J17" s="47"/>
      <c r="K17" s="171">
        <v>32</v>
      </c>
      <c r="L17" s="171"/>
      <c r="M17" s="182">
        <f t="shared" si="0"/>
        <v>32</v>
      </c>
    </row>
    <row r="18" spans="1:13" x14ac:dyDescent="0.3">
      <c r="A18" s="48" t="s">
        <v>28</v>
      </c>
      <c r="B18" s="47">
        <v>34</v>
      </c>
      <c r="C18" s="47"/>
      <c r="D18" s="47"/>
      <c r="E18" s="47"/>
      <c r="F18" s="47"/>
      <c r="G18" s="47"/>
      <c r="H18" s="47"/>
      <c r="I18" s="47">
        <v>34</v>
      </c>
      <c r="J18" s="47"/>
      <c r="K18" s="171">
        <v>34</v>
      </c>
      <c r="L18" s="171"/>
      <c r="M18" s="182">
        <f t="shared" si="0"/>
        <v>34</v>
      </c>
    </row>
    <row r="19" spans="1:13" x14ac:dyDescent="0.3">
      <c r="A19" s="48" t="s">
        <v>29</v>
      </c>
      <c r="B19" s="47">
        <v>38</v>
      </c>
      <c r="C19" s="47">
        <v>17</v>
      </c>
      <c r="D19" s="47">
        <v>21</v>
      </c>
      <c r="E19" s="47">
        <v>11</v>
      </c>
      <c r="F19" s="47"/>
      <c r="G19" s="47"/>
      <c r="H19" s="47"/>
      <c r="I19" s="47">
        <v>87</v>
      </c>
      <c r="J19" s="47"/>
      <c r="K19" s="171">
        <v>87</v>
      </c>
      <c r="L19" s="171">
        <v>32</v>
      </c>
      <c r="M19" s="182">
        <f t="shared" si="0"/>
        <v>119</v>
      </c>
    </row>
    <row r="20" spans="1:13" x14ac:dyDescent="0.3">
      <c r="A20" s="48" t="s">
        <v>30</v>
      </c>
      <c r="B20" s="47">
        <v>69</v>
      </c>
      <c r="C20" s="47">
        <v>29</v>
      </c>
      <c r="D20" s="47">
        <v>19</v>
      </c>
      <c r="E20" s="47">
        <v>13</v>
      </c>
      <c r="F20" s="47"/>
      <c r="G20" s="47"/>
      <c r="H20" s="47"/>
      <c r="I20" s="47">
        <v>130</v>
      </c>
      <c r="J20" s="47">
        <v>3</v>
      </c>
      <c r="K20" s="171">
        <v>133</v>
      </c>
      <c r="L20" s="171">
        <v>65</v>
      </c>
      <c r="M20" s="182">
        <f t="shared" si="0"/>
        <v>198</v>
      </c>
    </row>
    <row r="21" spans="1:13" x14ac:dyDescent="0.3">
      <c r="A21" s="48" t="s">
        <v>31</v>
      </c>
      <c r="B21" s="47">
        <v>54</v>
      </c>
      <c r="C21" s="47">
        <v>37</v>
      </c>
      <c r="D21" s="47">
        <v>55</v>
      </c>
      <c r="E21" s="47">
        <v>18</v>
      </c>
      <c r="F21" s="47"/>
      <c r="G21" s="47"/>
      <c r="H21" s="47"/>
      <c r="I21" s="47">
        <v>164</v>
      </c>
      <c r="J21" s="47"/>
      <c r="K21" s="171">
        <v>164</v>
      </c>
      <c r="L21" s="171">
        <v>49</v>
      </c>
      <c r="M21" s="182">
        <f t="shared" si="0"/>
        <v>213</v>
      </c>
    </row>
    <row r="22" spans="1:13" x14ac:dyDescent="0.3">
      <c r="A22" s="48" t="s">
        <v>32</v>
      </c>
      <c r="B22" s="47">
        <v>24</v>
      </c>
      <c r="C22" s="47">
        <v>18</v>
      </c>
      <c r="D22" s="47">
        <v>16</v>
      </c>
      <c r="E22" s="47">
        <v>24</v>
      </c>
      <c r="F22" s="47"/>
      <c r="G22" s="47"/>
      <c r="H22" s="47"/>
      <c r="I22" s="47">
        <v>82</v>
      </c>
      <c r="J22" s="47">
        <v>3</v>
      </c>
      <c r="K22" s="171">
        <v>85</v>
      </c>
      <c r="L22" s="171">
        <v>89</v>
      </c>
      <c r="M22" s="182">
        <f t="shared" si="0"/>
        <v>174</v>
      </c>
    </row>
    <row r="23" spans="1:13" x14ac:dyDescent="0.3">
      <c r="A23" s="48" t="s">
        <v>33</v>
      </c>
      <c r="B23" s="47">
        <v>31</v>
      </c>
      <c r="C23" s="47">
        <v>37</v>
      </c>
      <c r="D23" s="47">
        <v>41</v>
      </c>
      <c r="E23" s="47">
        <v>9</v>
      </c>
      <c r="F23" s="47"/>
      <c r="G23" s="47"/>
      <c r="H23" s="47"/>
      <c r="I23" s="47">
        <v>118</v>
      </c>
      <c r="J23" s="47">
        <v>4</v>
      </c>
      <c r="K23" s="171">
        <v>122</v>
      </c>
      <c r="L23" s="171">
        <v>10</v>
      </c>
      <c r="M23" s="182">
        <f t="shared" si="0"/>
        <v>132</v>
      </c>
    </row>
    <row r="24" spans="1:13" x14ac:dyDescent="0.3">
      <c r="A24" s="48" t="s">
        <v>207</v>
      </c>
      <c r="B24" s="47"/>
      <c r="C24" s="47"/>
      <c r="D24" s="47"/>
      <c r="E24" s="47"/>
      <c r="F24" s="47"/>
      <c r="G24" s="47"/>
      <c r="H24" s="47"/>
      <c r="I24" s="47"/>
      <c r="J24" s="47">
        <v>6</v>
      </c>
      <c r="K24" s="171">
        <v>6</v>
      </c>
      <c r="L24" s="171"/>
      <c r="M24" s="182">
        <f t="shared" si="0"/>
        <v>6</v>
      </c>
    </row>
    <row r="25" spans="1:13" x14ac:dyDescent="0.3">
      <c r="A25" s="48" t="s">
        <v>35</v>
      </c>
      <c r="B25" s="47">
        <v>77</v>
      </c>
      <c r="C25" s="47">
        <v>26</v>
      </c>
      <c r="D25" s="47">
        <v>27</v>
      </c>
      <c r="E25" s="47">
        <v>16</v>
      </c>
      <c r="F25" s="47"/>
      <c r="G25" s="47"/>
      <c r="H25" s="47"/>
      <c r="I25" s="47">
        <v>146</v>
      </c>
      <c r="J25" s="47">
        <v>4</v>
      </c>
      <c r="K25" s="171">
        <v>150</v>
      </c>
      <c r="L25" s="171">
        <v>76</v>
      </c>
      <c r="M25" s="182">
        <f t="shared" si="0"/>
        <v>226</v>
      </c>
    </row>
    <row r="26" spans="1:13" x14ac:dyDescent="0.3">
      <c r="A26" s="48" t="s">
        <v>39</v>
      </c>
      <c r="B26" s="47">
        <v>17</v>
      </c>
      <c r="C26" s="47">
        <v>8</v>
      </c>
      <c r="D26" s="47">
        <v>8</v>
      </c>
      <c r="E26" s="47">
        <v>8</v>
      </c>
      <c r="F26" s="47"/>
      <c r="G26" s="47"/>
      <c r="H26" s="47"/>
      <c r="I26" s="47">
        <v>41</v>
      </c>
      <c r="J26" s="47"/>
      <c r="K26" s="171">
        <v>41</v>
      </c>
      <c r="L26" s="171">
        <v>10</v>
      </c>
      <c r="M26" s="182">
        <f t="shared" si="0"/>
        <v>51</v>
      </c>
    </row>
    <row r="27" spans="1:13" x14ac:dyDescent="0.3">
      <c r="A27" s="48" t="s">
        <v>36</v>
      </c>
      <c r="B27" s="47">
        <v>297</v>
      </c>
      <c r="C27" s="47">
        <v>73</v>
      </c>
      <c r="D27" s="47">
        <v>63</v>
      </c>
      <c r="E27" s="47">
        <v>32</v>
      </c>
      <c r="F27" s="47"/>
      <c r="G27" s="47">
        <v>1</v>
      </c>
      <c r="H27" s="47"/>
      <c r="I27" s="47">
        <v>466</v>
      </c>
      <c r="J27" s="47">
        <v>214</v>
      </c>
      <c r="K27" s="171">
        <v>680</v>
      </c>
      <c r="L27" s="171">
        <v>47</v>
      </c>
      <c r="M27" s="182">
        <f t="shared" si="0"/>
        <v>727</v>
      </c>
    </row>
    <row r="28" spans="1:13" x14ac:dyDescent="0.3">
      <c r="A28" s="48" t="s">
        <v>34</v>
      </c>
      <c r="B28" s="47">
        <v>270</v>
      </c>
      <c r="C28" s="47">
        <v>132</v>
      </c>
      <c r="D28" s="47">
        <v>129</v>
      </c>
      <c r="E28" s="47">
        <v>20</v>
      </c>
      <c r="F28" s="47"/>
      <c r="G28" s="47">
        <v>47</v>
      </c>
      <c r="H28" s="47"/>
      <c r="I28" s="47">
        <v>598</v>
      </c>
      <c r="J28" s="47">
        <v>58</v>
      </c>
      <c r="K28" s="171">
        <v>656</v>
      </c>
      <c r="L28" s="171">
        <v>450</v>
      </c>
      <c r="M28" s="182">
        <f t="shared" si="0"/>
        <v>1106</v>
      </c>
    </row>
    <row r="29" spans="1:13" x14ac:dyDescent="0.3">
      <c r="A29" s="48" t="s">
        <v>37</v>
      </c>
      <c r="B29" s="47">
        <v>22</v>
      </c>
      <c r="C29" s="47">
        <v>21</v>
      </c>
      <c r="D29" s="47">
        <v>23</v>
      </c>
      <c r="E29" s="47">
        <v>16</v>
      </c>
      <c r="F29" s="47"/>
      <c r="G29" s="47"/>
      <c r="H29" s="47"/>
      <c r="I29" s="47">
        <v>82</v>
      </c>
      <c r="J29" s="47"/>
      <c r="K29" s="171">
        <v>82</v>
      </c>
      <c r="L29" s="171">
        <v>79</v>
      </c>
      <c r="M29" s="182">
        <f t="shared" si="0"/>
        <v>161</v>
      </c>
    </row>
    <row r="30" spans="1:13" x14ac:dyDescent="0.3">
      <c r="A30" s="48" t="s">
        <v>38</v>
      </c>
      <c r="B30" s="47">
        <v>372</v>
      </c>
      <c r="C30" s="47">
        <v>85</v>
      </c>
      <c r="D30" s="47">
        <v>198</v>
      </c>
      <c r="E30" s="47">
        <v>72</v>
      </c>
      <c r="F30" s="47"/>
      <c r="G30" s="47">
        <v>16</v>
      </c>
      <c r="H30" s="47"/>
      <c r="I30" s="47">
        <v>743</v>
      </c>
      <c r="J30" s="47">
        <v>87</v>
      </c>
      <c r="K30" s="171">
        <v>830</v>
      </c>
      <c r="L30" s="171">
        <v>288</v>
      </c>
      <c r="M30" s="182">
        <f t="shared" si="0"/>
        <v>1118</v>
      </c>
    </row>
    <row r="31" spans="1:13" x14ac:dyDescent="0.3">
      <c r="A31" s="81" t="s">
        <v>132</v>
      </c>
      <c r="B31" s="135">
        <f>SUM(B12:B30)</f>
        <v>1427</v>
      </c>
      <c r="C31" s="135">
        <f t="shared" ref="C31:J31" si="1">SUM(C12:C30)</f>
        <v>498</v>
      </c>
      <c r="D31" s="135">
        <f t="shared" si="1"/>
        <v>613</v>
      </c>
      <c r="E31" s="135">
        <f t="shared" si="1"/>
        <v>265</v>
      </c>
      <c r="F31" s="135">
        <f t="shared" si="1"/>
        <v>0</v>
      </c>
      <c r="G31" s="135">
        <f t="shared" si="1"/>
        <v>72</v>
      </c>
      <c r="H31" s="135">
        <f t="shared" si="1"/>
        <v>0</v>
      </c>
      <c r="I31" s="135">
        <f t="shared" si="1"/>
        <v>2843</v>
      </c>
      <c r="J31" s="135">
        <f t="shared" si="1"/>
        <v>380</v>
      </c>
      <c r="K31" s="170">
        <f>SUM(K12:K30)</f>
        <v>3255</v>
      </c>
      <c r="L31" s="170">
        <f>SUM(L12:L30)</f>
        <v>1361</v>
      </c>
      <c r="M31" s="170">
        <f t="shared" ref="M31" si="2">SUM(M12:M30)</f>
        <v>4616</v>
      </c>
    </row>
    <row r="32" spans="1:13" s="100" customFormat="1" x14ac:dyDescent="0.3">
      <c r="A32" s="81" t="s">
        <v>40</v>
      </c>
      <c r="B32" s="47"/>
      <c r="C32" s="47"/>
      <c r="D32" s="47"/>
      <c r="E32" s="47"/>
      <c r="F32" s="47"/>
      <c r="G32" s="47"/>
      <c r="H32" s="47"/>
      <c r="I32" s="47"/>
      <c r="J32" s="47"/>
      <c r="K32" s="171"/>
      <c r="L32" s="171"/>
      <c r="M32" s="182">
        <f t="shared" ref="M32:M95" si="3">SUM(K32:L32)</f>
        <v>0</v>
      </c>
    </row>
    <row r="33" spans="1:13" s="100" customFormat="1" x14ac:dyDescent="0.3">
      <c r="A33" s="48" t="s">
        <v>41</v>
      </c>
      <c r="B33" s="47">
        <v>1</v>
      </c>
      <c r="C33" s="47"/>
      <c r="D33" s="47"/>
      <c r="E33" s="47">
        <v>6</v>
      </c>
      <c r="F33" s="47"/>
      <c r="G33" s="47"/>
      <c r="H33" s="47"/>
      <c r="I33" s="47">
        <v>7</v>
      </c>
      <c r="J33" s="47"/>
      <c r="K33" s="171">
        <v>7</v>
      </c>
      <c r="L33" s="171">
        <v>33</v>
      </c>
      <c r="M33" s="182">
        <f t="shared" si="3"/>
        <v>40</v>
      </c>
    </row>
    <row r="34" spans="1:13" x14ac:dyDescent="0.3">
      <c r="A34" s="48" t="s">
        <v>42</v>
      </c>
      <c r="B34" s="47"/>
      <c r="C34" s="47"/>
      <c r="D34" s="47"/>
      <c r="E34" s="47">
        <v>6</v>
      </c>
      <c r="F34" s="47"/>
      <c r="G34" s="47"/>
      <c r="H34" s="47"/>
      <c r="I34" s="47">
        <v>6</v>
      </c>
      <c r="J34" s="47"/>
      <c r="K34" s="171">
        <v>6</v>
      </c>
      <c r="L34" s="171">
        <v>35</v>
      </c>
      <c r="M34" s="182">
        <f t="shared" si="3"/>
        <v>41</v>
      </c>
    </row>
    <row r="35" spans="1:13" x14ac:dyDescent="0.3">
      <c r="A35" s="48" t="s">
        <v>55</v>
      </c>
      <c r="B35" s="47">
        <v>1</v>
      </c>
      <c r="C35" s="47">
        <v>8</v>
      </c>
      <c r="D35" s="47">
        <v>17</v>
      </c>
      <c r="E35" s="47">
        <v>3</v>
      </c>
      <c r="F35" s="47"/>
      <c r="G35" s="47">
        <v>6</v>
      </c>
      <c r="H35" s="47"/>
      <c r="I35" s="47">
        <v>35</v>
      </c>
      <c r="J35" s="47"/>
      <c r="K35" s="171">
        <v>35</v>
      </c>
      <c r="L35" s="171">
        <v>40</v>
      </c>
      <c r="M35" s="182">
        <f t="shared" si="3"/>
        <v>75</v>
      </c>
    </row>
    <row r="36" spans="1:13" x14ac:dyDescent="0.3">
      <c r="A36" s="48" t="s">
        <v>133</v>
      </c>
      <c r="B36" s="47">
        <v>64</v>
      </c>
      <c r="C36" s="47"/>
      <c r="D36" s="47"/>
      <c r="E36" s="47"/>
      <c r="F36" s="47"/>
      <c r="G36" s="47"/>
      <c r="H36" s="47"/>
      <c r="I36" s="47">
        <v>64</v>
      </c>
      <c r="J36" s="47"/>
      <c r="K36" s="171">
        <v>64</v>
      </c>
      <c r="L36" s="171">
        <v>19</v>
      </c>
      <c r="M36" s="182">
        <f t="shared" si="3"/>
        <v>83</v>
      </c>
    </row>
    <row r="37" spans="1:13" x14ac:dyDescent="0.3">
      <c r="A37" s="48" t="s">
        <v>56</v>
      </c>
      <c r="B37" s="47">
        <v>2</v>
      </c>
      <c r="C37" s="47">
        <v>8</v>
      </c>
      <c r="D37" s="47">
        <v>3</v>
      </c>
      <c r="E37" s="47">
        <v>8</v>
      </c>
      <c r="F37" s="47"/>
      <c r="G37" s="47"/>
      <c r="H37" s="47">
        <v>3</v>
      </c>
      <c r="I37" s="47">
        <v>24</v>
      </c>
      <c r="J37" s="47"/>
      <c r="K37" s="171">
        <v>24</v>
      </c>
      <c r="L37" s="171">
        <v>91</v>
      </c>
      <c r="M37" s="182">
        <f t="shared" si="3"/>
        <v>115</v>
      </c>
    </row>
    <row r="38" spans="1:13" x14ac:dyDescent="0.3">
      <c r="A38" s="48" t="s">
        <v>295</v>
      </c>
      <c r="B38" s="47">
        <v>7</v>
      </c>
      <c r="C38" s="47">
        <v>15</v>
      </c>
      <c r="D38" s="47">
        <v>14</v>
      </c>
      <c r="E38" s="47"/>
      <c r="F38" s="47"/>
      <c r="G38" s="47"/>
      <c r="H38" s="47"/>
      <c r="I38" s="47">
        <v>36</v>
      </c>
      <c r="J38" s="47"/>
      <c r="K38" s="171">
        <v>36</v>
      </c>
      <c r="L38" s="171">
        <v>290</v>
      </c>
      <c r="M38" s="182">
        <f t="shared" si="3"/>
        <v>326</v>
      </c>
    </row>
    <row r="39" spans="1:13" x14ac:dyDescent="0.3">
      <c r="A39" s="48" t="s">
        <v>44</v>
      </c>
      <c r="B39" s="47">
        <v>1</v>
      </c>
      <c r="C39" s="47">
        <v>1</v>
      </c>
      <c r="D39" s="47">
        <v>4</v>
      </c>
      <c r="E39" s="47">
        <v>13</v>
      </c>
      <c r="F39" s="47"/>
      <c r="G39" s="47"/>
      <c r="H39" s="47"/>
      <c r="I39" s="47">
        <v>19</v>
      </c>
      <c r="J39" s="47"/>
      <c r="K39" s="171">
        <v>19</v>
      </c>
      <c r="L39" s="171">
        <v>116</v>
      </c>
      <c r="M39" s="182">
        <f t="shared" si="3"/>
        <v>135</v>
      </c>
    </row>
    <row r="40" spans="1:13" x14ac:dyDescent="0.3">
      <c r="A40" s="48" t="s">
        <v>45</v>
      </c>
      <c r="B40" s="47"/>
      <c r="C40" s="47"/>
      <c r="D40" s="47">
        <v>2</v>
      </c>
      <c r="E40" s="47">
        <v>4</v>
      </c>
      <c r="F40" s="47"/>
      <c r="G40" s="47"/>
      <c r="H40" s="47"/>
      <c r="I40" s="47">
        <v>6</v>
      </c>
      <c r="J40" s="47"/>
      <c r="K40" s="171">
        <v>6</v>
      </c>
      <c r="L40" s="171">
        <v>14</v>
      </c>
      <c r="M40" s="182">
        <f t="shared" si="3"/>
        <v>20</v>
      </c>
    </row>
    <row r="41" spans="1:13" x14ac:dyDescent="0.3">
      <c r="A41" s="48" t="s">
        <v>50</v>
      </c>
      <c r="B41" s="47">
        <v>2</v>
      </c>
      <c r="C41" s="47">
        <v>7</v>
      </c>
      <c r="D41" s="47">
        <v>6</v>
      </c>
      <c r="E41" s="47">
        <v>2</v>
      </c>
      <c r="F41" s="47"/>
      <c r="G41" s="47">
        <v>6</v>
      </c>
      <c r="H41" s="47"/>
      <c r="I41" s="47">
        <v>23</v>
      </c>
      <c r="J41" s="47"/>
      <c r="K41" s="171">
        <v>23</v>
      </c>
      <c r="L41" s="171">
        <v>31</v>
      </c>
      <c r="M41" s="182">
        <f t="shared" si="3"/>
        <v>54</v>
      </c>
    </row>
    <row r="42" spans="1:13" x14ac:dyDescent="0.3">
      <c r="A42" s="48" t="s">
        <v>52</v>
      </c>
      <c r="B42" s="47">
        <v>37</v>
      </c>
      <c r="C42" s="47">
        <v>65</v>
      </c>
      <c r="D42" s="47">
        <v>69</v>
      </c>
      <c r="E42" s="47">
        <v>21</v>
      </c>
      <c r="F42" s="47"/>
      <c r="G42" s="47">
        <v>12</v>
      </c>
      <c r="H42" s="47"/>
      <c r="I42" s="47">
        <v>204</v>
      </c>
      <c r="J42" s="47"/>
      <c r="K42" s="171">
        <v>204</v>
      </c>
      <c r="L42" s="171">
        <v>131</v>
      </c>
      <c r="M42" s="182">
        <f t="shared" si="3"/>
        <v>335</v>
      </c>
    </row>
    <row r="43" spans="1:13" x14ac:dyDescent="0.3">
      <c r="A43" s="48" t="s">
        <v>296</v>
      </c>
      <c r="B43" s="47">
        <v>8</v>
      </c>
      <c r="C43" s="47">
        <v>14</v>
      </c>
      <c r="D43" s="47">
        <v>45</v>
      </c>
      <c r="E43" s="47">
        <v>59</v>
      </c>
      <c r="F43" s="47"/>
      <c r="G43" s="47"/>
      <c r="H43" s="47"/>
      <c r="I43" s="47">
        <v>126</v>
      </c>
      <c r="J43" s="47"/>
      <c r="K43" s="171">
        <v>126</v>
      </c>
      <c r="L43" s="171">
        <v>279</v>
      </c>
      <c r="M43" s="182">
        <f t="shared" si="3"/>
        <v>405</v>
      </c>
    </row>
    <row r="44" spans="1:13" x14ac:dyDescent="0.3">
      <c r="A44" s="48" t="s">
        <v>48</v>
      </c>
      <c r="B44" s="47"/>
      <c r="C44" s="47"/>
      <c r="D44" s="47"/>
      <c r="E44" s="47"/>
      <c r="F44" s="47"/>
      <c r="G44" s="47"/>
      <c r="H44" s="47"/>
      <c r="I44" s="47"/>
      <c r="J44" s="47"/>
      <c r="K44" s="171"/>
      <c r="L44" s="171"/>
      <c r="M44" s="182">
        <f t="shared" si="3"/>
        <v>0</v>
      </c>
    </row>
    <row r="45" spans="1:13" x14ac:dyDescent="0.3">
      <c r="A45" s="48" t="s">
        <v>248</v>
      </c>
      <c r="B45" s="47"/>
      <c r="C45" s="47"/>
      <c r="D45" s="47"/>
      <c r="E45" s="47">
        <v>36</v>
      </c>
      <c r="F45" s="47"/>
      <c r="G45" s="47"/>
      <c r="H45" s="47"/>
      <c r="I45" s="47">
        <v>36</v>
      </c>
      <c r="J45" s="47"/>
      <c r="K45" s="171">
        <v>36</v>
      </c>
      <c r="L45" s="171"/>
      <c r="M45" s="182">
        <f t="shared" si="3"/>
        <v>36</v>
      </c>
    </row>
    <row r="46" spans="1:13" x14ac:dyDescent="0.3">
      <c r="A46" s="48" t="s">
        <v>220</v>
      </c>
      <c r="B46" s="47"/>
      <c r="C46" s="47"/>
      <c r="D46" s="47"/>
      <c r="E46" s="47"/>
      <c r="F46" s="47"/>
      <c r="G46" s="47"/>
      <c r="H46" s="47"/>
      <c r="I46" s="47"/>
      <c r="J46" s="47"/>
      <c r="K46" s="171"/>
      <c r="L46" s="171"/>
      <c r="M46" s="182">
        <f t="shared" si="3"/>
        <v>0</v>
      </c>
    </row>
    <row r="47" spans="1:13" x14ac:dyDescent="0.3">
      <c r="A47" s="48" t="s">
        <v>49</v>
      </c>
      <c r="B47" s="47">
        <v>6</v>
      </c>
      <c r="C47" s="47"/>
      <c r="D47" s="47"/>
      <c r="E47" s="47"/>
      <c r="F47" s="47"/>
      <c r="G47" s="47"/>
      <c r="H47" s="47"/>
      <c r="I47" s="47">
        <v>6</v>
      </c>
      <c r="J47" s="47"/>
      <c r="K47" s="171">
        <v>6</v>
      </c>
      <c r="L47" s="171">
        <v>21</v>
      </c>
      <c r="M47" s="182">
        <f t="shared" si="3"/>
        <v>27</v>
      </c>
    </row>
    <row r="48" spans="1:13" x14ac:dyDescent="0.3">
      <c r="A48" s="48" t="s">
        <v>69</v>
      </c>
      <c r="B48" s="47">
        <v>17</v>
      </c>
      <c r="C48" s="47">
        <v>29</v>
      </c>
      <c r="D48" s="47">
        <v>25</v>
      </c>
      <c r="E48" s="47">
        <v>2</v>
      </c>
      <c r="F48" s="47"/>
      <c r="G48" s="47"/>
      <c r="H48" s="47"/>
      <c r="I48" s="47">
        <v>73</v>
      </c>
      <c r="J48" s="47">
        <v>9</v>
      </c>
      <c r="K48" s="171">
        <v>82</v>
      </c>
      <c r="L48" s="171">
        <v>171</v>
      </c>
      <c r="M48" s="182">
        <f t="shared" si="3"/>
        <v>253</v>
      </c>
    </row>
    <row r="49" spans="1:13" x14ac:dyDescent="0.3">
      <c r="A49" s="48" t="s">
        <v>59</v>
      </c>
      <c r="B49" s="47">
        <v>7</v>
      </c>
      <c r="C49" s="47">
        <v>15</v>
      </c>
      <c r="D49" s="47">
        <v>37</v>
      </c>
      <c r="E49" s="47">
        <v>17</v>
      </c>
      <c r="F49" s="47"/>
      <c r="G49" s="47"/>
      <c r="H49" s="47"/>
      <c r="I49" s="47">
        <v>76</v>
      </c>
      <c r="J49" s="47">
        <v>3</v>
      </c>
      <c r="K49" s="171">
        <v>79</v>
      </c>
      <c r="L49" s="171">
        <v>121</v>
      </c>
      <c r="M49" s="182">
        <f t="shared" si="3"/>
        <v>200</v>
      </c>
    </row>
    <row r="50" spans="1:13" x14ac:dyDescent="0.3">
      <c r="A50" s="48" t="s">
        <v>60</v>
      </c>
      <c r="B50" s="47">
        <v>17</v>
      </c>
      <c r="C50" s="47">
        <v>8</v>
      </c>
      <c r="D50" s="47">
        <v>33</v>
      </c>
      <c r="E50" s="47">
        <v>9</v>
      </c>
      <c r="F50" s="47"/>
      <c r="G50" s="47"/>
      <c r="H50" s="47"/>
      <c r="I50" s="47">
        <v>67</v>
      </c>
      <c r="J50" s="47">
        <v>15</v>
      </c>
      <c r="K50" s="171">
        <v>82</v>
      </c>
      <c r="L50" s="171">
        <v>105</v>
      </c>
      <c r="M50" s="182">
        <f t="shared" si="3"/>
        <v>187</v>
      </c>
    </row>
    <row r="51" spans="1:13" x14ac:dyDescent="0.3">
      <c r="A51" s="48" t="s">
        <v>61</v>
      </c>
      <c r="B51" s="47">
        <v>1</v>
      </c>
      <c r="C51" s="47">
        <v>5</v>
      </c>
      <c r="D51" s="47">
        <v>14</v>
      </c>
      <c r="E51" s="47">
        <v>9</v>
      </c>
      <c r="F51" s="47"/>
      <c r="G51" s="47"/>
      <c r="H51" s="47"/>
      <c r="I51" s="47">
        <v>29</v>
      </c>
      <c r="J51" s="47">
        <v>3</v>
      </c>
      <c r="K51" s="171">
        <v>32</v>
      </c>
      <c r="L51" s="171">
        <v>97</v>
      </c>
      <c r="M51" s="182">
        <f t="shared" si="3"/>
        <v>129</v>
      </c>
    </row>
    <row r="52" spans="1:13" x14ac:dyDescent="0.3">
      <c r="A52" s="48" t="s">
        <v>66</v>
      </c>
      <c r="B52" s="47">
        <v>38</v>
      </c>
      <c r="C52" s="47">
        <v>56</v>
      </c>
      <c r="D52" s="47">
        <v>43</v>
      </c>
      <c r="E52" s="47">
        <v>13</v>
      </c>
      <c r="F52" s="47"/>
      <c r="G52" s="47"/>
      <c r="H52" s="47"/>
      <c r="I52" s="47">
        <v>150</v>
      </c>
      <c r="J52" s="47">
        <v>14</v>
      </c>
      <c r="K52" s="171">
        <v>164</v>
      </c>
      <c r="L52" s="171">
        <v>400</v>
      </c>
      <c r="M52" s="182">
        <f t="shared" si="3"/>
        <v>564</v>
      </c>
    </row>
    <row r="53" spans="1:13" x14ac:dyDescent="0.3">
      <c r="A53" s="48" t="s">
        <v>68</v>
      </c>
      <c r="B53" s="47">
        <v>17</v>
      </c>
      <c r="C53" s="47">
        <v>27</v>
      </c>
      <c r="D53" s="47">
        <v>38</v>
      </c>
      <c r="E53" s="47">
        <v>8</v>
      </c>
      <c r="F53" s="47"/>
      <c r="G53" s="47"/>
      <c r="H53" s="47"/>
      <c r="I53" s="47">
        <v>90</v>
      </c>
      <c r="J53" s="47">
        <v>6</v>
      </c>
      <c r="K53" s="171">
        <v>96</v>
      </c>
      <c r="L53" s="171">
        <v>92</v>
      </c>
      <c r="M53" s="182">
        <f t="shared" si="3"/>
        <v>188</v>
      </c>
    </row>
    <row r="54" spans="1:13" x14ac:dyDescent="0.3">
      <c r="A54" s="48" t="s">
        <v>221</v>
      </c>
      <c r="B54" s="47"/>
      <c r="C54" s="47"/>
      <c r="D54" s="47"/>
      <c r="E54" s="47"/>
      <c r="F54" s="47"/>
      <c r="G54" s="47"/>
      <c r="H54" s="47"/>
      <c r="I54" s="47"/>
      <c r="J54" s="47">
        <v>22</v>
      </c>
      <c r="K54" s="171">
        <v>22</v>
      </c>
      <c r="L54" s="171"/>
      <c r="M54" s="182">
        <f t="shared" si="3"/>
        <v>22</v>
      </c>
    </row>
    <row r="55" spans="1:13" x14ac:dyDescent="0.3">
      <c r="A55" s="48" t="s">
        <v>64</v>
      </c>
      <c r="B55" s="47">
        <v>3</v>
      </c>
      <c r="C55" s="47">
        <v>9</v>
      </c>
      <c r="D55" s="47">
        <v>19</v>
      </c>
      <c r="E55" s="47">
        <v>2</v>
      </c>
      <c r="F55" s="47"/>
      <c r="G55" s="47"/>
      <c r="H55" s="47"/>
      <c r="I55" s="47">
        <v>33</v>
      </c>
      <c r="J55" s="47">
        <v>3</v>
      </c>
      <c r="K55" s="171">
        <v>36</v>
      </c>
      <c r="L55" s="171">
        <v>74</v>
      </c>
      <c r="M55" s="182">
        <f t="shared" si="3"/>
        <v>110</v>
      </c>
    </row>
    <row r="56" spans="1:13" x14ac:dyDescent="0.3">
      <c r="A56" s="48" t="s">
        <v>65</v>
      </c>
      <c r="B56" s="47">
        <v>1</v>
      </c>
      <c r="C56" s="47">
        <v>7</v>
      </c>
      <c r="D56" s="47">
        <v>15</v>
      </c>
      <c r="E56" s="47">
        <v>11</v>
      </c>
      <c r="F56" s="47"/>
      <c r="G56" s="47"/>
      <c r="H56" s="47"/>
      <c r="I56" s="47">
        <v>34</v>
      </c>
      <c r="J56" s="47">
        <v>4</v>
      </c>
      <c r="K56" s="171">
        <v>38</v>
      </c>
      <c r="L56" s="171">
        <v>101</v>
      </c>
      <c r="M56" s="182">
        <f t="shared" si="3"/>
        <v>139</v>
      </c>
    </row>
    <row r="57" spans="1:13" x14ac:dyDescent="0.3">
      <c r="A57" s="48" t="s">
        <v>62</v>
      </c>
      <c r="B57" s="47">
        <v>13</v>
      </c>
      <c r="C57" s="47">
        <v>20</v>
      </c>
      <c r="D57" s="47">
        <v>37</v>
      </c>
      <c r="E57" s="47">
        <v>12</v>
      </c>
      <c r="F57" s="47"/>
      <c r="G57" s="47"/>
      <c r="H57" s="47"/>
      <c r="I57" s="47">
        <v>82</v>
      </c>
      <c r="J57" s="47"/>
      <c r="K57" s="171">
        <v>82</v>
      </c>
      <c r="L57" s="171">
        <v>109</v>
      </c>
      <c r="M57" s="182">
        <f t="shared" si="3"/>
        <v>191</v>
      </c>
    </row>
    <row r="58" spans="1:13" x14ac:dyDescent="0.3">
      <c r="A58" s="48" t="s">
        <v>63</v>
      </c>
      <c r="B58" s="47">
        <v>12</v>
      </c>
      <c r="C58" s="47">
        <v>7</v>
      </c>
      <c r="D58" s="47">
        <v>1</v>
      </c>
      <c r="E58" s="47"/>
      <c r="F58" s="47"/>
      <c r="G58" s="47"/>
      <c r="H58" s="47"/>
      <c r="I58" s="47">
        <v>20</v>
      </c>
      <c r="J58" s="47">
        <v>5</v>
      </c>
      <c r="K58" s="171">
        <v>25</v>
      </c>
      <c r="L58" s="171">
        <v>54</v>
      </c>
      <c r="M58" s="182">
        <f t="shared" si="3"/>
        <v>79</v>
      </c>
    </row>
    <row r="59" spans="1:13" x14ac:dyDescent="0.3">
      <c r="A59" s="48" t="s">
        <v>297</v>
      </c>
      <c r="B59" s="47">
        <v>10</v>
      </c>
      <c r="C59" s="47">
        <v>16</v>
      </c>
      <c r="D59" s="47">
        <v>31</v>
      </c>
      <c r="E59" s="47">
        <v>41</v>
      </c>
      <c r="F59" s="47"/>
      <c r="G59" s="47"/>
      <c r="H59" s="47"/>
      <c r="I59" s="47">
        <v>98</v>
      </c>
      <c r="J59" s="47"/>
      <c r="K59" s="171">
        <v>98</v>
      </c>
      <c r="L59" s="171">
        <v>303</v>
      </c>
      <c r="M59" s="182">
        <f t="shared" si="3"/>
        <v>401</v>
      </c>
    </row>
    <row r="60" spans="1:13" x14ac:dyDescent="0.3">
      <c r="A60" s="48" t="s">
        <v>58</v>
      </c>
      <c r="B60" s="47">
        <v>24</v>
      </c>
      <c r="C60" s="47">
        <v>8</v>
      </c>
      <c r="D60" s="47">
        <v>11</v>
      </c>
      <c r="E60" s="47">
        <v>18</v>
      </c>
      <c r="F60" s="47"/>
      <c r="G60" s="47"/>
      <c r="H60" s="47">
        <v>9</v>
      </c>
      <c r="I60" s="47">
        <v>70</v>
      </c>
      <c r="J60" s="47"/>
      <c r="K60" s="171">
        <v>70</v>
      </c>
      <c r="L60" s="171">
        <v>263</v>
      </c>
      <c r="M60" s="182">
        <f t="shared" si="3"/>
        <v>333</v>
      </c>
    </row>
    <row r="61" spans="1:13" x14ac:dyDescent="0.3">
      <c r="A61" s="48" t="s">
        <v>53</v>
      </c>
      <c r="B61" s="47">
        <v>5</v>
      </c>
      <c r="C61" s="47"/>
      <c r="D61" s="47"/>
      <c r="E61" s="47"/>
      <c r="F61" s="47"/>
      <c r="G61" s="47"/>
      <c r="H61" s="47"/>
      <c r="I61" s="47">
        <v>5</v>
      </c>
      <c r="J61" s="47"/>
      <c r="K61" s="171">
        <v>5</v>
      </c>
      <c r="L61" s="171">
        <v>17</v>
      </c>
      <c r="M61" s="182">
        <f t="shared" si="3"/>
        <v>22</v>
      </c>
    </row>
    <row r="62" spans="1:13" x14ac:dyDescent="0.3">
      <c r="A62" s="48" t="s">
        <v>57</v>
      </c>
      <c r="B62" s="47">
        <v>11</v>
      </c>
      <c r="C62" s="47">
        <v>12</v>
      </c>
      <c r="D62" s="47">
        <v>14</v>
      </c>
      <c r="E62" s="47">
        <v>3</v>
      </c>
      <c r="F62" s="47"/>
      <c r="G62" s="47"/>
      <c r="H62" s="47"/>
      <c r="I62" s="47">
        <v>40</v>
      </c>
      <c r="J62" s="47">
        <v>40</v>
      </c>
      <c r="K62" s="171">
        <v>80</v>
      </c>
      <c r="L62" s="171">
        <v>21</v>
      </c>
      <c r="M62" s="182">
        <f t="shared" si="3"/>
        <v>101</v>
      </c>
    </row>
    <row r="63" spans="1:13" x14ac:dyDescent="0.3">
      <c r="A63" s="48" t="s">
        <v>70</v>
      </c>
      <c r="B63" s="47">
        <v>32</v>
      </c>
      <c r="C63" s="47">
        <v>78</v>
      </c>
      <c r="D63" s="47">
        <v>15</v>
      </c>
      <c r="E63" s="47">
        <v>6</v>
      </c>
      <c r="F63" s="47"/>
      <c r="G63" s="47"/>
      <c r="H63" s="47"/>
      <c r="I63" s="47">
        <v>131</v>
      </c>
      <c r="J63" s="47"/>
      <c r="K63" s="171">
        <v>131</v>
      </c>
      <c r="L63" s="171">
        <v>70</v>
      </c>
      <c r="M63" s="182">
        <f t="shared" si="3"/>
        <v>201</v>
      </c>
    </row>
    <row r="64" spans="1:13" x14ac:dyDescent="0.3">
      <c r="A64" s="48" t="s">
        <v>51</v>
      </c>
      <c r="B64" s="47">
        <v>5</v>
      </c>
      <c r="C64" s="47">
        <v>7</v>
      </c>
      <c r="D64" s="47">
        <v>18</v>
      </c>
      <c r="E64" s="47">
        <v>1</v>
      </c>
      <c r="F64" s="47"/>
      <c r="G64" s="47">
        <v>5</v>
      </c>
      <c r="H64" s="47"/>
      <c r="I64" s="47">
        <v>36</v>
      </c>
      <c r="J64" s="47"/>
      <c r="K64" s="171">
        <v>36</v>
      </c>
      <c r="L64" s="171">
        <v>21</v>
      </c>
      <c r="M64" s="182">
        <f t="shared" si="3"/>
        <v>57</v>
      </c>
    </row>
    <row r="65" spans="1:13" x14ac:dyDescent="0.3">
      <c r="A65" s="48" t="s">
        <v>298</v>
      </c>
      <c r="B65" s="47">
        <v>18</v>
      </c>
      <c r="C65" s="47">
        <v>26</v>
      </c>
      <c r="D65" s="47">
        <v>62</v>
      </c>
      <c r="E65" s="47">
        <v>35</v>
      </c>
      <c r="F65" s="47"/>
      <c r="G65" s="47"/>
      <c r="H65" s="47"/>
      <c r="I65" s="47">
        <v>141</v>
      </c>
      <c r="J65" s="47"/>
      <c r="K65" s="171">
        <v>141</v>
      </c>
      <c r="L65" s="171">
        <v>367</v>
      </c>
      <c r="M65" s="182">
        <f t="shared" si="3"/>
        <v>508</v>
      </c>
    </row>
    <row r="66" spans="1:13" x14ac:dyDescent="0.3">
      <c r="A66" s="48" t="s">
        <v>233</v>
      </c>
      <c r="B66" s="47"/>
      <c r="C66" s="47"/>
      <c r="D66" s="47"/>
      <c r="E66" s="47">
        <v>48</v>
      </c>
      <c r="F66" s="47"/>
      <c r="G66" s="47"/>
      <c r="H66" s="47"/>
      <c r="I66" s="47">
        <v>48</v>
      </c>
      <c r="J66" s="47"/>
      <c r="K66" s="171">
        <v>48</v>
      </c>
      <c r="L66" s="171">
        <v>1</v>
      </c>
      <c r="M66" s="182">
        <f t="shared" si="3"/>
        <v>49</v>
      </c>
    </row>
    <row r="67" spans="1:13" x14ac:dyDescent="0.3">
      <c r="A67" s="48" t="s">
        <v>46</v>
      </c>
      <c r="B67" s="47"/>
      <c r="C67" s="47"/>
      <c r="D67" s="47">
        <v>6</v>
      </c>
      <c r="E67" s="47">
        <v>11</v>
      </c>
      <c r="F67" s="47"/>
      <c r="G67" s="47"/>
      <c r="H67" s="47"/>
      <c r="I67" s="47">
        <v>17</v>
      </c>
      <c r="J67" s="47"/>
      <c r="K67" s="171">
        <v>17</v>
      </c>
      <c r="L67" s="171">
        <v>53</v>
      </c>
      <c r="M67" s="182">
        <f t="shared" si="3"/>
        <v>70</v>
      </c>
    </row>
    <row r="68" spans="1:13" x14ac:dyDescent="0.3">
      <c r="A68" s="48" t="s">
        <v>47</v>
      </c>
      <c r="B68" s="47"/>
      <c r="C68" s="47"/>
      <c r="D68" s="47"/>
      <c r="E68" s="47"/>
      <c r="F68" s="47"/>
      <c r="G68" s="47"/>
      <c r="H68" s="47"/>
      <c r="I68" s="47"/>
      <c r="J68" s="47">
        <v>5</v>
      </c>
      <c r="K68" s="171">
        <v>5</v>
      </c>
      <c r="L68" s="171">
        <v>11</v>
      </c>
      <c r="M68" s="182">
        <f t="shared" si="3"/>
        <v>16</v>
      </c>
    </row>
    <row r="69" spans="1:13" x14ac:dyDescent="0.3">
      <c r="A69" s="48" t="s">
        <v>54</v>
      </c>
      <c r="B69" s="47">
        <v>14</v>
      </c>
      <c r="C69" s="47"/>
      <c r="D69" s="47"/>
      <c r="E69" s="47"/>
      <c r="F69" s="47"/>
      <c r="G69" s="47"/>
      <c r="H69" s="47"/>
      <c r="I69" s="47">
        <v>14</v>
      </c>
      <c r="J69" s="47"/>
      <c r="K69" s="171">
        <v>14</v>
      </c>
      <c r="L69" s="171">
        <v>37</v>
      </c>
      <c r="M69" s="182">
        <f t="shared" si="3"/>
        <v>51</v>
      </c>
    </row>
    <row r="70" spans="1:13" x14ac:dyDescent="0.3">
      <c r="A70" s="48" t="s">
        <v>67</v>
      </c>
      <c r="B70" s="47">
        <v>3</v>
      </c>
      <c r="C70" s="47">
        <v>2</v>
      </c>
      <c r="D70" s="47">
        <v>11</v>
      </c>
      <c r="E70" s="47">
        <v>1</v>
      </c>
      <c r="F70" s="47"/>
      <c r="G70" s="47"/>
      <c r="H70" s="47"/>
      <c r="I70" s="47">
        <v>17</v>
      </c>
      <c r="J70" s="47">
        <v>7</v>
      </c>
      <c r="K70" s="171">
        <v>24</v>
      </c>
      <c r="L70" s="171">
        <v>11</v>
      </c>
      <c r="M70" s="182">
        <f t="shared" si="3"/>
        <v>35</v>
      </c>
    </row>
    <row r="71" spans="1:13" x14ac:dyDescent="0.3">
      <c r="A71" s="48" t="s">
        <v>136</v>
      </c>
      <c r="B71" s="47">
        <v>1</v>
      </c>
      <c r="C71" s="47">
        <v>8</v>
      </c>
      <c r="D71" s="47">
        <v>23</v>
      </c>
      <c r="E71" s="47">
        <v>9</v>
      </c>
      <c r="F71" s="47"/>
      <c r="G71" s="47"/>
      <c r="H71" s="47"/>
      <c r="I71" s="47">
        <v>41</v>
      </c>
      <c r="J71" s="47"/>
      <c r="K71" s="171">
        <v>41</v>
      </c>
      <c r="L71" s="171">
        <v>60</v>
      </c>
      <c r="M71" s="182">
        <f t="shared" si="3"/>
        <v>101</v>
      </c>
    </row>
    <row r="72" spans="1:13" x14ac:dyDescent="0.3">
      <c r="A72" s="48" t="s">
        <v>134</v>
      </c>
      <c r="B72" s="47">
        <v>19</v>
      </c>
      <c r="C72" s="47"/>
      <c r="D72" s="47"/>
      <c r="E72" s="47"/>
      <c r="F72" s="47"/>
      <c r="G72" s="47"/>
      <c r="H72" s="47"/>
      <c r="I72" s="47">
        <v>19</v>
      </c>
      <c r="J72" s="47"/>
      <c r="K72" s="171">
        <v>19</v>
      </c>
      <c r="L72" s="171"/>
      <c r="M72" s="182">
        <f t="shared" si="3"/>
        <v>19</v>
      </c>
    </row>
    <row r="73" spans="1:13" x14ac:dyDescent="0.3">
      <c r="A73" s="48" t="s">
        <v>43</v>
      </c>
      <c r="B73" s="47">
        <v>13</v>
      </c>
      <c r="C73" s="47"/>
      <c r="D73" s="47"/>
      <c r="E73" s="47"/>
      <c r="F73" s="47"/>
      <c r="G73" s="47">
        <v>1</v>
      </c>
      <c r="H73" s="47"/>
      <c r="I73" s="47">
        <v>14</v>
      </c>
      <c r="J73" s="47"/>
      <c r="K73" s="171">
        <v>14</v>
      </c>
      <c r="L73" s="171">
        <v>23</v>
      </c>
      <c r="M73" s="182">
        <f t="shared" si="3"/>
        <v>37</v>
      </c>
    </row>
    <row r="74" spans="1:13" x14ac:dyDescent="0.3">
      <c r="A74" s="48" t="s">
        <v>299</v>
      </c>
      <c r="B74" s="47">
        <v>37</v>
      </c>
      <c r="C74" s="47"/>
      <c r="D74" s="47"/>
      <c r="E74" s="47"/>
      <c r="F74" s="47"/>
      <c r="G74" s="47"/>
      <c r="H74" s="47"/>
      <c r="I74" s="47">
        <v>37</v>
      </c>
      <c r="J74" s="47"/>
      <c r="K74" s="171">
        <v>37</v>
      </c>
      <c r="L74" s="171"/>
      <c r="M74" s="182">
        <f t="shared" si="3"/>
        <v>37</v>
      </c>
    </row>
    <row r="75" spans="1:13" x14ac:dyDescent="0.3">
      <c r="A75" s="48" t="s">
        <v>135</v>
      </c>
      <c r="B75" s="47">
        <v>10</v>
      </c>
      <c r="C75" s="47"/>
      <c r="D75" s="47"/>
      <c r="E75" s="47"/>
      <c r="F75" s="47"/>
      <c r="G75" s="47"/>
      <c r="H75" s="47"/>
      <c r="I75" s="47">
        <v>10</v>
      </c>
      <c r="J75" s="47"/>
      <c r="K75" s="171">
        <v>10</v>
      </c>
      <c r="L75" s="171"/>
      <c r="M75" s="182">
        <f t="shared" si="3"/>
        <v>10</v>
      </c>
    </row>
    <row r="76" spans="1:13" x14ac:dyDescent="0.3">
      <c r="A76" s="48" t="s">
        <v>219</v>
      </c>
      <c r="B76" s="47">
        <v>20</v>
      </c>
      <c r="C76" s="47"/>
      <c r="D76" s="47"/>
      <c r="E76" s="47"/>
      <c r="F76" s="47"/>
      <c r="G76" s="47"/>
      <c r="H76" s="47"/>
      <c r="I76" s="47">
        <v>20</v>
      </c>
      <c r="J76" s="47"/>
      <c r="K76" s="171">
        <v>20</v>
      </c>
      <c r="L76" s="171"/>
      <c r="M76" s="182">
        <f t="shared" si="3"/>
        <v>20</v>
      </c>
    </row>
    <row r="77" spans="1:13" x14ac:dyDescent="0.3">
      <c r="A77" s="48" t="s">
        <v>305</v>
      </c>
      <c r="B77" s="47"/>
      <c r="C77" s="47"/>
      <c r="D77" s="47"/>
      <c r="E77" s="47">
        <v>1</v>
      </c>
      <c r="F77" s="47"/>
      <c r="G77" s="47"/>
      <c r="H77" s="47"/>
      <c r="I77" s="47">
        <v>1</v>
      </c>
      <c r="J77" s="47"/>
      <c r="K77" s="171">
        <v>1</v>
      </c>
      <c r="L77" s="171"/>
      <c r="M77" s="182">
        <f t="shared" si="3"/>
        <v>1</v>
      </c>
    </row>
    <row r="78" spans="1:13" x14ac:dyDescent="0.3">
      <c r="A78" s="48" t="s">
        <v>303</v>
      </c>
      <c r="B78" s="47"/>
      <c r="C78" s="47"/>
      <c r="D78" s="47"/>
      <c r="E78" s="47">
        <v>2</v>
      </c>
      <c r="F78" s="47"/>
      <c r="G78" s="47"/>
      <c r="H78" s="47"/>
      <c r="I78" s="47">
        <v>2</v>
      </c>
      <c r="J78" s="47"/>
      <c r="K78" s="171">
        <v>2</v>
      </c>
      <c r="L78" s="171"/>
      <c r="M78" s="182">
        <f t="shared" si="3"/>
        <v>2</v>
      </c>
    </row>
    <row r="79" spans="1:13" x14ac:dyDescent="0.3">
      <c r="A79" s="48" t="s">
        <v>304</v>
      </c>
      <c r="B79" s="47"/>
      <c r="C79" s="47"/>
      <c r="D79" s="47"/>
      <c r="E79" s="47">
        <v>8</v>
      </c>
      <c r="F79" s="47"/>
      <c r="G79" s="47"/>
      <c r="H79" s="47"/>
      <c r="I79" s="47">
        <v>8</v>
      </c>
      <c r="J79" s="47"/>
      <c r="K79" s="171">
        <v>8</v>
      </c>
      <c r="L79" s="171"/>
      <c r="M79" s="182">
        <f t="shared" si="3"/>
        <v>8</v>
      </c>
    </row>
    <row r="80" spans="1:13" x14ac:dyDescent="0.3">
      <c r="A80" s="81" t="s">
        <v>137</v>
      </c>
      <c r="B80" s="135">
        <f>SUM(B33:B79)</f>
        <v>477</v>
      </c>
      <c r="C80" s="135">
        <f t="shared" ref="C80:L80" si="4">SUM(C33:C79)</f>
        <v>458</v>
      </c>
      <c r="D80" s="135">
        <f t="shared" si="4"/>
        <v>613</v>
      </c>
      <c r="E80" s="135">
        <f t="shared" si="4"/>
        <v>425</v>
      </c>
      <c r="F80" s="135">
        <f t="shared" si="4"/>
        <v>0</v>
      </c>
      <c r="G80" s="135">
        <f t="shared" si="4"/>
        <v>30</v>
      </c>
      <c r="H80" s="135">
        <f t="shared" si="4"/>
        <v>12</v>
      </c>
      <c r="I80" s="135">
        <f t="shared" si="4"/>
        <v>2015</v>
      </c>
      <c r="J80" s="135">
        <f t="shared" si="4"/>
        <v>136</v>
      </c>
      <c r="K80" s="170">
        <f t="shared" si="4"/>
        <v>2151</v>
      </c>
      <c r="L80" s="170">
        <f t="shared" si="4"/>
        <v>3682</v>
      </c>
      <c r="M80" s="183">
        <f t="shared" si="3"/>
        <v>5833</v>
      </c>
    </row>
    <row r="81" spans="1:13" x14ac:dyDescent="0.3">
      <c r="A81" s="81" t="s">
        <v>40</v>
      </c>
      <c r="B81" s="47"/>
      <c r="C81" s="47"/>
      <c r="D81" s="47"/>
      <c r="E81" s="47"/>
      <c r="F81" s="47"/>
      <c r="G81" s="47"/>
      <c r="H81" s="47"/>
      <c r="I81" s="47"/>
      <c r="J81" s="47"/>
      <c r="K81" s="171"/>
      <c r="L81" s="171"/>
      <c r="M81" s="182">
        <f t="shared" si="3"/>
        <v>0</v>
      </c>
    </row>
    <row r="82" spans="1:13" x14ac:dyDescent="0.3">
      <c r="A82" s="48" t="s">
        <v>158</v>
      </c>
      <c r="B82" s="47"/>
      <c r="C82" s="47"/>
      <c r="D82" s="47"/>
      <c r="E82" s="47"/>
      <c r="F82" s="47"/>
      <c r="G82" s="47"/>
      <c r="H82" s="47"/>
      <c r="I82" s="47"/>
      <c r="J82" s="47"/>
      <c r="K82" s="171"/>
      <c r="L82" s="171"/>
      <c r="M82" s="182">
        <f t="shared" si="3"/>
        <v>0</v>
      </c>
    </row>
    <row r="83" spans="1:13" x14ac:dyDescent="0.3">
      <c r="A83" s="48" t="s">
        <v>185</v>
      </c>
      <c r="B83" s="47">
        <v>29</v>
      </c>
      <c r="C83" s="47"/>
      <c r="D83" s="47"/>
      <c r="E83" s="47"/>
      <c r="F83" s="47"/>
      <c r="G83" s="47"/>
      <c r="H83" s="47">
        <v>18</v>
      </c>
      <c r="I83" s="47">
        <v>47</v>
      </c>
      <c r="J83" s="47"/>
      <c r="K83" s="171">
        <v>47</v>
      </c>
      <c r="L83" s="171">
        <v>29</v>
      </c>
      <c r="M83" s="182">
        <f t="shared" si="3"/>
        <v>76</v>
      </c>
    </row>
    <row r="84" spans="1:13" x14ac:dyDescent="0.3">
      <c r="A84" s="48" t="s">
        <v>341</v>
      </c>
      <c r="B84" s="47">
        <v>2</v>
      </c>
      <c r="C84" s="47"/>
      <c r="D84" s="47"/>
      <c r="E84" s="47"/>
      <c r="F84" s="47"/>
      <c r="G84" s="47"/>
      <c r="H84" s="47"/>
      <c r="I84" s="47">
        <v>2</v>
      </c>
      <c r="J84" s="47"/>
      <c r="K84" s="171">
        <v>2</v>
      </c>
      <c r="L84" s="171">
        <v>47</v>
      </c>
      <c r="M84" s="182">
        <f t="shared" si="3"/>
        <v>49</v>
      </c>
    </row>
    <row r="85" spans="1:13" x14ac:dyDescent="0.3">
      <c r="A85" s="48" t="s">
        <v>153</v>
      </c>
      <c r="B85" s="47">
        <v>12</v>
      </c>
      <c r="C85" s="47"/>
      <c r="D85" s="47"/>
      <c r="E85" s="47"/>
      <c r="F85" s="47"/>
      <c r="G85" s="47"/>
      <c r="H85" s="47"/>
      <c r="I85" s="47">
        <v>12</v>
      </c>
      <c r="J85" s="47"/>
      <c r="K85" s="171">
        <v>12</v>
      </c>
      <c r="L85" s="171">
        <v>58</v>
      </c>
      <c r="M85" s="182">
        <f t="shared" si="3"/>
        <v>70</v>
      </c>
    </row>
    <row r="86" spans="1:13" x14ac:dyDescent="0.3">
      <c r="A86" s="48" t="s">
        <v>73</v>
      </c>
      <c r="B86" s="47"/>
      <c r="C86" s="47"/>
      <c r="D86" s="47"/>
      <c r="E86" s="47">
        <v>12</v>
      </c>
      <c r="F86" s="47"/>
      <c r="G86" s="47"/>
      <c r="H86" s="47"/>
      <c r="I86" s="47">
        <v>12</v>
      </c>
      <c r="J86" s="47"/>
      <c r="K86" s="171">
        <v>12</v>
      </c>
      <c r="L86" s="171">
        <v>10</v>
      </c>
      <c r="M86" s="182">
        <f t="shared" si="3"/>
        <v>22</v>
      </c>
    </row>
    <row r="87" spans="1:13" x14ac:dyDescent="0.3">
      <c r="A87" s="48" t="s">
        <v>75</v>
      </c>
      <c r="B87" s="47"/>
      <c r="C87" s="47"/>
      <c r="D87" s="47"/>
      <c r="E87" s="47">
        <v>10</v>
      </c>
      <c r="F87" s="47"/>
      <c r="G87" s="47"/>
      <c r="H87" s="47"/>
      <c r="I87" s="47">
        <v>10</v>
      </c>
      <c r="J87" s="47"/>
      <c r="K87" s="171">
        <v>10</v>
      </c>
      <c r="L87" s="171">
        <v>18</v>
      </c>
      <c r="M87" s="182">
        <f t="shared" si="3"/>
        <v>28</v>
      </c>
    </row>
    <row r="88" spans="1:13" x14ac:dyDescent="0.3">
      <c r="A88" s="48" t="s">
        <v>342</v>
      </c>
      <c r="B88" s="47">
        <v>7</v>
      </c>
      <c r="C88" s="47">
        <v>56</v>
      </c>
      <c r="D88" s="47"/>
      <c r="E88" s="47">
        <v>219</v>
      </c>
      <c r="F88" s="47"/>
      <c r="G88" s="47"/>
      <c r="H88" s="47"/>
      <c r="I88" s="47">
        <v>282</v>
      </c>
      <c r="J88" s="47"/>
      <c r="K88" s="171">
        <v>282</v>
      </c>
      <c r="L88" s="171">
        <v>1166</v>
      </c>
      <c r="M88" s="182">
        <f t="shared" si="3"/>
        <v>1448</v>
      </c>
    </row>
    <row r="89" spans="1:13" x14ac:dyDescent="0.3">
      <c r="A89" s="48" t="s">
        <v>184</v>
      </c>
      <c r="B89" s="47">
        <v>34</v>
      </c>
      <c r="C89" s="47">
        <v>19</v>
      </c>
      <c r="D89" s="47">
        <v>57</v>
      </c>
      <c r="E89" s="47">
        <v>4</v>
      </c>
      <c r="F89" s="47"/>
      <c r="G89" s="47"/>
      <c r="H89" s="47"/>
      <c r="I89" s="47">
        <v>114</v>
      </c>
      <c r="J89" s="47">
        <v>62</v>
      </c>
      <c r="K89" s="171">
        <v>176</v>
      </c>
      <c r="L89" s="171">
        <v>378</v>
      </c>
      <c r="M89" s="182">
        <f t="shared" si="3"/>
        <v>554</v>
      </c>
    </row>
    <row r="90" spans="1:13" x14ac:dyDescent="0.3">
      <c r="A90" s="48" t="s">
        <v>74</v>
      </c>
      <c r="B90" s="47"/>
      <c r="C90" s="47"/>
      <c r="D90" s="47"/>
      <c r="E90" s="47">
        <v>11</v>
      </c>
      <c r="F90" s="47"/>
      <c r="G90" s="47"/>
      <c r="H90" s="47"/>
      <c r="I90" s="47">
        <v>11</v>
      </c>
      <c r="J90" s="47"/>
      <c r="K90" s="171">
        <v>11</v>
      </c>
      <c r="L90" s="171">
        <v>26</v>
      </c>
      <c r="M90" s="182">
        <f t="shared" si="3"/>
        <v>37</v>
      </c>
    </row>
    <row r="91" spans="1:13" x14ac:dyDescent="0.3">
      <c r="A91" s="48" t="s">
        <v>339</v>
      </c>
      <c r="B91" s="47">
        <v>2</v>
      </c>
      <c r="C91" s="47"/>
      <c r="D91" s="47"/>
      <c r="E91" s="47"/>
      <c r="F91" s="47"/>
      <c r="G91" s="47"/>
      <c r="H91" s="47"/>
      <c r="I91" s="47">
        <v>2</v>
      </c>
      <c r="J91" s="47"/>
      <c r="K91" s="171">
        <v>2</v>
      </c>
      <c r="L91" s="171">
        <v>20</v>
      </c>
      <c r="M91" s="182">
        <f t="shared" si="3"/>
        <v>22</v>
      </c>
    </row>
    <row r="92" spans="1:13" x14ac:dyDescent="0.3">
      <c r="A92" s="48" t="s">
        <v>306</v>
      </c>
      <c r="B92" s="47">
        <v>14</v>
      </c>
      <c r="C92" s="47"/>
      <c r="D92" s="47"/>
      <c r="E92" s="47">
        <v>30</v>
      </c>
      <c r="F92" s="47"/>
      <c r="G92" s="47"/>
      <c r="H92" s="47"/>
      <c r="I92" s="47">
        <v>44</v>
      </c>
      <c r="J92" s="47"/>
      <c r="K92" s="171">
        <v>44</v>
      </c>
      <c r="L92" s="171">
        <v>147</v>
      </c>
      <c r="M92" s="182">
        <f t="shared" si="3"/>
        <v>191</v>
      </c>
    </row>
    <row r="93" spans="1:13" x14ac:dyDescent="0.3">
      <c r="A93" s="48" t="s">
        <v>72</v>
      </c>
      <c r="B93" s="47">
        <v>10</v>
      </c>
      <c r="C93" s="47"/>
      <c r="D93" s="47"/>
      <c r="E93" s="47"/>
      <c r="F93" s="47"/>
      <c r="G93" s="47"/>
      <c r="H93" s="47">
        <v>2</v>
      </c>
      <c r="I93" s="47">
        <v>12</v>
      </c>
      <c r="J93" s="47"/>
      <c r="K93" s="171">
        <v>12</v>
      </c>
      <c r="L93" s="171">
        <v>50</v>
      </c>
      <c r="M93" s="182">
        <f t="shared" si="3"/>
        <v>62</v>
      </c>
    </row>
    <row r="94" spans="1:13" x14ac:dyDescent="0.3">
      <c r="A94" s="48" t="s">
        <v>338</v>
      </c>
      <c r="B94" s="47">
        <v>1</v>
      </c>
      <c r="C94" s="47"/>
      <c r="D94" s="47"/>
      <c r="E94" s="47"/>
      <c r="F94" s="47"/>
      <c r="G94" s="47"/>
      <c r="H94" s="47"/>
      <c r="I94" s="47">
        <v>1</v>
      </c>
      <c r="J94" s="47"/>
      <c r="K94" s="171">
        <v>1</v>
      </c>
      <c r="L94" s="171">
        <v>14</v>
      </c>
      <c r="M94" s="182">
        <f t="shared" si="3"/>
        <v>15</v>
      </c>
    </row>
    <row r="95" spans="1:13" x14ac:dyDescent="0.3">
      <c r="A95" s="48" t="s">
        <v>126</v>
      </c>
      <c r="B95" s="47"/>
      <c r="C95" s="47"/>
      <c r="D95" s="47"/>
      <c r="E95" s="47">
        <v>14</v>
      </c>
      <c r="F95" s="47"/>
      <c r="G95" s="47"/>
      <c r="H95" s="47"/>
      <c r="I95" s="47">
        <v>14</v>
      </c>
      <c r="J95" s="47"/>
      <c r="K95" s="171">
        <v>14</v>
      </c>
      <c r="L95" s="171">
        <v>15</v>
      </c>
      <c r="M95" s="182">
        <f t="shared" si="3"/>
        <v>29</v>
      </c>
    </row>
    <row r="96" spans="1:13" x14ac:dyDescent="0.3">
      <c r="A96" s="48" t="s">
        <v>340</v>
      </c>
      <c r="B96" s="47">
        <v>1</v>
      </c>
      <c r="C96" s="47"/>
      <c r="D96" s="47"/>
      <c r="E96" s="47"/>
      <c r="F96" s="47"/>
      <c r="G96" s="47"/>
      <c r="H96" s="47"/>
      <c r="I96" s="47">
        <v>1</v>
      </c>
      <c r="J96" s="47"/>
      <c r="K96" s="171">
        <v>1</v>
      </c>
      <c r="L96" s="171">
        <v>16</v>
      </c>
      <c r="M96" s="182">
        <f t="shared" ref="M96:M101" si="5">SUM(K96:L96)</f>
        <v>17</v>
      </c>
    </row>
    <row r="97" spans="1:13" x14ac:dyDescent="0.3">
      <c r="A97" s="48" t="s">
        <v>308</v>
      </c>
      <c r="B97" s="47"/>
      <c r="C97" s="47"/>
      <c r="D97" s="47"/>
      <c r="E97" s="47"/>
      <c r="F97" s="47"/>
      <c r="G97" s="47"/>
      <c r="H97" s="47"/>
      <c r="I97" s="47"/>
      <c r="J97" s="47"/>
      <c r="K97" s="171"/>
      <c r="L97" s="171"/>
      <c r="M97" s="182">
        <f t="shared" si="5"/>
        <v>0</v>
      </c>
    </row>
    <row r="98" spans="1:13" x14ac:dyDescent="0.3">
      <c r="A98" s="48" t="s">
        <v>309</v>
      </c>
      <c r="B98" s="47"/>
      <c r="C98" s="47"/>
      <c r="D98" s="47"/>
      <c r="E98" s="47"/>
      <c r="F98" s="47"/>
      <c r="G98" s="47"/>
      <c r="H98" s="47"/>
      <c r="I98" s="47"/>
      <c r="J98" s="47"/>
      <c r="K98" s="171"/>
      <c r="L98" s="171"/>
      <c r="M98" s="182">
        <f t="shared" si="5"/>
        <v>0</v>
      </c>
    </row>
    <row r="99" spans="1:13" s="100" customFormat="1" x14ac:dyDescent="0.3">
      <c r="A99" s="48" t="s">
        <v>307</v>
      </c>
      <c r="B99" s="47"/>
      <c r="C99" s="47"/>
      <c r="D99" s="47"/>
      <c r="E99" s="47"/>
      <c r="F99" s="47"/>
      <c r="G99" s="47"/>
      <c r="H99" s="47"/>
      <c r="I99" s="47"/>
      <c r="J99" s="47"/>
      <c r="K99" s="171"/>
      <c r="L99" s="171"/>
      <c r="M99" s="182">
        <f t="shared" si="5"/>
        <v>0</v>
      </c>
    </row>
    <row r="100" spans="1:13" s="100" customFormat="1" x14ac:dyDescent="0.3">
      <c r="A100" s="81" t="s">
        <v>129</v>
      </c>
      <c r="B100" s="135">
        <f>SUM(B82:B99)</f>
        <v>112</v>
      </c>
      <c r="C100" s="135">
        <f t="shared" ref="C100:L100" si="6">SUM(C82:C99)</f>
        <v>75</v>
      </c>
      <c r="D100" s="135">
        <f t="shared" si="6"/>
        <v>57</v>
      </c>
      <c r="E100" s="135">
        <f t="shared" si="6"/>
        <v>300</v>
      </c>
      <c r="F100" s="135">
        <f t="shared" si="6"/>
        <v>0</v>
      </c>
      <c r="G100" s="135">
        <f t="shared" si="6"/>
        <v>0</v>
      </c>
      <c r="H100" s="135">
        <f t="shared" si="6"/>
        <v>20</v>
      </c>
      <c r="I100" s="135">
        <f t="shared" si="6"/>
        <v>564</v>
      </c>
      <c r="J100" s="135">
        <f t="shared" si="6"/>
        <v>62</v>
      </c>
      <c r="K100" s="170">
        <f t="shared" si="6"/>
        <v>626</v>
      </c>
      <c r="L100" s="170">
        <f t="shared" si="6"/>
        <v>1994</v>
      </c>
      <c r="M100" s="183">
        <f t="shared" si="5"/>
        <v>2620</v>
      </c>
    </row>
    <row r="101" spans="1:13" x14ac:dyDescent="0.3">
      <c r="A101" s="81" t="s">
        <v>119</v>
      </c>
      <c r="B101" s="135">
        <f>SUM(B31,B80,B100)</f>
        <v>2016</v>
      </c>
      <c r="C101" s="135">
        <f t="shared" ref="C101:L101" si="7">SUM(C31,C80,C100)</f>
        <v>1031</v>
      </c>
      <c r="D101" s="135">
        <f t="shared" si="7"/>
        <v>1283</v>
      </c>
      <c r="E101" s="135">
        <f t="shared" si="7"/>
        <v>990</v>
      </c>
      <c r="F101" s="135">
        <f t="shared" si="7"/>
        <v>0</v>
      </c>
      <c r="G101" s="135">
        <f t="shared" si="7"/>
        <v>102</v>
      </c>
      <c r="H101" s="135">
        <f t="shared" si="7"/>
        <v>32</v>
      </c>
      <c r="I101" s="135">
        <f t="shared" si="7"/>
        <v>5422</v>
      </c>
      <c r="J101" s="135">
        <f t="shared" si="7"/>
        <v>578</v>
      </c>
      <c r="K101" s="170">
        <f t="shared" si="7"/>
        <v>6032</v>
      </c>
      <c r="L101" s="170">
        <f t="shared" si="7"/>
        <v>7037</v>
      </c>
      <c r="M101" s="183">
        <f t="shared" si="5"/>
        <v>13069</v>
      </c>
    </row>
    <row r="102" spans="1:13" x14ac:dyDescent="0.3">
      <c r="A102" s="107"/>
      <c r="B102" s="107"/>
      <c r="C102" s="107"/>
      <c r="D102" s="107"/>
      <c r="E102" s="107"/>
      <c r="F102" s="107"/>
      <c r="G102" s="107"/>
      <c r="H102" s="107"/>
      <c r="I102" s="107"/>
      <c r="J102" s="107"/>
    </row>
    <row r="103" spans="1:13" ht="28.5" customHeight="1" x14ac:dyDescent="0.3">
      <c r="A103" s="252" t="s">
        <v>261</v>
      </c>
      <c r="B103" s="252"/>
      <c r="C103" s="252"/>
      <c r="D103" s="252"/>
      <c r="E103" s="252"/>
      <c r="F103" s="252"/>
      <c r="G103" s="252"/>
      <c r="H103" s="252"/>
      <c r="I103" s="252"/>
      <c r="J103" s="252"/>
      <c r="K103" s="252"/>
      <c r="L103" s="252"/>
      <c r="M103" s="252"/>
    </row>
    <row r="104" spans="1:13" ht="22.5" customHeight="1" x14ac:dyDescent="0.3">
      <c r="A104" s="251" t="s">
        <v>262</v>
      </c>
      <c r="B104" s="251"/>
      <c r="C104" s="251"/>
      <c r="D104" s="251"/>
      <c r="E104" s="251"/>
      <c r="F104" s="251"/>
      <c r="G104" s="251"/>
      <c r="H104" s="251"/>
      <c r="I104" s="251"/>
      <c r="J104" s="251"/>
      <c r="K104" s="251"/>
      <c r="L104" s="251"/>
      <c r="M104" s="251"/>
    </row>
    <row r="105" spans="1:13" x14ac:dyDescent="0.3">
      <c r="A105" s="160"/>
      <c r="B105" s="107"/>
      <c r="C105" s="107"/>
      <c r="D105" s="107"/>
      <c r="E105" s="107"/>
      <c r="F105" s="107"/>
      <c r="G105" s="107"/>
      <c r="H105" s="107"/>
      <c r="I105" s="107"/>
      <c r="J105" s="107"/>
    </row>
    <row r="106" spans="1:13" x14ac:dyDescent="0.3">
      <c r="A106" s="249"/>
      <c r="B106" s="249"/>
      <c r="C106" s="249"/>
      <c r="D106" s="249"/>
      <c r="E106" s="249"/>
      <c r="F106" s="249"/>
      <c r="G106" s="249"/>
      <c r="H106" s="249"/>
      <c r="I106" s="249"/>
      <c r="J106" s="249"/>
      <c r="K106" s="249"/>
      <c r="L106" s="249"/>
      <c r="M106" s="249"/>
    </row>
  </sheetData>
  <mergeCells count="13">
    <mergeCell ref="A106:M106"/>
    <mergeCell ref="A1:M1"/>
    <mergeCell ref="A2:M2"/>
    <mergeCell ref="A104:M104"/>
    <mergeCell ref="A103:M103"/>
    <mergeCell ref="A3:M3"/>
    <mergeCell ref="A6:M6"/>
    <mergeCell ref="A8:M8"/>
    <mergeCell ref="A5:M5"/>
    <mergeCell ref="A9:A10"/>
    <mergeCell ref="B9:K9"/>
    <mergeCell ref="L9:L10"/>
    <mergeCell ref="M9:M10"/>
  </mergeCells>
  <printOptions horizontalCentered="1"/>
  <pageMargins left="0.2" right="0.2" top="0.25" bottom="0.25" header="0.3" footer="0.3"/>
  <pageSetup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16"/>
  <sheetViews>
    <sheetView showGridLines="0" zoomScale="84" zoomScaleNormal="84" workbookViewId="0">
      <selection activeCell="A16" sqref="A16"/>
    </sheetView>
  </sheetViews>
  <sheetFormatPr defaultColWidth="9.109375" defaultRowHeight="14.4" x14ac:dyDescent="0.3"/>
  <cols>
    <col min="1" max="1" width="55.44140625" bestFit="1" customWidth="1"/>
    <col min="2" max="2" width="13.109375" bestFit="1" customWidth="1"/>
    <col min="3" max="3" width="14.5546875" customWidth="1"/>
    <col min="4" max="4" width="14" customWidth="1"/>
    <col min="5" max="5" width="15.109375" customWidth="1"/>
    <col min="6" max="6" width="14.5546875" customWidth="1"/>
    <col min="7" max="7" width="16.33203125" customWidth="1"/>
    <col min="8" max="8" width="55.44140625" bestFit="1" customWidth="1"/>
    <col min="10" max="11" width="11.33203125" customWidth="1"/>
    <col min="12" max="14" width="12.33203125" customWidth="1"/>
  </cols>
  <sheetData>
    <row r="1" spans="1:14" ht="18" x14ac:dyDescent="0.35">
      <c r="A1" s="208" t="s">
        <v>270</v>
      </c>
      <c r="B1" s="208"/>
      <c r="C1" s="208"/>
      <c r="D1" s="208"/>
      <c r="E1" s="208"/>
      <c r="F1" s="208"/>
      <c r="G1" s="208"/>
      <c r="H1" s="124"/>
    </row>
    <row r="2" spans="1:14" ht="18" x14ac:dyDescent="0.35">
      <c r="A2" s="208" t="s">
        <v>271</v>
      </c>
      <c r="B2" s="208"/>
      <c r="C2" s="208"/>
      <c r="D2" s="208"/>
      <c r="E2" s="208"/>
      <c r="F2" s="208"/>
      <c r="G2" s="208"/>
      <c r="H2" s="124"/>
    </row>
    <row r="3" spans="1:14" ht="15.6" x14ac:dyDescent="0.3">
      <c r="A3" s="209" t="s">
        <v>272</v>
      </c>
      <c r="B3" s="209"/>
      <c r="C3" s="209"/>
      <c r="D3" s="209"/>
      <c r="E3" s="209"/>
      <c r="F3" s="209"/>
      <c r="G3" s="209"/>
      <c r="H3" s="125"/>
    </row>
    <row r="4" spans="1:14" ht="15.6" x14ac:dyDescent="0.3">
      <c r="A4" s="137"/>
      <c r="B4" s="137"/>
      <c r="C4" s="137"/>
      <c r="D4" s="137"/>
      <c r="E4" s="137"/>
      <c r="F4" s="4"/>
      <c r="G4" s="125"/>
      <c r="H4" s="125"/>
    </row>
    <row r="5" spans="1:14" ht="15.6" x14ac:dyDescent="0.3">
      <c r="A5" s="202" t="s">
        <v>210</v>
      </c>
      <c r="B5" s="202"/>
      <c r="C5" s="202"/>
      <c r="D5" s="202"/>
      <c r="E5" s="202"/>
      <c r="F5" s="202"/>
      <c r="G5" s="202"/>
    </row>
    <row r="6" spans="1:14" ht="15.6" x14ac:dyDescent="0.3">
      <c r="A6" s="234" t="s">
        <v>358</v>
      </c>
      <c r="B6" s="234"/>
      <c r="C6" s="234"/>
      <c r="D6" s="234"/>
      <c r="E6" s="234"/>
      <c r="F6" s="234"/>
      <c r="G6" s="234"/>
    </row>
    <row r="8" spans="1:14" x14ac:dyDescent="0.3">
      <c r="A8" s="152" t="s">
        <v>266</v>
      </c>
      <c r="B8" s="152"/>
      <c r="C8" s="152"/>
      <c r="D8" s="152"/>
      <c r="E8" s="152"/>
    </row>
    <row r="9" spans="1:14" x14ac:dyDescent="0.3">
      <c r="A9" s="100" t="s">
        <v>258</v>
      </c>
      <c r="B9" s="100"/>
      <c r="C9" s="100"/>
      <c r="D9" s="100"/>
      <c r="E9" s="100"/>
    </row>
    <row r="10" spans="1:14" x14ac:dyDescent="0.3">
      <c r="A10" s="100"/>
      <c r="B10" s="100"/>
      <c r="C10" s="100"/>
      <c r="D10" s="100"/>
      <c r="E10" s="100"/>
    </row>
    <row r="11" spans="1:14" ht="18" x14ac:dyDescent="0.35">
      <c r="A11" s="146" t="s">
        <v>22</v>
      </c>
      <c r="B11" s="146"/>
      <c r="C11" s="146"/>
      <c r="D11" s="146"/>
      <c r="E11" s="146"/>
      <c r="H11" s="4"/>
      <c r="I11" s="185"/>
      <c r="J11" s="185"/>
      <c r="K11" s="185"/>
      <c r="L11" s="185"/>
      <c r="M11" s="185"/>
      <c r="N11" s="185"/>
    </row>
    <row r="12" spans="1:14" ht="57.6" x14ac:dyDescent="0.3">
      <c r="A12" s="186" t="s">
        <v>312</v>
      </c>
      <c r="B12" s="178" t="s">
        <v>384</v>
      </c>
      <c r="C12" s="178" t="s">
        <v>223</v>
      </c>
      <c r="D12" s="187" t="s">
        <v>114</v>
      </c>
      <c r="E12" s="178" t="s">
        <v>159</v>
      </c>
      <c r="F12" s="187" t="s">
        <v>115</v>
      </c>
      <c r="G12" s="178" t="s">
        <v>385</v>
      </c>
    </row>
    <row r="13" spans="1:14" x14ac:dyDescent="0.3">
      <c r="A13" s="154" t="s">
        <v>386</v>
      </c>
      <c r="B13" s="188"/>
      <c r="C13" s="188"/>
      <c r="D13" s="188"/>
      <c r="E13" s="188"/>
      <c r="F13" s="188"/>
      <c r="G13" s="188"/>
    </row>
    <row r="14" spans="1:14" x14ac:dyDescent="0.3">
      <c r="A14" s="142" t="s">
        <v>23</v>
      </c>
      <c r="B14" s="105">
        <v>207</v>
      </c>
      <c r="C14" s="105">
        <v>75</v>
      </c>
      <c r="D14" s="189">
        <f t="shared" ref="D14:D21" si="0">C14/B14</f>
        <v>0.36231884057971014</v>
      </c>
      <c r="E14" s="105">
        <v>9</v>
      </c>
      <c r="F14" s="189">
        <f t="shared" ref="F14:F21" si="1">SUM(C14,E14)/B14</f>
        <v>0.40579710144927539</v>
      </c>
      <c r="G14" s="105">
        <v>6</v>
      </c>
    </row>
    <row r="15" spans="1:14" x14ac:dyDescent="0.3">
      <c r="A15" s="142" t="s">
        <v>25</v>
      </c>
      <c r="B15" s="105">
        <v>28</v>
      </c>
      <c r="C15" s="105">
        <v>15</v>
      </c>
      <c r="D15" s="189">
        <f t="shared" si="0"/>
        <v>0.5357142857142857</v>
      </c>
      <c r="E15" s="105">
        <v>5</v>
      </c>
      <c r="F15" s="189">
        <f t="shared" si="1"/>
        <v>0.7142857142857143</v>
      </c>
      <c r="G15" s="105"/>
    </row>
    <row r="16" spans="1:14" x14ac:dyDescent="0.3">
      <c r="A16" s="142" t="s">
        <v>26</v>
      </c>
      <c r="B16" s="105">
        <v>91</v>
      </c>
      <c r="C16" s="105">
        <v>31</v>
      </c>
      <c r="D16" s="189">
        <f t="shared" si="0"/>
        <v>0.34065934065934067</v>
      </c>
      <c r="E16" s="105">
        <v>23</v>
      </c>
      <c r="F16" s="189">
        <f t="shared" si="1"/>
        <v>0.59340659340659341</v>
      </c>
      <c r="G16" s="105">
        <v>9</v>
      </c>
    </row>
    <row r="17" spans="1:7" x14ac:dyDescent="0.3">
      <c r="A17" s="142" t="s">
        <v>29</v>
      </c>
      <c r="B17" s="105">
        <v>771</v>
      </c>
      <c r="C17" s="105">
        <v>389</v>
      </c>
      <c r="D17" s="189">
        <f t="shared" si="0"/>
        <v>0.50453955901426717</v>
      </c>
      <c r="E17" s="105">
        <v>129</v>
      </c>
      <c r="F17" s="189">
        <f t="shared" si="1"/>
        <v>0.67185473411154339</v>
      </c>
      <c r="G17" s="105">
        <v>13</v>
      </c>
    </row>
    <row r="18" spans="1:7" x14ac:dyDescent="0.3">
      <c r="A18" s="142" t="s">
        <v>30</v>
      </c>
      <c r="B18" s="105">
        <v>944</v>
      </c>
      <c r="C18" s="105">
        <v>423</v>
      </c>
      <c r="D18" s="189">
        <f t="shared" si="0"/>
        <v>0.44809322033898308</v>
      </c>
      <c r="E18" s="105">
        <v>119</v>
      </c>
      <c r="F18" s="189">
        <f t="shared" si="1"/>
        <v>0.57415254237288138</v>
      </c>
      <c r="G18" s="105">
        <v>31</v>
      </c>
    </row>
    <row r="19" spans="1:7" x14ac:dyDescent="0.3">
      <c r="A19" s="142" t="s">
        <v>31</v>
      </c>
      <c r="B19" s="105">
        <v>1155</v>
      </c>
      <c r="C19" s="105">
        <v>446</v>
      </c>
      <c r="D19" s="189">
        <f t="shared" si="0"/>
        <v>0.38614718614718613</v>
      </c>
      <c r="E19" s="105">
        <v>121</v>
      </c>
      <c r="F19" s="189">
        <f t="shared" si="1"/>
        <v>0.49090909090909091</v>
      </c>
      <c r="G19" s="105">
        <v>73</v>
      </c>
    </row>
    <row r="20" spans="1:7" x14ac:dyDescent="0.3">
      <c r="A20" s="142" t="s">
        <v>32</v>
      </c>
      <c r="B20" s="105">
        <v>918</v>
      </c>
      <c r="C20" s="105">
        <v>444</v>
      </c>
      <c r="D20" s="189">
        <f t="shared" si="0"/>
        <v>0.48366013071895425</v>
      </c>
      <c r="E20" s="105">
        <v>38</v>
      </c>
      <c r="F20" s="189">
        <f t="shared" si="1"/>
        <v>0.52505446623093677</v>
      </c>
      <c r="G20" s="105">
        <v>19</v>
      </c>
    </row>
    <row r="21" spans="1:7" x14ac:dyDescent="0.3">
      <c r="A21" s="142" t="s">
        <v>33</v>
      </c>
      <c r="B21" s="105">
        <v>826</v>
      </c>
      <c r="C21" s="105">
        <v>390</v>
      </c>
      <c r="D21" s="189">
        <f t="shared" si="0"/>
        <v>0.4721549636803874</v>
      </c>
      <c r="E21" s="105"/>
      <c r="F21" s="189">
        <f t="shared" si="1"/>
        <v>0.4721549636803874</v>
      </c>
      <c r="G21" s="105">
        <v>40</v>
      </c>
    </row>
    <row r="22" spans="1:7" ht="16.2" x14ac:dyDescent="0.3">
      <c r="A22" s="142" t="s">
        <v>387</v>
      </c>
      <c r="B22" s="190" t="s">
        <v>24</v>
      </c>
      <c r="C22" s="190" t="s">
        <v>24</v>
      </c>
      <c r="D22" s="190" t="s">
        <v>24</v>
      </c>
      <c r="E22" s="190" t="s">
        <v>24</v>
      </c>
      <c r="F22" s="190" t="s">
        <v>24</v>
      </c>
      <c r="G22" s="190" t="s">
        <v>24</v>
      </c>
    </row>
    <row r="23" spans="1:7" x14ac:dyDescent="0.3">
      <c r="A23" s="142" t="s">
        <v>35</v>
      </c>
      <c r="B23" s="105">
        <v>980</v>
      </c>
      <c r="C23" s="105">
        <v>496</v>
      </c>
      <c r="D23" s="189">
        <f>C23/B23</f>
        <v>0.5061224489795918</v>
      </c>
      <c r="E23" s="105">
        <v>99</v>
      </c>
      <c r="F23" s="189">
        <f>SUM(C23,E23)/B23</f>
        <v>0.6071428571428571</v>
      </c>
      <c r="G23" s="105">
        <v>39</v>
      </c>
    </row>
    <row r="24" spans="1:7" x14ac:dyDescent="0.3">
      <c r="A24" s="142" t="s">
        <v>36</v>
      </c>
      <c r="B24" s="105">
        <v>2368</v>
      </c>
      <c r="C24" s="105">
        <v>1114</v>
      </c>
      <c r="D24" s="189">
        <f>C24/B24</f>
        <v>0.4704391891891892</v>
      </c>
      <c r="E24" s="105"/>
      <c r="F24" s="189">
        <f>SUM(C24,E24)/B24</f>
        <v>0.4704391891891892</v>
      </c>
      <c r="G24" s="105">
        <v>493</v>
      </c>
    </row>
    <row r="25" spans="1:7" x14ac:dyDescent="0.3">
      <c r="A25" s="142" t="s">
        <v>37</v>
      </c>
      <c r="B25" s="105">
        <v>927</v>
      </c>
      <c r="C25" s="105">
        <v>424</v>
      </c>
      <c r="D25" s="189">
        <f>C25/B25</f>
        <v>0.45738942826321466</v>
      </c>
      <c r="E25" s="105">
        <v>83</v>
      </c>
      <c r="F25" s="189">
        <f>SUM(C25,E25)/B25</f>
        <v>0.54692556634304212</v>
      </c>
      <c r="G25" s="105">
        <v>41</v>
      </c>
    </row>
    <row r="26" spans="1:7" x14ac:dyDescent="0.3">
      <c r="A26" s="142" t="s">
        <v>38</v>
      </c>
      <c r="B26" s="105">
        <v>2612</v>
      </c>
      <c r="C26" s="105">
        <v>1309</v>
      </c>
      <c r="D26" s="189">
        <f>C26/B26</f>
        <v>0.50114854517611029</v>
      </c>
      <c r="E26" s="105"/>
      <c r="F26" s="189">
        <f>SUM(C26,E26)/B26</f>
        <v>0.50114854517611029</v>
      </c>
      <c r="G26" s="105">
        <v>155</v>
      </c>
    </row>
    <row r="27" spans="1:7" x14ac:dyDescent="0.3">
      <c r="A27" s="142" t="s">
        <v>39</v>
      </c>
      <c r="B27" s="105">
        <v>564</v>
      </c>
      <c r="C27" s="105">
        <v>103</v>
      </c>
      <c r="D27" s="189">
        <f>C27/B27</f>
        <v>0.18262411347517732</v>
      </c>
      <c r="E27" s="105">
        <v>126</v>
      </c>
      <c r="F27" s="189">
        <f>SUM(C27,E27)/B27</f>
        <v>0.40602836879432624</v>
      </c>
      <c r="G27" s="105">
        <v>7</v>
      </c>
    </row>
    <row r="28" spans="1:7" x14ac:dyDescent="0.3">
      <c r="B28" s="58"/>
      <c r="C28" s="58"/>
      <c r="D28" s="58"/>
      <c r="E28" s="58"/>
      <c r="F28" s="58"/>
      <c r="G28" s="58"/>
    </row>
    <row r="29" spans="1:7" ht="57.6" x14ac:dyDescent="0.3">
      <c r="A29" s="186" t="s">
        <v>312</v>
      </c>
      <c r="B29" s="178" t="s">
        <v>388</v>
      </c>
      <c r="C29" s="178" t="s">
        <v>223</v>
      </c>
      <c r="D29" s="179" t="s">
        <v>114</v>
      </c>
      <c r="E29" s="178" t="s">
        <v>159</v>
      </c>
      <c r="F29" s="187" t="s">
        <v>115</v>
      </c>
      <c r="G29" s="178" t="s">
        <v>385</v>
      </c>
    </row>
    <row r="30" spans="1:7" x14ac:dyDescent="0.3">
      <c r="A30" s="154" t="s">
        <v>389</v>
      </c>
      <c r="B30" s="105"/>
      <c r="C30" s="105"/>
      <c r="D30" s="105"/>
      <c r="E30" s="105"/>
      <c r="F30" s="189"/>
      <c r="G30" s="105"/>
    </row>
    <row r="31" spans="1:7" x14ac:dyDescent="0.3">
      <c r="A31" s="142" t="s">
        <v>27</v>
      </c>
      <c r="B31" s="105">
        <v>218</v>
      </c>
      <c r="C31" s="105">
        <v>77</v>
      </c>
      <c r="D31" s="189">
        <f>C31/B31</f>
        <v>0.35321100917431192</v>
      </c>
      <c r="E31" s="105"/>
      <c r="F31" s="189">
        <f>SUM(C31,E31)/B31</f>
        <v>0.35321100917431192</v>
      </c>
      <c r="G31" s="105">
        <v>141</v>
      </c>
    </row>
    <row r="32" spans="1:7" x14ac:dyDescent="0.3">
      <c r="A32" s="142" t="s">
        <v>245</v>
      </c>
      <c r="B32" s="105">
        <v>241</v>
      </c>
      <c r="C32" s="105">
        <v>154</v>
      </c>
      <c r="D32" s="189">
        <f>C32/B32</f>
        <v>0.63900414937759331</v>
      </c>
      <c r="E32" s="105"/>
      <c r="F32" s="189">
        <f>SUM(C32,E32)/B32</f>
        <v>0.63900414937759331</v>
      </c>
      <c r="G32" s="105">
        <v>71</v>
      </c>
    </row>
    <row r="33" spans="1:7" x14ac:dyDescent="0.3">
      <c r="A33" s="142" t="s">
        <v>28</v>
      </c>
      <c r="B33" s="105">
        <v>155</v>
      </c>
      <c r="C33" s="105">
        <v>30</v>
      </c>
      <c r="D33" s="189">
        <f>C33/B33</f>
        <v>0.19354838709677419</v>
      </c>
      <c r="E33" s="105"/>
      <c r="F33" s="189">
        <f>SUM(C33,E33)/B33</f>
        <v>0.19354838709677419</v>
      </c>
      <c r="G33" s="105">
        <v>125</v>
      </c>
    </row>
    <row r="34" spans="1:7" x14ac:dyDescent="0.3">
      <c r="B34" s="185"/>
      <c r="C34" s="185"/>
      <c r="D34" s="185"/>
      <c r="E34" s="185"/>
      <c r="F34" s="185"/>
      <c r="G34" s="185"/>
    </row>
    <row r="35" spans="1:7" ht="18" x14ac:dyDescent="0.35">
      <c r="A35" s="146" t="s">
        <v>40</v>
      </c>
      <c r="B35" s="185"/>
      <c r="C35" s="185"/>
      <c r="D35" s="185"/>
      <c r="E35" s="185"/>
      <c r="F35" s="185"/>
      <c r="G35" s="185"/>
    </row>
    <row r="36" spans="1:7" ht="57.6" x14ac:dyDescent="0.3">
      <c r="A36" s="186" t="s">
        <v>312</v>
      </c>
      <c r="B36" s="178" t="s">
        <v>384</v>
      </c>
      <c r="C36" s="178" t="s">
        <v>223</v>
      </c>
      <c r="D36" s="187" t="s">
        <v>114</v>
      </c>
      <c r="E36" s="178" t="s">
        <v>159</v>
      </c>
      <c r="F36" s="187" t="s">
        <v>115</v>
      </c>
      <c r="G36" s="178" t="s">
        <v>385</v>
      </c>
    </row>
    <row r="37" spans="1:7" x14ac:dyDescent="0.3">
      <c r="A37" s="154" t="s">
        <v>386</v>
      </c>
      <c r="B37" s="180"/>
      <c r="C37" s="180"/>
      <c r="D37" s="180"/>
      <c r="E37" s="180"/>
      <c r="F37" s="180"/>
      <c r="G37" s="180"/>
    </row>
    <row r="38" spans="1:7" x14ac:dyDescent="0.3">
      <c r="A38" s="142" t="s">
        <v>41</v>
      </c>
      <c r="B38" s="105">
        <v>107</v>
      </c>
      <c r="C38" s="105">
        <v>28</v>
      </c>
      <c r="D38" s="189">
        <f t="shared" ref="D38:D45" si="2">C38/B38</f>
        <v>0.26168224299065418</v>
      </c>
      <c r="E38" s="105">
        <v>23</v>
      </c>
      <c r="F38" s="189">
        <f t="shared" ref="F38:F45" si="3">SUM(C38,E38)/B38</f>
        <v>0.47663551401869159</v>
      </c>
      <c r="G38" s="105">
        <v>1</v>
      </c>
    </row>
    <row r="39" spans="1:7" x14ac:dyDescent="0.3">
      <c r="A39" s="142" t="s">
        <v>42</v>
      </c>
      <c r="B39" s="105">
        <v>167</v>
      </c>
      <c r="C39" s="105">
        <v>54</v>
      </c>
      <c r="D39" s="189">
        <f t="shared" si="2"/>
        <v>0.32335329341317365</v>
      </c>
      <c r="E39" s="105">
        <v>27</v>
      </c>
      <c r="F39" s="189">
        <f t="shared" si="3"/>
        <v>0.48502994011976047</v>
      </c>
      <c r="G39" s="105"/>
    </row>
    <row r="40" spans="1:7" x14ac:dyDescent="0.3">
      <c r="A40" s="142" t="s">
        <v>43</v>
      </c>
      <c r="B40" s="105">
        <v>196</v>
      </c>
      <c r="C40" s="105">
        <v>95</v>
      </c>
      <c r="D40" s="189">
        <f t="shared" si="2"/>
        <v>0.48469387755102039</v>
      </c>
      <c r="E40" s="105">
        <v>10</v>
      </c>
      <c r="F40" s="189">
        <f t="shared" si="3"/>
        <v>0.5357142857142857</v>
      </c>
      <c r="G40" s="105"/>
    </row>
    <row r="41" spans="1:7" x14ac:dyDescent="0.3">
      <c r="A41" s="142" t="s">
        <v>133</v>
      </c>
      <c r="B41" s="105">
        <v>281</v>
      </c>
      <c r="C41" s="105">
        <v>128</v>
      </c>
      <c r="D41" s="189">
        <f t="shared" si="2"/>
        <v>0.45551601423487542</v>
      </c>
      <c r="E41" s="105"/>
      <c r="F41" s="189">
        <f t="shared" si="3"/>
        <v>0.45551601423487542</v>
      </c>
      <c r="G41" s="105">
        <v>15</v>
      </c>
    </row>
    <row r="42" spans="1:7" x14ac:dyDescent="0.3">
      <c r="A42" s="142" t="s">
        <v>44</v>
      </c>
      <c r="B42" s="105">
        <v>249</v>
      </c>
      <c r="C42" s="105">
        <v>55</v>
      </c>
      <c r="D42" s="189">
        <f t="shared" si="2"/>
        <v>0.22088353413654618</v>
      </c>
      <c r="E42" s="105">
        <v>10</v>
      </c>
      <c r="F42" s="189">
        <f t="shared" si="3"/>
        <v>0.26104417670682734</v>
      </c>
      <c r="G42" s="105">
        <v>1</v>
      </c>
    </row>
    <row r="43" spans="1:7" x14ac:dyDescent="0.3">
      <c r="A43" s="142" t="s">
        <v>45</v>
      </c>
      <c r="B43" s="105">
        <v>56</v>
      </c>
      <c r="C43" s="105">
        <v>17</v>
      </c>
      <c r="D43" s="189">
        <f t="shared" si="2"/>
        <v>0.30357142857142855</v>
      </c>
      <c r="E43" s="105"/>
      <c r="F43" s="189">
        <f t="shared" si="3"/>
        <v>0.30357142857142855</v>
      </c>
      <c r="G43" s="105">
        <v>6</v>
      </c>
    </row>
    <row r="44" spans="1:7" x14ac:dyDescent="0.3">
      <c r="A44" s="142" t="s">
        <v>46</v>
      </c>
      <c r="B44" s="105">
        <v>69</v>
      </c>
      <c r="C44" s="105">
        <v>20</v>
      </c>
      <c r="D44" s="189">
        <f t="shared" si="2"/>
        <v>0.28985507246376813</v>
      </c>
      <c r="E44" s="105"/>
      <c r="F44" s="189">
        <f t="shared" si="3"/>
        <v>0.28985507246376813</v>
      </c>
      <c r="G44" s="105">
        <v>1</v>
      </c>
    </row>
    <row r="45" spans="1:7" x14ac:dyDescent="0.3">
      <c r="A45" s="142" t="s">
        <v>47</v>
      </c>
      <c r="B45" s="105">
        <v>46</v>
      </c>
      <c r="C45" s="105">
        <v>8</v>
      </c>
      <c r="D45" s="189">
        <f t="shared" si="2"/>
        <v>0.17391304347826086</v>
      </c>
      <c r="E45" s="105"/>
      <c r="F45" s="189">
        <f t="shared" si="3"/>
        <v>0.17391304347826086</v>
      </c>
      <c r="G45" s="105"/>
    </row>
    <row r="46" spans="1:7" ht="16.2" x14ac:dyDescent="0.3">
      <c r="A46" s="142" t="s">
        <v>390</v>
      </c>
      <c r="B46" s="190" t="s">
        <v>24</v>
      </c>
      <c r="C46" s="190" t="s">
        <v>24</v>
      </c>
      <c r="D46" s="190" t="s">
        <v>24</v>
      </c>
      <c r="E46" s="190" t="s">
        <v>24</v>
      </c>
      <c r="F46" s="190" t="s">
        <v>24</v>
      </c>
      <c r="G46" s="190" t="s">
        <v>24</v>
      </c>
    </row>
    <row r="47" spans="1:7" x14ac:dyDescent="0.3">
      <c r="A47" s="142" t="s">
        <v>134</v>
      </c>
      <c r="B47" s="105">
        <v>116</v>
      </c>
      <c r="C47" s="105">
        <v>83</v>
      </c>
      <c r="D47" s="189">
        <f>C47/B47</f>
        <v>0.71551724137931039</v>
      </c>
      <c r="E47" s="105"/>
      <c r="F47" s="189">
        <f>SUM(C47,E47)/B47</f>
        <v>0.71551724137931039</v>
      </c>
      <c r="G47" s="105">
        <v>17</v>
      </c>
    </row>
    <row r="48" spans="1:7" x14ac:dyDescent="0.3">
      <c r="A48" s="142" t="s">
        <v>299</v>
      </c>
      <c r="B48" s="105">
        <v>178</v>
      </c>
      <c r="C48" s="105">
        <v>121</v>
      </c>
      <c r="D48" s="189">
        <f>C48/B48</f>
        <v>0.6797752808988764</v>
      </c>
      <c r="E48" s="105"/>
      <c r="F48" s="189">
        <f>SUM(C48,E48)/B48</f>
        <v>0.6797752808988764</v>
      </c>
      <c r="G48" s="105">
        <v>23</v>
      </c>
    </row>
    <row r="49" spans="1:7" x14ac:dyDescent="0.3">
      <c r="A49" s="142" t="s">
        <v>135</v>
      </c>
      <c r="B49" s="105">
        <v>66</v>
      </c>
      <c r="C49" s="105">
        <v>48</v>
      </c>
      <c r="D49" s="189">
        <f>C49/B49</f>
        <v>0.72727272727272729</v>
      </c>
      <c r="E49" s="105"/>
      <c r="F49" s="189">
        <f>SUM(C49,E49)/B49</f>
        <v>0.72727272727272729</v>
      </c>
      <c r="G49" s="105">
        <v>3</v>
      </c>
    </row>
    <row r="50" spans="1:7" x14ac:dyDescent="0.3">
      <c r="A50" s="142" t="s">
        <v>219</v>
      </c>
      <c r="B50" s="105">
        <v>151</v>
      </c>
      <c r="C50" s="105">
        <v>102</v>
      </c>
      <c r="D50" s="189">
        <f>C50/B50</f>
        <v>0.67549668874172186</v>
      </c>
      <c r="E50" s="105">
        <v>9</v>
      </c>
      <c r="F50" s="189">
        <f>SUM(C50,E50)/B50</f>
        <v>0.73509933774834435</v>
      </c>
      <c r="G50" s="105">
        <v>11</v>
      </c>
    </row>
    <row r="51" spans="1:7" x14ac:dyDescent="0.3">
      <c r="A51" s="142" t="s">
        <v>233</v>
      </c>
      <c r="B51" s="105">
        <v>113</v>
      </c>
      <c r="C51" s="105">
        <v>28</v>
      </c>
      <c r="D51" s="189">
        <f>C51/B51</f>
        <v>0.24778761061946902</v>
      </c>
      <c r="E51" s="105">
        <v>5</v>
      </c>
      <c r="F51" s="189">
        <f>SUM(C51,E51)/B51</f>
        <v>0.29203539823008851</v>
      </c>
      <c r="G51" s="105">
        <v>5</v>
      </c>
    </row>
    <row r="52" spans="1:7" ht="16.2" x14ac:dyDescent="0.3">
      <c r="A52" s="142" t="s">
        <v>391</v>
      </c>
      <c r="B52" s="190" t="s">
        <v>24</v>
      </c>
      <c r="C52" s="190" t="s">
        <v>24</v>
      </c>
      <c r="D52" s="190" t="s">
        <v>24</v>
      </c>
      <c r="E52" s="190" t="s">
        <v>24</v>
      </c>
      <c r="F52" s="190" t="s">
        <v>24</v>
      </c>
      <c r="G52" s="190" t="s">
        <v>24</v>
      </c>
    </row>
    <row r="53" spans="1:7" ht="16.2" x14ac:dyDescent="0.3">
      <c r="A53" s="142" t="s">
        <v>392</v>
      </c>
      <c r="B53" s="190" t="s">
        <v>24</v>
      </c>
      <c r="C53" s="190" t="s">
        <v>24</v>
      </c>
      <c r="D53" s="190" t="s">
        <v>24</v>
      </c>
      <c r="E53" s="190" t="s">
        <v>24</v>
      </c>
      <c r="F53" s="190" t="s">
        <v>24</v>
      </c>
      <c r="G53" s="190" t="s">
        <v>24</v>
      </c>
    </row>
    <row r="54" spans="1:7" x14ac:dyDescent="0.3">
      <c r="A54" s="142" t="s">
        <v>248</v>
      </c>
      <c r="B54" s="105">
        <v>161</v>
      </c>
      <c r="C54" s="105">
        <v>52</v>
      </c>
      <c r="D54" s="189">
        <f>C54/B54</f>
        <v>0.32298136645962733</v>
      </c>
      <c r="E54" s="105">
        <v>1</v>
      </c>
      <c r="F54" s="189">
        <f>SUM(C54,E54)/B54</f>
        <v>0.32919254658385094</v>
      </c>
      <c r="G54" s="105">
        <v>1</v>
      </c>
    </row>
    <row r="55" spans="1:7" ht="16.2" x14ac:dyDescent="0.3">
      <c r="A55" s="142" t="s">
        <v>393</v>
      </c>
      <c r="B55" s="190" t="s">
        <v>24</v>
      </c>
      <c r="C55" s="190" t="s">
        <v>24</v>
      </c>
      <c r="D55" s="190" t="s">
        <v>24</v>
      </c>
      <c r="E55" s="190" t="s">
        <v>24</v>
      </c>
      <c r="F55" s="190" t="s">
        <v>24</v>
      </c>
      <c r="G55" s="190" t="s">
        <v>24</v>
      </c>
    </row>
    <row r="56" spans="1:7" x14ac:dyDescent="0.3">
      <c r="A56" s="142" t="s">
        <v>136</v>
      </c>
      <c r="B56" s="105">
        <v>9</v>
      </c>
      <c r="C56" s="105">
        <v>3</v>
      </c>
      <c r="D56" s="189">
        <f>C56/B56</f>
        <v>0.33333333333333331</v>
      </c>
      <c r="E56" s="105"/>
      <c r="F56" s="189">
        <f>SUM(C56,E56)/B56</f>
        <v>0.33333333333333331</v>
      </c>
      <c r="G56" s="105"/>
    </row>
    <row r="57" spans="1:7" x14ac:dyDescent="0.3">
      <c r="A57" s="142" t="s">
        <v>49</v>
      </c>
      <c r="B57" s="105">
        <v>123</v>
      </c>
      <c r="C57" s="105">
        <v>79</v>
      </c>
      <c r="D57" s="189">
        <f>C57/B57</f>
        <v>0.64227642276422769</v>
      </c>
      <c r="E57" s="105"/>
      <c r="F57" s="189">
        <f>SUM(C57,E57)/B57</f>
        <v>0.64227642276422769</v>
      </c>
      <c r="G57" s="105">
        <v>2</v>
      </c>
    </row>
    <row r="58" spans="1:7" x14ac:dyDescent="0.3">
      <c r="A58" s="142" t="s">
        <v>50</v>
      </c>
      <c r="B58" s="105">
        <v>65</v>
      </c>
      <c r="C58" s="105">
        <v>22</v>
      </c>
      <c r="D58" s="189">
        <f>C58/B58</f>
        <v>0.33846153846153848</v>
      </c>
      <c r="E58" s="105"/>
      <c r="F58" s="189">
        <f>SUM(C58,E58)/B58</f>
        <v>0.33846153846153848</v>
      </c>
      <c r="G58" s="105">
        <v>3</v>
      </c>
    </row>
    <row r="59" spans="1:7" x14ac:dyDescent="0.3">
      <c r="A59" s="142" t="s">
        <v>51</v>
      </c>
      <c r="B59" s="105">
        <v>205</v>
      </c>
      <c r="C59" s="105">
        <v>67</v>
      </c>
      <c r="D59" s="189">
        <f>C59/B59</f>
        <v>0.32682926829268294</v>
      </c>
      <c r="E59" s="105"/>
      <c r="F59" s="189">
        <f>SUM(C59,E59)/B59</f>
        <v>0.32682926829268294</v>
      </c>
      <c r="G59" s="105">
        <v>10</v>
      </c>
    </row>
    <row r="60" spans="1:7" x14ac:dyDescent="0.3">
      <c r="A60" s="142" t="s">
        <v>52</v>
      </c>
      <c r="B60" s="105">
        <v>953</v>
      </c>
      <c r="C60" s="105">
        <v>405</v>
      </c>
      <c r="D60" s="189">
        <f>C60/B60</f>
        <v>0.4249737670514166</v>
      </c>
      <c r="E60" s="105"/>
      <c r="F60" s="189">
        <f>SUM(C60,E60)/B60</f>
        <v>0.4249737670514166</v>
      </c>
      <c r="G60" s="105">
        <v>81</v>
      </c>
    </row>
    <row r="61" spans="1:7" ht="16.2" x14ac:dyDescent="0.3">
      <c r="A61" s="142" t="s">
        <v>394</v>
      </c>
      <c r="B61" s="190" t="s">
        <v>24</v>
      </c>
      <c r="C61" s="190" t="s">
        <v>24</v>
      </c>
      <c r="D61" s="190" t="s">
        <v>24</v>
      </c>
      <c r="E61" s="190" t="s">
        <v>24</v>
      </c>
      <c r="F61" s="190" t="s">
        <v>24</v>
      </c>
      <c r="G61" s="190" t="s">
        <v>24</v>
      </c>
    </row>
    <row r="62" spans="1:7" x14ac:dyDescent="0.3">
      <c r="A62" s="142" t="s">
        <v>54</v>
      </c>
      <c r="B62" s="105">
        <v>348</v>
      </c>
      <c r="C62" s="105">
        <v>218</v>
      </c>
      <c r="D62" s="189">
        <f t="shared" ref="D62:D74" si="4">C62/B62</f>
        <v>0.62643678160919536</v>
      </c>
      <c r="E62" s="105">
        <v>1</v>
      </c>
      <c r="F62" s="189">
        <f t="shared" ref="F62:F74" si="5">SUM(C62,E62)/B62</f>
        <v>0.62931034482758619</v>
      </c>
      <c r="G62" s="105">
        <v>1</v>
      </c>
    </row>
    <row r="63" spans="1:7" x14ac:dyDescent="0.3">
      <c r="A63" s="142" t="s">
        <v>55</v>
      </c>
      <c r="B63" s="105">
        <v>215</v>
      </c>
      <c r="C63" s="105">
        <v>101</v>
      </c>
      <c r="D63" s="189">
        <f t="shared" si="4"/>
        <v>0.4697674418604651</v>
      </c>
      <c r="E63" s="105">
        <v>56</v>
      </c>
      <c r="F63" s="189">
        <f t="shared" si="5"/>
        <v>0.73023255813953492</v>
      </c>
      <c r="G63" s="105">
        <v>13</v>
      </c>
    </row>
    <row r="64" spans="1:7" x14ac:dyDescent="0.3">
      <c r="A64" s="142" t="s">
        <v>297</v>
      </c>
      <c r="B64" s="105">
        <v>1842</v>
      </c>
      <c r="C64" s="105">
        <v>626</v>
      </c>
      <c r="D64" s="189">
        <f t="shared" si="4"/>
        <v>0.33984799131378934</v>
      </c>
      <c r="E64" s="105">
        <v>71</v>
      </c>
      <c r="F64" s="189">
        <f t="shared" si="5"/>
        <v>0.37839305103148752</v>
      </c>
      <c r="G64" s="105">
        <v>81</v>
      </c>
    </row>
    <row r="65" spans="1:7" x14ac:dyDescent="0.3">
      <c r="A65" s="142" t="s">
        <v>296</v>
      </c>
      <c r="B65" s="105">
        <v>2050</v>
      </c>
      <c r="C65" s="105">
        <v>648</v>
      </c>
      <c r="D65" s="189">
        <f t="shared" si="4"/>
        <v>0.31609756097560976</v>
      </c>
      <c r="E65" s="105">
        <v>103</v>
      </c>
      <c r="F65" s="189">
        <f t="shared" si="5"/>
        <v>0.36634146341463414</v>
      </c>
      <c r="G65" s="105">
        <v>78</v>
      </c>
    </row>
    <row r="66" spans="1:7" x14ac:dyDescent="0.3">
      <c r="A66" s="142" t="s">
        <v>298</v>
      </c>
      <c r="B66" s="105">
        <v>2224</v>
      </c>
      <c r="C66" s="105">
        <v>577</v>
      </c>
      <c r="D66" s="189">
        <f t="shared" si="4"/>
        <v>0.25944244604316546</v>
      </c>
      <c r="E66" s="105">
        <v>94</v>
      </c>
      <c r="F66" s="189">
        <f t="shared" si="5"/>
        <v>0.30170863309352519</v>
      </c>
      <c r="G66" s="105">
        <v>145</v>
      </c>
    </row>
    <row r="67" spans="1:7" x14ac:dyDescent="0.3">
      <c r="A67" s="142" t="s">
        <v>295</v>
      </c>
      <c r="B67" s="105">
        <v>47</v>
      </c>
      <c r="C67" s="105">
        <v>21</v>
      </c>
      <c r="D67" s="189">
        <f t="shared" si="4"/>
        <v>0.44680851063829785</v>
      </c>
      <c r="E67" s="105"/>
      <c r="F67" s="189">
        <f t="shared" si="5"/>
        <v>0.44680851063829785</v>
      </c>
      <c r="G67" s="105"/>
    </row>
    <row r="68" spans="1:7" x14ac:dyDescent="0.3">
      <c r="A68" s="142" t="s">
        <v>56</v>
      </c>
      <c r="B68" s="105">
        <v>165</v>
      </c>
      <c r="C68" s="105">
        <v>60</v>
      </c>
      <c r="D68" s="189">
        <f t="shared" si="4"/>
        <v>0.36363636363636365</v>
      </c>
      <c r="E68" s="105">
        <v>31</v>
      </c>
      <c r="F68" s="189">
        <f t="shared" si="5"/>
        <v>0.55151515151515151</v>
      </c>
      <c r="G68" s="105">
        <v>15</v>
      </c>
    </row>
    <row r="69" spans="1:7" x14ac:dyDescent="0.3">
      <c r="A69" s="142" t="s">
        <v>57</v>
      </c>
      <c r="B69" s="105">
        <v>23</v>
      </c>
      <c r="C69" s="105">
        <v>6</v>
      </c>
      <c r="D69" s="189">
        <f t="shared" si="4"/>
        <v>0.2608695652173913</v>
      </c>
      <c r="E69" s="105"/>
      <c r="F69" s="189">
        <f t="shared" si="5"/>
        <v>0.2608695652173913</v>
      </c>
      <c r="G69" s="105">
        <v>2</v>
      </c>
    </row>
    <row r="70" spans="1:7" x14ac:dyDescent="0.3">
      <c r="A70" s="142" t="s">
        <v>58</v>
      </c>
      <c r="B70" s="105">
        <v>587</v>
      </c>
      <c r="C70" s="105">
        <v>242</v>
      </c>
      <c r="D70" s="189">
        <f t="shared" si="4"/>
        <v>0.41226575809199317</v>
      </c>
      <c r="E70" s="105">
        <v>151</v>
      </c>
      <c r="F70" s="189">
        <f t="shared" si="5"/>
        <v>0.66950596252129468</v>
      </c>
      <c r="G70" s="105">
        <v>35</v>
      </c>
    </row>
    <row r="71" spans="1:7" x14ac:dyDescent="0.3">
      <c r="A71" s="142" t="s">
        <v>59</v>
      </c>
      <c r="B71" s="105">
        <v>842</v>
      </c>
      <c r="C71" s="105">
        <v>281</v>
      </c>
      <c r="D71" s="189">
        <f t="shared" si="4"/>
        <v>0.333729216152019</v>
      </c>
      <c r="E71" s="105">
        <v>14</v>
      </c>
      <c r="F71" s="189">
        <f t="shared" si="5"/>
        <v>0.3503562945368171</v>
      </c>
      <c r="G71" s="105">
        <v>57</v>
      </c>
    </row>
    <row r="72" spans="1:7" x14ac:dyDescent="0.3">
      <c r="A72" s="142" t="s">
        <v>60</v>
      </c>
      <c r="B72" s="105">
        <v>729</v>
      </c>
      <c r="C72" s="105">
        <v>236</v>
      </c>
      <c r="D72" s="189">
        <f t="shared" si="4"/>
        <v>0.32373113854595337</v>
      </c>
      <c r="E72" s="105">
        <v>14</v>
      </c>
      <c r="F72" s="189">
        <f t="shared" si="5"/>
        <v>0.34293552812071332</v>
      </c>
      <c r="G72" s="105">
        <v>58</v>
      </c>
    </row>
    <row r="73" spans="1:7" x14ac:dyDescent="0.3">
      <c r="A73" s="142" t="s">
        <v>61</v>
      </c>
      <c r="B73" s="105">
        <v>508</v>
      </c>
      <c r="C73" s="105">
        <v>213</v>
      </c>
      <c r="D73" s="189">
        <f t="shared" si="4"/>
        <v>0.41929133858267714</v>
      </c>
      <c r="E73" s="105">
        <v>22</v>
      </c>
      <c r="F73" s="189">
        <f t="shared" si="5"/>
        <v>0.4625984251968504</v>
      </c>
      <c r="G73" s="105">
        <v>18</v>
      </c>
    </row>
    <row r="74" spans="1:7" x14ac:dyDescent="0.3">
      <c r="A74" s="142" t="s">
        <v>62</v>
      </c>
      <c r="B74" s="105">
        <v>950</v>
      </c>
      <c r="C74" s="105">
        <v>313</v>
      </c>
      <c r="D74" s="189">
        <f t="shared" si="4"/>
        <v>0.32947368421052631</v>
      </c>
      <c r="E74" s="105">
        <v>32</v>
      </c>
      <c r="F74" s="189">
        <f t="shared" si="5"/>
        <v>0.36315789473684212</v>
      </c>
      <c r="G74" s="105">
        <v>68</v>
      </c>
    </row>
    <row r="75" spans="1:7" ht="16.2" x14ac:dyDescent="0.3">
      <c r="A75" s="142" t="s">
        <v>395</v>
      </c>
      <c r="B75" s="190" t="s">
        <v>24</v>
      </c>
      <c r="C75" s="190" t="s">
        <v>24</v>
      </c>
      <c r="D75" s="190" t="s">
        <v>24</v>
      </c>
      <c r="E75" s="190" t="s">
        <v>24</v>
      </c>
      <c r="F75" s="190" t="s">
        <v>24</v>
      </c>
      <c r="G75" s="190" t="s">
        <v>24</v>
      </c>
    </row>
    <row r="76" spans="1:7" x14ac:dyDescent="0.3">
      <c r="A76" s="142" t="s">
        <v>64</v>
      </c>
      <c r="B76" s="105">
        <v>463</v>
      </c>
      <c r="C76" s="105">
        <v>157</v>
      </c>
      <c r="D76" s="189">
        <f>C76/B76</f>
        <v>0.33909287257019438</v>
      </c>
      <c r="E76" s="105">
        <v>10</v>
      </c>
      <c r="F76" s="189">
        <f>SUM(C76,E76)/B76</f>
        <v>0.36069114470842334</v>
      </c>
      <c r="G76" s="105">
        <v>15</v>
      </c>
    </row>
    <row r="77" spans="1:7" x14ac:dyDescent="0.3">
      <c r="A77" s="142" t="s">
        <v>65</v>
      </c>
      <c r="B77" s="105">
        <v>256</v>
      </c>
      <c r="C77" s="105">
        <v>99</v>
      </c>
      <c r="D77" s="189">
        <f>C77/B77</f>
        <v>0.38671875</v>
      </c>
      <c r="E77" s="105">
        <v>12</v>
      </c>
      <c r="F77" s="189">
        <f>SUM(C77,E77)/B77</f>
        <v>0.43359375</v>
      </c>
      <c r="G77" s="105">
        <v>19</v>
      </c>
    </row>
    <row r="78" spans="1:7" x14ac:dyDescent="0.3">
      <c r="A78" s="142" t="s">
        <v>66</v>
      </c>
      <c r="B78" s="105">
        <v>671</v>
      </c>
      <c r="C78" s="105">
        <v>227</v>
      </c>
      <c r="D78" s="189">
        <f>C78/B78</f>
        <v>0.338301043219076</v>
      </c>
      <c r="E78" s="105">
        <v>6</v>
      </c>
      <c r="F78" s="189">
        <f>SUM(C78,E78)/B78</f>
        <v>0.34724292101341281</v>
      </c>
      <c r="G78" s="105">
        <v>43</v>
      </c>
    </row>
    <row r="79" spans="1:7" ht="16.2" x14ac:dyDescent="0.3">
      <c r="A79" s="142" t="s">
        <v>396</v>
      </c>
      <c r="B79" s="190" t="s">
        <v>24</v>
      </c>
      <c r="C79" s="190" t="s">
        <v>24</v>
      </c>
      <c r="D79" s="190" t="s">
        <v>24</v>
      </c>
      <c r="E79" s="190" t="s">
        <v>24</v>
      </c>
      <c r="F79" s="190" t="s">
        <v>24</v>
      </c>
      <c r="G79" s="190" t="s">
        <v>24</v>
      </c>
    </row>
    <row r="80" spans="1:7" x14ac:dyDescent="0.3">
      <c r="A80" s="142" t="s">
        <v>68</v>
      </c>
      <c r="B80" s="105">
        <v>925</v>
      </c>
      <c r="C80" s="105">
        <v>372</v>
      </c>
      <c r="D80" s="189">
        <f>C80/B80</f>
        <v>0.40216216216216216</v>
      </c>
      <c r="E80" s="105">
        <v>26</v>
      </c>
      <c r="F80" s="189">
        <f>SUM(C80,E80)/B80</f>
        <v>0.43027027027027026</v>
      </c>
      <c r="G80" s="105">
        <v>51</v>
      </c>
    </row>
    <row r="81" spans="1:7" x14ac:dyDescent="0.3">
      <c r="A81" s="142" t="s">
        <v>69</v>
      </c>
      <c r="B81" s="105">
        <v>895</v>
      </c>
      <c r="C81" s="105">
        <v>368</v>
      </c>
      <c r="D81" s="189">
        <f>C81/B81</f>
        <v>0.41117318435754191</v>
      </c>
      <c r="E81" s="105">
        <v>29</v>
      </c>
      <c r="F81" s="189">
        <f>SUM(C81,E81)/B81</f>
        <v>0.44357541899441338</v>
      </c>
      <c r="G81" s="105">
        <v>44</v>
      </c>
    </row>
    <row r="82" spans="1:7" x14ac:dyDescent="0.3">
      <c r="A82" s="142" t="s">
        <v>70</v>
      </c>
      <c r="B82" s="105">
        <v>323</v>
      </c>
      <c r="C82" s="105">
        <v>72</v>
      </c>
      <c r="D82" s="189">
        <f>C82/B82</f>
        <v>0.22291021671826625</v>
      </c>
      <c r="E82" s="105"/>
      <c r="F82" s="189">
        <f>SUM(C82,E82)/B82</f>
        <v>0.22291021671826625</v>
      </c>
      <c r="G82" s="105">
        <v>64</v>
      </c>
    </row>
    <row r="83" spans="1:7" x14ac:dyDescent="0.3">
      <c r="B83" s="58"/>
      <c r="C83" s="58"/>
      <c r="D83" s="58"/>
      <c r="E83" s="58"/>
      <c r="F83" s="58"/>
      <c r="G83" s="58"/>
    </row>
    <row r="84" spans="1:7" ht="18" x14ac:dyDescent="0.35">
      <c r="A84" s="146" t="s">
        <v>71</v>
      </c>
      <c r="B84" s="185"/>
      <c r="C84" s="185"/>
      <c r="D84" s="185"/>
      <c r="E84" s="185"/>
      <c r="F84" s="185"/>
      <c r="G84" s="185"/>
    </row>
    <row r="85" spans="1:7" ht="57.6" x14ac:dyDescent="0.3">
      <c r="A85" s="186" t="s">
        <v>312</v>
      </c>
      <c r="B85" s="178" t="s">
        <v>384</v>
      </c>
      <c r="C85" s="178" t="s">
        <v>223</v>
      </c>
      <c r="D85" s="187" t="s">
        <v>114</v>
      </c>
      <c r="E85" s="178" t="s">
        <v>159</v>
      </c>
      <c r="F85" s="187" t="s">
        <v>115</v>
      </c>
      <c r="G85" s="178" t="s">
        <v>385</v>
      </c>
    </row>
    <row r="86" spans="1:7" x14ac:dyDescent="0.3">
      <c r="A86" s="154" t="s">
        <v>386</v>
      </c>
      <c r="B86" s="180"/>
      <c r="C86" s="180"/>
      <c r="D86" s="180"/>
      <c r="E86" s="180"/>
      <c r="F86" s="180"/>
      <c r="G86" s="180"/>
    </row>
    <row r="87" spans="1:7" x14ac:dyDescent="0.3">
      <c r="A87" s="142" t="s">
        <v>338</v>
      </c>
      <c r="B87" s="105">
        <v>79</v>
      </c>
      <c r="C87" s="105">
        <v>34</v>
      </c>
      <c r="D87" s="189">
        <f>C87/B87</f>
        <v>0.43037974683544306</v>
      </c>
      <c r="E87" s="105">
        <v>2</v>
      </c>
      <c r="F87" s="189">
        <f>SUM(C87,E87)/B87</f>
        <v>0.45569620253164556</v>
      </c>
      <c r="G87" s="105"/>
    </row>
    <row r="88" spans="1:7" x14ac:dyDescent="0.3">
      <c r="A88" s="142" t="s">
        <v>339</v>
      </c>
      <c r="B88" s="105">
        <v>111</v>
      </c>
      <c r="C88" s="105">
        <v>57</v>
      </c>
      <c r="D88" s="189">
        <f>C88/B88</f>
        <v>0.51351351351351349</v>
      </c>
      <c r="E88" s="105">
        <v>19</v>
      </c>
      <c r="F88" s="189">
        <f>SUM(C88,E88)/B88</f>
        <v>0.68468468468468469</v>
      </c>
      <c r="G88" s="105"/>
    </row>
    <row r="89" spans="1:7" x14ac:dyDescent="0.3">
      <c r="A89" s="142" t="s">
        <v>340</v>
      </c>
      <c r="B89" s="105">
        <v>59</v>
      </c>
      <c r="C89" s="105">
        <v>30</v>
      </c>
      <c r="D89" s="189">
        <f>C89/B89</f>
        <v>0.50847457627118642</v>
      </c>
      <c r="E89" s="105">
        <v>8</v>
      </c>
      <c r="F89" s="189">
        <f>SUM(C89,E89)/B89</f>
        <v>0.64406779661016944</v>
      </c>
      <c r="G89" s="105"/>
    </row>
    <row r="90" spans="1:7" x14ac:dyDescent="0.3">
      <c r="A90" s="142" t="s">
        <v>341</v>
      </c>
      <c r="B90" s="105">
        <v>133</v>
      </c>
      <c r="C90" s="105">
        <v>48</v>
      </c>
      <c r="D90" s="189">
        <f>C90/B90</f>
        <v>0.36090225563909772</v>
      </c>
      <c r="E90" s="105">
        <v>6</v>
      </c>
      <c r="F90" s="189">
        <f>SUM(C90,E90)/B90</f>
        <v>0.40601503759398494</v>
      </c>
      <c r="G90" s="105"/>
    </row>
    <row r="91" spans="1:7" x14ac:dyDescent="0.3">
      <c r="A91" s="142" t="s">
        <v>185</v>
      </c>
      <c r="B91" s="105">
        <v>554</v>
      </c>
      <c r="C91" s="105">
        <v>316</v>
      </c>
      <c r="D91" s="189">
        <f>C91/B91</f>
        <v>0.5703971119133574</v>
      </c>
      <c r="E91" s="105">
        <v>35</v>
      </c>
      <c r="F91" s="189">
        <f>SUM(C91,E91)/B91</f>
        <v>0.63357400722021662</v>
      </c>
      <c r="G91" s="105">
        <v>3</v>
      </c>
    </row>
    <row r="92" spans="1:7" x14ac:dyDescent="0.3">
      <c r="A92" s="142" t="s">
        <v>158</v>
      </c>
      <c r="B92" s="190" t="s">
        <v>138</v>
      </c>
      <c r="C92" s="190" t="s">
        <v>138</v>
      </c>
      <c r="D92" s="190" t="s">
        <v>138</v>
      </c>
      <c r="E92" s="190" t="s">
        <v>138</v>
      </c>
      <c r="F92" s="190" t="s">
        <v>138</v>
      </c>
      <c r="G92" s="190" t="s">
        <v>138</v>
      </c>
    </row>
    <row r="93" spans="1:7" x14ac:dyDescent="0.3">
      <c r="A93" s="142" t="s">
        <v>153</v>
      </c>
      <c r="B93" s="105">
        <v>247</v>
      </c>
      <c r="C93" s="105">
        <v>110</v>
      </c>
      <c r="D93" s="189">
        <f>C93/B93</f>
        <v>0.44534412955465585</v>
      </c>
      <c r="E93" s="105">
        <v>22</v>
      </c>
      <c r="F93" s="189">
        <f>SUM(C93,E93)/B93</f>
        <v>0.53441295546558709</v>
      </c>
      <c r="G93" s="105"/>
    </row>
    <row r="94" spans="1:7" x14ac:dyDescent="0.3">
      <c r="A94" s="142" t="s">
        <v>342</v>
      </c>
      <c r="B94" s="105">
        <v>2292</v>
      </c>
      <c r="C94" s="105">
        <v>1437</v>
      </c>
      <c r="D94" s="189">
        <f>C94/B94</f>
        <v>0.62696335078534027</v>
      </c>
      <c r="E94" s="105"/>
      <c r="F94" s="189">
        <f>SUM(C94,E94)/B94</f>
        <v>0.62696335078534027</v>
      </c>
      <c r="G94" s="105"/>
    </row>
    <row r="95" spans="1:7" ht="16.2" x14ac:dyDescent="0.3">
      <c r="A95" s="142" t="s">
        <v>397</v>
      </c>
      <c r="B95" s="94" t="s">
        <v>24</v>
      </c>
      <c r="C95" s="94" t="s">
        <v>24</v>
      </c>
      <c r="D95" s="94" t="s">
        <v>24</v>
      </c>
      <c r="E95" s="94" t="s">
        <v>24</v>
      </c>
      <c r="F95" s="94" t="s">
        <v>24</v>
      </c>
      <c r="G95" s="94" t="s">
        <v>24</v>
      </c>
    </row>
    <row r="96" spans="1:7" ht="16.2" x14ac:dyDescent="0.3">
      <c r="A96" s="142" t="s">
        <v>398</v>
      </c>
      <c r="B96" s="94" t="s">
        <v>24</v>
      </c>
      <c r="C96" s="94" t="s">
        <v>24</v>
      </c>
      <c r="D96" s="94" t="s">
        <v>24</v>
      </c>
      <c r="E96" s="94" t="s">
        <v>24</v>
      </c>
      <c r="F96" s="94" t="s">
        <v>24</v>
      </c>
      <c r="G96" s="94" t="s">
        <v>24</v>
      </c>
    </row>
    <row r="97" spans="1:7" ht="16.2" x14ac:dyDescent="0.3">
      <c r="A97" s="142" t="s">
        <v>399</v>
      </c>
      <c r="B97" s="94" t="s">
        <v>24</v>
      </c>
      <c r="C97" s="94" t="s">
        <v>24</v>
      </c>
      <c r="D97" s="94" t="s">
        <v>24</v>
      </c>
      <c r="E97" s="94" t="s">
        <v>24</v>
      </c>
      <c r="F97" s="94" t="s">
        <v>24</v>
      </c>
      <c r="G97" s="94" t="s">
        <v>24</v>
      </c>
    </row>
    <row r="98" spans="1:7" ht="16.2" x14ac:dyDescent="0.3">
      <c r="A98" s="142" t="s">
        <v>400</v>
      </c>
      <c r="B98" s="94" t="s">
        <v>24</v>
      </c>
      <c r="C98" s="94" t="s">
        <v>24</v>
      </c>
      <c r="D98" s="94" t="s">
        <v>24</v>
      </c>
      <c r="E98" s="94" t="s">
        <v>24</v>
      </c>
      <c r="F98" s="94" t="s">
        <v>24</v>
      </c>
      <c r="G98" s="94" t="s">
        <v>24</v>
      </c>
    </row>
    <row r="99" spans="1:7" x14ac:dyDescent="0.3">
      <c r="B99" s="58"/>
      <c r="C99" s="58"/>
      <c r="D99" s="58"/>
      <c r="E99" s="58"/>
      <c r="F99" s="58"/>
      <c r="G99" s="58"/>
    </row>
    <row r="100" spans="1:7" ht="57.6" x14ac:dyDescent="0.3">
      <c r="A100" s="186" t="s">
        <v>312</v>
      </c>
      <c r="B100" s="178" t="s">
        <v>388</v>
      </c>
      <c r="C100" s="178" t="s">
        <v>223</v>
      </c>
      <c r="D100" s="187" t="s">
        <v>114</v>
      </c>
      <c r="E100" s="178" t="s">
        <v>159</v>
      </c>
      <c r="F100" s="187" t="s">
        <v>115</v>
      </c>
      <c r="G100" s="178" t="s">
        <v>385</v>
      </c>
    </row>
    <row r="101" spans="1:7" x14ac:dyDescent="0.3">
      <c r="A101" s="154" t="s">
        <v>401</v>
      </c>
      <c r="B101" s="188"/>
      <c r="C101" s="188"/>
      <c r="D101" s="188"/>
      <c r="E101" s="188"/>
      <c r="F101" s="188"/>
      <c r="G101" s="188"/>
    </row>
    <row r="102" spans="1:7" x14ac:dyDescent="0.3">
      <c r="A102" s="142" t="s">
        <v>72</v>
      </c>
      <c r="B102" s="105">
        <v>116</v>
      </c>
      <c r="C102" s="105">
        <v>59</v>
      </c>
      <c r="D102" s="189">
        <f t="shared" ref="D102:D107" si="6">C102/B102</f>
        <v>0.50862068965517238</v>
      </c>
      <c r="E102" s="105">
        <v>18</v>
      </c>
      <c r="F102" s="189">
        <f t="shared" ref="F102:F107" si="7">SUM(C102,E102)/B102</f>
        <v>0.66379310344827591</v>
      </c>
      <c r="G102" s="105">
        <v>6</v>
      </c>
    </row>
    <row r="103" spans="1:7" x14ac:dyDescent="0.3">
      <c r="A103" s="142" t="s">
        <v>73</v>
      </c>
      <c r="B103" s="105">
        <v>62</v>
      </c>
      <c r="C103" s="105">
        <v>39</v>
      </c>
      <c r="D103" s="189">
        <f t="shared" si="6"/>
        <v>0.62903225806451613</v>
      </c>
      <c r="E103" s="105">
        <v>5</v>
      </c>
      <c r="F103" s="189">
        <f t="shared" si="7"/>
        <v>0.70967741935483875</v>
      </c>
      <c r="G103" s="105"/>
    </row>
    <row r="104" spans="1:7" x14ac:dyDescent="0.3">
      <c r="A104" s="142" t="s">
        <v>74</v>
      </c>
      <c r="B104" s="105">
        <v>197</v>
      </c>
      <c r="C104" s="105">
        <v>97</v>
      </c>
      <c r="D104" s="189">
        <f t="shared" si="6"/>
        <v>0.49238578680203043</v>
      </c>
      <c r="E104" s="105">
        <v>25</v>
      </c>
      <c r="F104" s="189">
        <f t="shared" si="7"/>
        <v>0.61928934010152281</v>
      </c>
      <c r="G104" s="105">
        <v>4</v>
      </c>
    </row>
    <row r="105" spans="1:7" x14ac:dyDescent="0.3">
      <c r="A105" s="142" t="s">
        <v>126</v>
      </c>
      <c r="B105" s="105">
        <v>72</v>
      </c>
      <c r="C105" s="105">
        <v>36</v>
      </c>
      <c r="D105" s="189">
        <f t="shared" si="6"/>
        <v>0.5</v>
      </c>
      <c r="E105" s="105">
        <v>7</v>
      </c>
      <c r="F105" s="189">
        <f t="shared" si="7"/>
        <v>0.59722222222222221</v>
      </c>
      <c r="G105" s="105"/>
    </row>
    <row r="106" spans="1:7" x14ac:dyDescent="0.3">
      <c r="A106" s="142" t="s">
        <v>75</v>
      </c>
      <c r="B106" s="105">
        <v>144</v>
      </c>
      <c r="C106" s="105">
        <v>73</v>
      </c>
      <c r="D106" s="189">
        <f t="shared" si="6"/>
        <v>0.50694444444444442</v>
      </c>
      <c r="E106" s="105">
        <v>11</v>
      </c>
      <c r="F106" s="189">
        <f t="shared" si="7"/>
        <v>0.58333333333333337</v>
      </c>
      <c r="G106" s="105">
        <v>2</v>
      </c>
    </row>
    <row r="107" spans="1:7" x14ac:dyDescent="0.3">
      <c r="A107" s="142" t="s">
        <v>306</v>
      </c>
      <c r="B107" s="105">
        <v>903</v>
      </c>
      <c r="C107" s="105">
        <v>622</v>
      </c>
      <c r="D107" s="189">
        <f t="shared" si="6"/>
        <v>0.6888150609080842</v>
      </c>
      <c r="E107" s="105"/>
      <c r="F107" s="189">
        <f t="shared" si="7"/>
        <v>0.6888150609080842</v>
      </c>
      <c r="G107" s="105">
        <v>1</v>
      </c>
    </row>
    <row r="109" spans="1:7" x14ac:dyDescent="0.3">
      <c r="A109" s="255" t="s">
        <v>213</v>
      </c>
      <c r="B109" s="255"/>
      <c r="C109" s="255"/>
      <c r="D109" s="255"/>
      <c r="E109" s="255"/>
      <c r="F109" s="255"/>
    </row>
    <row r="110" spans="1:7" x14ac:dyDescent="0.3">
      <c r="A110" s="256" t="s">
        <v>160</v>
      </c>
      <c r="B110" s="256"/>
      <c r="C110" s="256"/>
      <c r="D110" s="256"/>
      <c r="E110" s="256"/>
      <c r="F110" s="256"/>
    </row>
    <row r="111" spans="1:7" ht="28.5" customHeight="1" x14ac:dyDescent="0.3">
      <c r="A111" s="257" t="s">
        <v>238</v>
      </c>
      <c r="B111" s="257"/>
      <c r="C111" s="257"/>
      <c r="D111" s="257"/>
      <c r="E111" s="257"/>
      <c r="F111" s="257"/>
    </row>
    <row r="112" spans="1:7" ht="28.5" customHeight="1" x14ac:dyDescent="0.3">
      <c r="A112" s="257" t="s">
        <v>239</v>
      </c>
      <c r="B112" s="257"/>
      <c r="C112" s="257"/>
      <c r="D112" s="257"/>
      <c r="E112" s="257"/>
      <c r="F112" s="257"/>
    </row>
    <row r="115" ht="29.25" customHeight="1" x14ac:dyDescent="0.3"/>
    <row r="116" ht="33" customHeight="1" x14ac:dyDescent="0.3"/>
  </sheetData>
  <mergeCells count="9">
    <mergeCell ref="A109:F109"/>
    <mergeCell ref="A110:F110"/>
    <mergeCell ref="A111:F111"/>
    <mergeCell ref="A112:F112"/>
    <mergeCell ref="A1:G1"/>
    <mergeCell ref="A2:G2"/>
    <mergeCell ref="A3:G3"/>
    <mergeCell ref="A5:G5"/>
    <mergeCell ref="A6:G6"/>
  </mergeCells>
  <pageMargins left="0.7" right="0.7" top="0.75" bottom="0.75" header="0.3" footer="0.3"/>
  <pageSetup scale="6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01"/>
  <sheetViews>
    <sheetView showGridLines="0" workbookViewId="0">
      <selection activeCell="A15" sqref="A15"/>
    </sheetView>
  </sheetViews>
  <sheetFormatPr defaultColWidth="9.109375" defaultRowHeight="13.8" x14ac:dyDescent="0.3"/>
  <cols>
    <col min="1" max="1" width="52" style="25" customWidth="1"/>
    <col min="2" max="2" width="12.33203125" style="23" bestFit="1" customWidth="1"/>
    <col min="3" max="3" width="12.6640625" style="25" bestFit="1" customWidth="1"/>
    <col min="4" max="4" width="13.109375" style="25" bestFit="1" customWidth="1"/>
    <col min="5" max="5" width="12.33203125" style="23" bestFit="1" customWidth="1"/>
    <col min="6" max="6" width="11.33203125" style="23" customWidth="1"/>
    <col min="7" max="7" width="12.33203125" style="23" bestFit="1" customWidth="1"/>
    <col min="8" max="8" width="12.6640625" style="23" bestFit="1" customWidth="1"/>
    <col min="9" max="9" width="13.109375" style="23" bestFit="1" customWidth="1"/>
    <col min="10" max="10" width="12.33203125" style="23" customWidth="1"/>
    <col min="11" max="11" width="11.44140625" style="23" bestFit="1" customWidth="1"/>
    <col min="12" max="12" width="52.109375" style="23" bestFit="1" customWidth="1"/>
    <col min="13" max="16384" width="9.109375" style="23"/>
  </cols>
  <sheetData>
    <row r="1" spans="1:11" customFormat="1" ht="23.25" customHeight="1" x14ac:dyDescent="0.35">
      <c r="A1" s="208" t="s">
        <v>270</v>
      </c>
      <c r="B1" s="208"/>
      <c r="C1" s="208"/>
      <c r="D1" s="208"/>
      <c r="E1" s="208"/>
      <c r="F1" s="208"/>
      <c r="G1" s="208"/>
      <c r="H1" s="208"/>
      <c r="I1" s="208"/>
      <c r="J1" s="208"/>
      <c r="K1" s="208"/>
    </row>
    <row r="2" spans="1:11" customFormat="1" ht="21" customHeight="1" x14ac:dyDescent="0.35">
      <c r="A2" s="208" t="s">
        <v>271</v>
      </c>
      <c r="B2" s="208"/>
      <c r="C2" s="208"/>
      <c r="D2" s="208"/>
      <c r="E2" s="208"/>
      <c r="F2" s="208"/>
      <c r="G2" s="208"/>
      <c r="H2" s="208"/>
      <c r="I2" s="208"/>
      <c r="J2" s="208"/>
      <c r="K2" s="208"/>
    </row>
    <row r="3" spans="1:11" customFormat="1" ht="15.6" x14ac:dyDescent="0.3">
      <c r="A3" s="209" t="s">
        <v>272</v>
      </c>
      <c r="B3" s="209"/>
      <c r="C3" s="209"/>
      <c r="D3" s="209"/>
      <c r="E3" s="209"/>
      <c r="F3" s="209"/>
      <c r="G3" s="209"/>
      <c r="H3" s="209"/>
      <c r="I3" s="209"/>
      <c r="J3" s="209"/>
      <c r="K3" s="209"/>
    </row>
    <row r="4" spans="1:11" customFormat="1" ht="15.6" x14ac:dyDescent="0.3">
      <c r="A4" s="137"/>
      <c r="B4" s="137"/>
      <c r="C4" s="137"/>
      <c r="D4" s="137"/>
      <c r="E4" s="137"/>
      <c r="F4" s="137"/>
      <c r="G4" s="137"/>
      <c r="H4" s="137"/>
      <c r="I4" s="137"/>
      <c r="J4" s="137"/>
    </row>
    <row r="5" spans="1:11" customFormat="1" ht="15.6" x14ac:dyDescent="0.3">
      <c r="A5" s="202" t="s">
        <v>210</v>
      </c>
      <c r="B5" s="202"/>
      <c r="C5" s="202"/>
      <c r="D5" s="202"/>
      <c r="E5" s="202"/>
      <c r="F5" s="202"/>
      <c r="G5" s="202"/>
      <c r="H5" s="202"/>
      <c r="I5" s="202"/>
      <c r="J5" s="202"/>
      <c r="K5" s="202"/>
    </row>
    <row r="6" spans="1:11" ht="15.6" x14ac:dyDescent="0.3">
      <c r="A6" s="210" t="s">
        <v>358</v>
      </c>
      <c r="B6" s="210"/>
      <c r="C6" s="210"/>
      <c r="D6" s="210"/>
      <c r="E6" s="210"/>
      <c r="F6" s="210"/>
      <c r="G6" s="210"/>
      <c r="H6" s="210"/>
      <c r="I6" s="210"/>
      <c r="J6" s="210"/>
      <c r="K6" s="210"/>
    </row>
    <row r="7" spans="1:11" ht="14.4" x14ac:dyDescent="0.3">
      <c r="A7" s="22"/>
      <c r="B7"/>
      <c r="C7" s="22"/>
      <c r="D7" s="22"/>
      <c r="E7"/>
      <c r="F7"/>
      <c r="G7"/>
      <c r="H7"/>
      <c r="I7"/>
      <c r="J7"/>
    </row>
    <row r="8" spans="1:11" ht="14.4" x14ac:dyDescent="0.3">
      <c r="A8" s="100" t="s">
        <v>253</v>
      </c>
      <c r="B8" s="100"/>
      <c r="C8" s="100"/>
      <c r="D8" s="100"/>
      <c r="E8" s="100"/>
      <c r="F8" s="100"/>
      <c r="G8" s="100"/>
      <c r="H8" s="100"/>
      <c r="I8" s="100"/>
      <c r="J8" s="100"/>
    </row>
    <row r="9" spans="1:11" ht="14.4" x14ac:dyDescent="0.3">
      <c r="A9" s="100" t="s">
        <v>241</v>
      </c>
      <c r="B9" s="100"/>
      <c r="C9" s="100"/>
      <c r="D9" s="100"/>
      <c r="E9" s="100"/>
      <c r="F9" s="100"/>
      <c r="G9" s="100"/>
      <c r="H9" s="100"/>
      <c r="I9" s="100"/>
      <c r="J9" s="100"/>
    </row>
    <row r="10" spans="1:11" ht="14.4" x14ac:dyDescent="0.3">
      <c r="A10" s="99"/>
      <c r="B10" s="99"/>
      <c r="C10" s="100"/>
      <c r="D10" s="100"/>
      <c r="E10" s="100"/>
    </row>
    <row r="11" spans="1:11" ht="14.4" x14ac:dyDescent="0.3">
      <c r="A11" s="261" t="s">
        <v>257</v>
      </c>
      <c r="B11" s="262" t="s">
        <v>116</v>
      </c>
      <c r="C11" s="262"/>
      <c r="D11" s="262"/>
      <c r="E11" s="262"/>
      <c r="F11" s="262"/>
      <c r="G11" s="262" t="s">
        <v>186</v>
      </c>
      <c r="H11" s="262"/>
      <c r="I11" s="262"/>
      <c r="J11" s="262"/>
      <c r="K11" s="262"/>
    </row>
    <row r="12" spans="1:11" ht="43.2" x14ac:dyDescent="0.3">
      <c r="A12" s="261"/>
      <c r="B12" s="191" t="s">
        <v>403</v>
      </c>
      <c r="C12" s="54" t="s">
        <v>240</v>
      </c>
      <c r="D12" s="191" t="s">
        <v>404</v>
      </c>
      <c r="E12" s="191" t="s">
        <v>405</v>
      </c>
      <c r="F12" s="191" t="s">
        <v>117</v>
      </c>
      <c r="G12" s="191" t="s">
        <v>403</v>
      </c>
      <c r="H12" s="54" t="s">
        <v>240</v>
      </c>
      <c r="I12" s="191" t="s">
        <v>404</v>
      </c>
      <c r="J12" s="191" t="s">
        <v>405</v>
      </c>
      <c r="K12" s="191" t="s">
        <v>117</v>
      </c>
    </row>
    <row r="13" spans="1:11" ht="14.4" x14ac:dyDescent="0.3">
      <c r="A13" s="154" t="s">
        <v>22</v>
      </c>
      <c r="B13" s="47"/>
      <c r="C13" s="47"/>
      <c r="D13" s="47"/>
      <c r="E13" s="47"/>
      <c r="F13" s="47"/>
      <c r="G13" s="47"/>
      <c r="H13" s="47"/>
      <c r="I13" s="47"/>
      <c r="J13" s="47"/>
      <c r="K13" s="47"/>
    </row>
    <row r="14" spans="1:11" ht="14.4" x14ac:dyDescent="0.3">
      <c r="A14" s="142" t="s">
        <v>23</v>
      </c>
      <c r="B14" s="142">
        <v>37</v>
      </c>
      <c r="C14" s="142">
        <v>0</v>
      </c>
      <c r="D14" s="142">
        <v>37</v>
      </c>
      <c r="E14" s="142">
        <v>21</v>
      </c>
      <c r="F14" s="142">
        <v>57</v>
      </c>
      <c r="G14" s="142">
        <v>2</v>
      </c>
      <c r="H14" s="142">
        <v>0</v>
      </c>
      <c r="I14" s="142">
        <v>2</v>
      </c>
      <c r="J14" s="142">
        <v>2</v>
      </c>
      <c r="K14" s="142">
        <v>100</v>
      </c>
    </row>
    <row r="15" spans="1:11" ht="14.4" x14ac:dyDescent="0.3">
      <c r="A15" s="142" t="s">
        <v>25</v>
      </c>
      <c r="B15" s="142">
        <v>13</v>
      </c>
      <c r="C15" s="142">
        <v>0</v>
      </c>
      <c r="D15" s="142">
        <v>13</v>
      </c>
      <c r="E15" s="142">
        <v>9</v>
      </c>
      <c r="F15" s="142">
        <v>69</v>
      </c>
      <c r="G15" s="142">
        <v>33</v>
      </c>
      <c r="H15" s="142">
        <v>0</v>
      </c>
      <c r="I15" s="142">
        <v>33</v>
      </c>
      <c r="J15" s="142">
        <v>26</v>
      </c>
      <c r="K15" s="142">
        <v>79</v>
      </c>
    </row>
    <row r="16" spans="1:11" ht="14.4" x14ac:dyDescent="0.3">
      <c r="A16" s="142" t="s">
        <v>26</v>
      </c>
      <c r="B16" s="142">
        <v>62</v>
      </c>
      <c r="C16" s="142">
        <v>0</v>
      </c>
      <c r="D16" s="142">
        <v>62</v>
      </c>
      <c r="E16" s="142">
        <v>45</v>
      </c>
      <c r="F16" s="142">
        <v>73</v>
      </c>
      <c r="G16" s="142">
        <v>2</v>
      </c>
      <c r="H16" s="142">
        <v>0</v>
      </c>
      <c r="I16" s="142">
        <v>2</v>
      </c>
      <c r="J16" s="142">
        <v>1</v>
      </c>
      <c r="K16" s="142">
        <v>50</v>
      </c>
    </row>
    <row r="17" spans="1:11" ht="14.4" x14ac:dyDescent="0.3">
      <c r="A17" s="142" t="s">
        <v>27</v>
      </c>
      <c r="B17" s="142">
        <v>92</v>
      </c>
      <c r="C17" s="142">
        <v>0</v>
      </c>
      <c r="D17" s="142">
        <v>92</v>
      </c>
      <c r="E17" s="142">
        <v>58</v>
      </c>
      <c r="F17" s="142">
        <v>63</v>
      </c>
      <c r="G17" s="142">
        <v>2</v>
      </c>
      <c r="H17" s="142">
        <v>0</v>
      </c>
      <c r="I17" s="142">
        <v>2</v>
      </c>
      <c r="J17" s="142">
        <v>2</v>
      </c>
      <c r="K17" s="142">
        <v>100</v>
      </c>
    </row>
    <row r="18" spans="1:11" ht="14.4" x14ac:dyDescent="0.3">
      <c r="A18" s="142" t="s">
        <v>245</v>
      </c>
      <c r="B18" s="142">
        <v>187</v>
      </c>
      <c r="C18" s="142">
        <v>0</v>
      </c>
      <c r="D18" s="142">
        <v>187</v>
      </c>
      <c r="E18" s="142">
        <v>150</v>
      </c>
      <c r="F18" s="142">
        <v>80</v>
      </c>
      <c r="G18" s="142">
        <v>3</v>
      </c>
      <c r="H18" s="142">
        <v>0</v>
      </c>
      <c r="I18" s="142">
        <v>3</v>
      </c>
      <c r="J18" s="142">
        <v>2</v>
      </c>
      <c r="K18" s="142">
        <v>67</v>
      </c>
    </row>
    <row r="19" spans="1:11" ht="14.4" x14ac:dyDescent="0.3">
      <c r="A19" s="142" t="s">
        <v>28</v>
      </c>
      <c r="B19" s="142">
        <v>64</v>
      </c>
      <c r="C19" s="142">
        <v>0</v>
      </c>
      <c r="D19" s="142">
        <v>64</v>
      </c>
      <c r="E19" s="142">
        <v>40</v>
      </c>
      <c r="F19" s="142">
        <v>63</v>
      </c>
      <c r="G19" s="142">
        <v>1</v>
      </c>
      <c r="H19" s="142">
        <v>0</v>
      </c>
      <c r="I19" s="142">
        <v>1</v>
      </c>
      <c r="J19" s="142">
        <v>0</v>
      </c>
      <c r="K19" s="142">
        <v>0</v>
      </c>
    </row>
    <row r="20" spans="1:11" ht="14.4" x14ac:dyDescent="0.3">
      <c r="A20" s="142" t="s">
        <v>29</v>
      </c>
      <c r="B20" s="142">
        <v>433</v>
      </c>
      <c r="C20" s="142">
        <v>0</v>
      </c>
      <c r="D20" s="142">
        <v>433</v>
      </c>
      <c r="E20" s="142">
        <v>331</v>
      </c>
      <c r="F20" s="142">
        <v>76</v>
      </c>
      <c r="G20" s="142">
        <v>0</v>
      </c>
      <c r="H20" s="142">
        <v>0</v>
      </c>
      <c r="I20" s="142">
        <v>0</v>
      </c>
      <c r="J20" s="142">
        <v>0</v>
      </c>
      <c r="K20" s="142"/>
    </row>
    <row r="21" spans="1:11" ht="14.4" x14ac:dyDescent="0.3">
      <c r="A21" s="142" t="s">
        <v>30</v>
      </c>
      <c r="B21" s="142">
        <v>582</v>
      </c>
      <c r="C21" s="142">
        <v>0</v>
      </c>
      <c r="D21" s="142">
        <v>582</v>
      </c>
      <c r="E21" s="142">
        <v>459</v>
      </c>
      <c r="F21" s="142">
        <v>79</v>
      </c>
      <c r="G21" s="142">
        <v>0</v>
      </c>
      <c r="H21" s="142">
        <v>0</v>
      </c>
      <c r="I21" s="142">
        <v>0</v>
      </c>
      <c r="J21" s="142">
        <v>0</v>
      </c>
      <c r="K21" s="142"/>
    </row>
    <row r="22" spans="1:11" ht="14.4" x14ac:dyDescent="0.3">
      <c r="A22" s="142" t="s">
        <v>31</v>
      </c>
      <c r="B22" s="142">
        <v>558</v>
      </c>
      <c r="C22" s="142">
        <v>0</v>
      </c>
      <c r="D22" s="142">
        <v>558</v>
      </c>
      <c r="E22" s="142">
        <v>427</v>
      </c>
      <c r="F22" s="142">
        <v>77</v>
      </c>
      <c r="G22" s="142">
        <v>1</v>
      </c>
      <c r="H22" s="142">
        <v>0</v>
      </c>
      <c r="I22" s="142">
        <v>1</v>
      </c>
      <c r="J22" s="142">
        <v>1</v>
      </c>
      <c r="K22" s="142">
        <v>100</v>
      </c>
    </row>
    <row r="23" spans="1:11" ht="14.4" x14ac:dyDescent="0.3">
      <c r="A23" s="142" t="s">
        <v>32</v>
      </c>
      <c r="B23" s="142">
        <v>378</v>
      </c>
      <c r="C23" s="142">
        <v>0</v>
      </c>
      <c r="D23" s="142">
        <v>378</v>
      </c>
      <c r="E23" s="142">
        <v>287</v>
      </c>
      <c r="F23" s="142">
        <v>76</v>
      </c>
      <c r="G23" s="142">
        <v>1</v>
      </c>
      <c r="H23" s="142">
        <v>0</v>
      </c>
      <c r="I23" s="142">
        <v>1</v>
      </c>
      <c r="J23" s="142">
        <v>1</v>
      </c>
      <c r="K23" s="142">
        <v>100</v>
      </c>
    </row>
    <row r="24" spans="1:11" ht="14.4" x14ac:dyDescent="0.3">
      <c r="A24" s="142" t="s">
        <v>33</v>
      </c>
      <c r="B24" s="142">
        <v>553</v>
      </c>
      <c r="C24" s="142">
        <v>0</v>
      </c>
      <c r="D24" s="142">
        <v>553</v>
      </c>
      <c r="E24" s="142">
        <v>427</v>
      </c>
      <c r="F24" s="142">
        <v>77</v>
      </c>
      <c r="G24" s="142">
        <v>1</v>
      </c>
      <c r="H24" s="142">
        <v>0</v>
      </c>
      <c r="I24" s="142">
        <v>1</v>
      </c>
      <c r="J24" s="142">
        <v>0</v>
      </c>
      <c r="K24" s="142">
        <v>0</v>
      </c>
    </row>
    <row r="25" spans="1:11" ht="14.4" x14ac:dyDescent="0.3">
      <c r="A25" s="142" t="s">
        <v>34</v>
      </c>
      <c r="B25" s="192" t="s">
        <v>24</v>
      </c>
      <c r="C25" s="192" t="s">
        <v>24</v>
      </c>
      <c r="D25" s="192" t="s">
        <v>24</v>
      </c>
      <c r="E25" s="192" t="s">
        <v>24</v>
      </c>
      <c r="F25" s="192" t="s">
        <v>24</v>
      </c>
      <c r="G25" s="192" t="s">
        <v>24</v>
      </c>
      <c r="H25" s="192" t="s">
        <v>24</v>
      </c>
      <c r="I25" s="192" t="s">
        <v>24</v>
      </c>
      <c r="J25" s="192" t="s">
        <v>24</v>
      </c>
      <c r="K25" s="192" t="s">
        <v>24</v>
      </c>
    </row>
    <row r="26" spans="1:11" ht="14.4" x14ac:dyDescent="0.3">
      <c r="A26" s="142" t="s">
        <v>35</v>
      </c>
      <c r="B26" s="142">
        <v>594</v>
      </c>
      <c r="C26" s="142">
        <v>0</v>
      </c>
      <c r="D26" s="142">
        <v>598</v>
      </c>
      <c r="E26" s="142">
        <v>488</v>
      </c>
      <c r="F26" s="142">
        <v>82</v>
      </c>
      <c r="G26" s="142">
        <v>0</v>
      </c>
      <c r="H26" s="142">
        <v>0</v>
      </c>
      <c r="I26" s="142">
        <v>0</v>
      </c>
      <c r="J26" s="142">
        <v>0</v>
      </c>
      <c r="K26" s="142"/>
    </row>
    <row r="27" spans="1:11" ht="14.4" x14ac:dyDescent="0.3">
      <c r="A27" s="142" t="s">
        <v>36</v>
      </c>
      <c r="B27" s="142">
        <v>1891</v>
      </c>
      <c r="C27" s="142">
        <v>0</v>
      </c>
      <c r="D27" s="142">
        <v>1891</v>
      </c>
      <c r="E27" s="142">
        <v>1670</v>
      </c>
      <c r="F27" s="142">
        <v>88</v>
      </c>
      <c r="G27" s="142">
        <v>1</v>
      </c>
      <c r="H27" s="142">
        <v>0</v>
      </c>
      <c r="I27" s="142">
        <v>1</v>
      </c>
      <c r="J27" s="142">
        <v>0</v>
      </c>
      <c r="K27" s="142">
        <v>0</v>
      </c>
    </row>
    <row r="28" spans="1:11" ht="14.4" x14ac:dyDescent="0.3">
      <c r="A28" s="142" t="s">
        <v>37</v>
      </c>
      <c r="B28" s="142">
        <v>410</v>
      </c>
      <c r="C28" s="142">
        <v>0</v>
      </c>
      <c r="D28" s="142">
        <v>410</v>
      </c>
      <c r="E28" s="142">
        <v>318</v>
      </c>
      <c r="F28" s="142">
        <v>78</v>
      </c>
      <c r="G28" s="142"/>
      <c r="H28" s="142"/>
      <c r="I28" s="142"/>
      <c r="J28" s="142"/>
      <c r="K28" s="142"/>
    </row>
    <row r="29" spans="1:11" ht="14.4" x14ac:dyDescent="0.3">
      <c r="A29" s="142" t="s">
        <v>38</v>
      </c>
      <c r="B29" s="142">
        <v>2342</v>
      </c>
      <c r="C29" s="142">
        <v>0</v>
      </c>
      <c r="D29" s="142">
        <v>2342</v>
      </c>
      <c r="E29" s="142">
        <v>1866</v>
      </c>
      <c r="F29" s="142">
        <v>80</v>
      </c>
      <c r="G29" s="142">
        <v>18</v>
      </c>
      <c r="H29" s="142">
        <v>0</v>
      </c>
      <c r="I29" s="142">
        <v>18</v>
      </c>
      <c r="J29" s="142">
        <v>0</v>
      </c>
      <c r="K29" s="142">
        <v>0</v>
      </c>
    </row>
    <row r="30" spans="1:11" ht="14.4" x14ac:dyDescent="0.3">
      <c r="A30" s="142" t="s">
        <v>39</v>
      </c>
      <c r="B30" s="142">
        <v>44</v>
      </c>
      <c r="C30" s="142">
        <v>0</v>
      </c>
      <c r="D30" s="142">
        <v>44</v>
      </c>
      <c r="E30" s="142">
        <v>30</v>
      </c>
      <c r="F30" s="142">
        <v>68</v>
      </c>
      <c r="G30" s="142"/>
      <c r="H30" s="142"/>
      <c r="I30" s="142"/>
      <c r="J30" s="142"/>
      <c r="K30" s="142"/>
    </row>
    <row r="31" spans="1:11" ht="14.4" x14ac:dyDescent="0.3">
      <c r="A31" s="142"/>
      <c r="B31" s="142"/>
      <c r="C31" s="142"/>
      <c r="D31" s="142"/>
      <c r="E31" s="142"/>
      <c r="F31" s="142"/>
      <c r="G31" s="142"/>
      <c r="H31" s="142"/>
      <c r="I31" s="142"/>
      <c r="J31" s="142"/>
      <c r="K31" s="142"/>
    </row>
    <row r="32" spans="1:11" ht="14.4" x14ac:dyDescent="0.3">
      <c r="A32" s="154" t="s">
        <v>40</v>
      </c>
      <c r="B32" s="142"/>
      <c r="C32" s="142"/>
      <c r="D32" s="142"/>
      <c r="E32" s="142"/>
      <c r="F32" s="142"/>
      <c r="G32" s="142"/>
      <c r="H32" s="142"/>
      <c r="I32" s="142"/>
      <c r="J32" s="142"/>
      <c r="K32" s="142"/>
    </row>
    <row r="33" spans="1:11" ht="14.4" x14ac:dyDescent="0.3">
      <c r="A33" s="142" t="s">
        <v>41</v>
      </c>
      <c r="B33" s="142">
        <v>27</v>
      </c>
      <c r="C33" s="142">
        <v>0</v>
      </c>
      <c r="D33" s="142">
        <v>27</v>
      </c>
      <c r="E33" s="142">
        <v>14</v>
      </c>
      <c r="F33" s="142">
        <v>52</v>
      </c>
      <c r="G33" s="142"/>
      <c r="H33" s="142"/>
      <c r="I33" s="142"/>
      <c r="J33" s="142"/>
      <c r="K33" s="142"/>
    </row>
    <row r="34" spans="1:11" ht="14.4" x14ac:dyDescent="0.3">
      <c r="A34" s="142" t="s">
        <v>42</v>
      </c>
      <c r="B34" s="142">
        <v>11</v>
      </c>
      <c r="C34" s="142">
        <v>0</v>
      </c>
      <c r="D34" s="142">
        <v>11</v>
      </c>
      <c r="E34" s="142">
        <v>5</v>
      </c>
      <c r="F34" s="142">
        <v>45</v>
      </c>
      <c r="G34" s="142">
        <v>1</v>
      </c>
      <c r="H34" s="142">
        <v>0</v>
      </c>
      <c r="I34" s="142">
        <v>1</v>
      </c>
      <c r="J34" s="142">
        <v>0</v>
      </c>
      <c r="K34" s="142">
        <v>0</v>
      </c>
    </row>
    <row r="35" spans="1:11" ht="14.4" x14ac:dyDescent="0.3">
      <c r="A35" s="142" t="s">
        <v>43</v>
      </c>
      <c r="B35" s="142">
        <v>38</v>
      </c>
      <c r="C35" s="142">
        <v>0</v>
      </c>
      <c r="D35" s="142">
        <v>38</v>
      </c>
      <c r="E35" s="142">
        <v>20</v>
      </c>
      <c r="F35" s="142">
        <v>53</v>
      </c>
      <c r="G35" s="142">
        <v>6</v>
      </c>
      <c r="H35" s="142">
        <v>0</v>
      </c>
      <c r="I35" s="142">
        <v>6</v>
      </c>
      <c r="J35" s="142">
        <v>1</v>
      </c>
      <c r="K35" s="142">
        <v>17</v>
      </c>
    </row>
    <row r="36" spans="1:11" ht="14.4" x14ac:dyDescent="0.3">
      <c r="A36" s="142" t="s">
        <v>133</v>
      </c>
      <c r="B36" s="142">
        <v>342</v>
      </c>
      <c r="C36" s="142">
        <v>0</v>
      </c>
      <c r="D36" s="142">
        <v>342</v>
      </c>
      <c r="E36" s="142">
        <v>257</v>
      </c>
      <c r="F36" s="142">
        <v>75</v>
      </c>
      <c r="G36" s="142">
        <v>5</v>
      </c>
      <c r="H36" s="142">
        <v>0</v>
      </c>
      <c r="I36" s="142">
        <v>5</v>
      </c>
      <c r="J36" s="142">
        <v>3</v>
      </c>
      <c r="K36" s="142">
        <v>60</v>
      </c>
    </row>
    <row r="37" spans="1:11" ht="14.4" x14ac:dyDescent="0.3">
      <c r="A37" s="142" t="s">
        <v>44</v>
      </c>
      <c r="B37" s="142">
        <v>27</v>
      </c>
      <c r="C37" s="142">
        <v>0</v>
      </c>
      <c r="D37" s="142">
        <v>27</v>
      </c>
      <c r="E37" s="142">
        <v>18</v>
      </c>
      <c r="F37" s="142">
        <v>67</v>
      </c>
      <c r="G37" s="142">
        <v>2</v>
      </c>
      <c r="H37" s="142">
        <v>0</v>
      </c>
      <c r="I37" s="142">
        <v>2</v>
      </c>
      <c r="J37" s="142">
        <v>1</v>
      </c>
      <c r="K37" s="142">
        <v>50</v>
      </c>
    </row>
    <row r="38" spans="1:11" ht="14.4" x14ac:dyDescent="0.3">
      <c r="A38" s="142" t="s">
        <v>45</v>
      </c>
      <c r="B38" s="142">
        <v>2</v>
      </c>
      <c r="C38" s="142">
        <v>0</v>
      </c>
      <c r="D38" s="142">
        <v>2</v>
      </c>
      <c r="E38" s="142">
        <v>2</v>
      </c>
      <c r="F38" s="142">
        <v>100</v>
      </c>
      <c r="G38" s="142">
        <v>0</v>
      </c>
      <c r="H38" s="142">
        <v>0</v>
      </c>
      <c r="I38" s="142">
        <v>0</v>
      </c>
      <c r="J38" s="142">
        <v>0</v>
      </c>
      <c r="K38" s="142"/>
    </row>
    <row r="39" spans="1:11" ht="14.4" x14ac:dyDescent="0.3">
      <c r="A39" s="142" t="s">
        <v>46</v>
      </c>
      <c r="B39" s="142">
        <v>25</v>
      </c>
      <c r="C39" s="142">
        <v>0</v>
      </c>
      <c r="D39" s="142">
        <v>25</v>
      </c>
      <c r="E39" s="142">
        <v>22</v>
      </c>
      <c r="F39" s="142">
        <v>88</v>
      </c>
      <c r="G39" s="142">
        <v>2</v>
      </c>
      <c r="H39" s="142">
        <v>0</v>
      </c>
      <c r="I39" s="142">
        <v>2</v>
      </c>
      <c r="J39" s="142">
        <v>2</v>
      </c>
      <c r="K39" s="142">
        <v>100</v>
      </c>
    </row>
    <row r="40" spans="1:11" ht="14.4" x14ac:dyDescent="0.3">
      <c r="A40" s="142" t="s">
        <v>47</v>
      </c>
      <c r="B40" s="142">
        <v>6</v>
      </c>
      <c r="C40" s="142">
        <v>0</v>
      </c>
      <c r="D40" s="142">
        <v>6</v>
      </c>
      <c r="E40" s="142">
        <v>5</v>
      </c>
      <c r="F40" s="142">
        <v>83</v>
      </c>
      <c r="G40" s="142">
        <v>0</v>
      </c>
      <c r="H40" s="142">
        <v>0</v>
      </c>
      <c r="I40" s="142">
        <v>0</v>
      </c>
      <c r="J40" s="142">
        <v>0</v>
      </c>
      <c r="K40" s="142"/>
    </row>
    <row r="41" spans="1:11" ht="14.4" x14ac:dyDescent="0.3">
      <c r="A41" s="142" t="s">
        <v>48</v>
      </c>
      <c r="B41" s="192" t="s">
        <v>24</v>
      </c>
      <c r="C41" s="192" t="s">
        <v>24</v>
      </c>
      <c r="D41" s="192" t="s">
        <v>24</v>
      </c>
      <c r="E41" s="192" t="s">
        <v>24</v>
      </c>
      <c r="F41" s="192" t="s">
        <v>24</v>
      </c>
      <c r="G41" s="192" t="s">
        <v>24</v>
      </c>
      <c r="H41" s="192" t="s">
        <v>24</v>
      </c>
      <c r="I41" s="192" t="s">
        <v>24</v>
      </c>
      <c r="J41" s="192" t="s">
        <v>24</v>
      </c>
      <c r="K41" s="192" t="s">
        <v>24</v>
      </c>
    </row>
    <row r="42" spans="1:11" ht="14.4" x14ac:dyDescent="0.3">
      <c r="A42" s="142" t="s">
        <v>134</v>
      </c>
      <c r="B42" s="142">
        <v>22</v>
      </c>
      <c r="C42" s="142">
        <v>0</v>
      </c>
      <c r="D42" s="142">
        <v>22</v>
      </c>
      <c r="E42" s="142">
        <v>14</v>
      </c>
      <c r="F42" s="142">
        <v>64</v>
      </c>
      <c r="G42" s="142">
        <v>6</v>
      </c>
      <c r="H42" s="142">
        <v>0</v>
      </c>
      <c r="I42" s="142">
        <v>6</v>
      </c>
      <c r="J42" s="142">
        <v>4</v>
      </c>
      <c r="K42" s="142">
        <v>67</v>
      </c>
    </row>
    <row r="43" spans="1:11" ht="14.4" x14ac:dyDescent="0.3">
      <c r="A43" s="142" t="s">
        <v>299</v>
      </c>
      <c r="B43" s="142">
        <v>38</v>
      </c>
      <c r="C43" s="142">
        <v>0</v>
      </c>
      <c r="D43" s="142">
        <v>38</v>
      </c>
      <c r="E43" s="142">
        <v>22</v>
      </c>
      <c r="F43" s="142">
        <v>58</v>
      </c>
      <c r="G43" s="142">
        <v>26</v>
      </c>
      <c r="H43" s="142">
        <v>0</v>
      </c>
      <c r="I43" s="142">
        <v>26</v>
      </c>
      <c r="J43" s="142">
        <v>16</v>
      </c>
      <c r="K43" s="142">
        <v>62</v>
      </c>
    </row>
    <row r="44" spans="1:11" ht="14.4" x14ac:dyDescent="0.3">
      <c r="A44" s="142" t="s">
        <v>135</v>
      </c>
      <c r="B44" s="142">
        <v>22</v>
      </c>
      <c r="C44" s="142">
        <v>0</v>
      </c>
      <c r="D44" s="142">
        <v>22</v>
      </c>
      <c r="E44" s="142">
        <v>15</v>
      </c>
      <c r="F44" s="142">
        <v>68</v>
      </c>
      <c r="G44" s="142">
        <v>5</v>
      </c>
      <c r="H44" s="142">
        <v>0</v>
      </c>
      <c r="I44" s="142">
        <v>5</v>
      </c>
      <c r="J44" s="142">
        <v>3</v>
      </c>
      <c r="K44" s="142">
        <v>60</v>
      </c>
    </row>
    <row r="45" spans="1:11" ht="14.4" x14ac:dyDescent="0.3">
      <c r="A45" s="142" t="s">
        <v>219</v>
      </c>
      <c r="B45" s="142">
        <v>13</v>
      </c>
      <c r="C45" s="142">
        <v>0</v>
      </c>
      <c r="D45" s="142">
        <v>13</v>
      </c>
      <c r="E45" s="142">
        <v>8</v>
      </c>
      <c r="F45" s="142">
        <v>62</v>
      </c>
      <c r="G45" s="142">
        <v>10</v>
      </c>
      <c r="H45" s="142">
        <v>0</v>
      </c>
      <c r="I45" s="142">
        <v>10</v>
      </c>
      <c r="J45" s="142">
        <v>6</v>
      </c>
      <c r="K45" s="142">
        <v>60</v>
      </c>
    </row>
    <row r="46" spans="1:11" ht="14.4" x14ac:dyDescent="0.3">
      <c r="A46" s="142" t="s">
        <v>233</v>
      </c>
      <c r="B46" s="142">
        <v>20</v>
      </c>
      <c r="C46" s="142">
        <v>0</v>
      </c>
      <c r="D46" s="142">
        <v>20</v>
      </c>
      <c r="E46" s="142">
        <v>14</v>
      </c>
      <c r="F46" s="142">
        <v>70</v>
      </c>
      <c r="G46" s="142">
        <v>5</v>
      </c>
      <c r="H46" s="142">
        <v>0</v>
      </c>
      <c r="I46" s="142">
        <v>5</v>
      </c>
      <c r="J46" s="142">
        <v>1</v>
      </c>
      <c r="K46" s="142">
        <v>20</v>
      </c>
    </row>
    <row r="47" spans="1:11" ht="14.4" x14ac:dyDescent="0.3">
      <c r="A47" s="142" t="s">
        <v>303</v>
      </c>
      <c r="B47" s="142">
        <v>1</v>
      </c>
      <c r="C47" s="142">
        <v>0</v>
      </c>
      <c r="D47" s="142">
        <v>1</v>
      </c>
      <c r="E47" s="142">
        <v>0</v>
      </c>
      <c r="F47" s="142">
        <v>0</v>
      </c>
      <c r="G47" s="142">
        <v>0</v>
      </c>
      <c r="H47" s="142">
        <v>0</v>
      </c>
      <c r="I47" s="142">
        <v>0</v>
      </c>
      <c r="J47" s="142">
        <v>0</v>
      </c>
      <c r="K47" s="142"/>
    </row>
    <row r="48" spans="1:11" ht="14.4" x14ac:dyDescent="0.3">
      <c r="A48" s="142" t="s">
        <v>304</v>
      </c>
      <c r="B48" s="142">
        <v>0</v>
      </c>
      <c r="C48" s="142">
        <v>0</v>
      </c>
      <c r="D48" s="142">
        <v>0</v>
      </c>
      <c r="E48" s="142">
        <v>0</v>
      </c>
      <c r="F48" s="142"/>
      <c r="G48" s="142">
        <v>0</v>
      </c>
      <c r="H48" s="142">
        <v>0</v>
      </c>
      <c r="I48" s="142">
        <v>0</v>
      </c>
      <c r="J48" s="142">
        <v>0</v>
      </c>
      <c r="K48" s="142"/>
    </row>
    <row r="49" spans="1:11" ht="14.4" x14ac:dyDescent="0.3">
      <c r="A49" s="142" t="s">
        <v>248</v>
      </c>
      <c r="B49" s="142">
        <v>5</v>
      </c>
      <c r="C49" s="142">
        <v>0</v>
      </c>
      <c r="D49" s="142">
        <v>5</v>
      </c>
      <c r="E49" s="142">
        <v>3</v>
      </c>
      <c r="F49" s="142">
        <v>60</v>
      </c>
      <c r="G49" s="142">
        <v>2</v>
      </c>
      <c r="H49" s="142">
        <v>0</v>
      </c>
      <c r="I49" s="142">
        <v>2</v>
      </c>
      <c r="J49" s="142">
        <v>2</v>
      </c>
      <c r="K49" s="142">
        <v>100</v>
      </c>
    </row>
    <row r="50" spans="1:11" ht="14.4" x14ac:dyDescent="0.3">
      <c r="A50" s="142" t="s">
        <v>305</v>
      </c>
      <c r="B50" s="142">
        <v>2</v>
      </c>
      <c r="C50" s="142">
        <v>0</v>
      </c>
      <c r="D50" s="142">
        <v>2</v>
      </c>
      <c r="E50" s="142">
        <v>0</v>
      </c>
      <c r="F50" s="142">
        <v>0</v>
      </c>
      <c r="G50" s="142">
        <v>1</v>
      </c>
      <c r="H50" s="142">
        <v>0</v>
      </c>
      <c r="I50" s="142">
        <v>1</v>
      </c>
      <c r="J50" s="142">
        <v>0</v>
      </c>
      <c r="K50" s="142">
        <v>0</v>
      </c>
    </row>
    <row r="51" spans="1:11" ht="14.4" x14ac:dyDescent="0.3">
      <c r="A51" s="142" t="s">
        <v>136</v>
      </c>
      <c r="B51" s="142">
        <v>12</v>
      </c>
      <c r="C51" s="142">
        <v>0</v>
      </c>
      <c r="D51" s="142">
        <v>12</v>
      </c>
      <c r="E51" s="142">
        <v>11</v>
      </c>
      <c r="F51" s="142">
        <v>92</v>
      </c>
      <c r="G51" s="142"/>
      <c r="H51" s="142"/>
      <c r="I51" s="142"/>
      <c r="J51" s="142"/>
      <c r="K51" s="142"/>
    </row>
    <row r="52" spans="1:11" ht="14.4" x14ac:dyDescent="0.3">
      <c r="A52" s="142" t="s">
        <v>49</v>
      </c>
      <c r="B52" s="142">
        <v>14</v>
      </c>
      <c r="C52" s="142">
        <v>0</v>
      </c>
      <c r="D52" s="142">
        <v>14</v>
      </c>
      <c r="E52" s="142">
        <v>9</v>
      </c>
      <c r="F52" s="142">
        <v>64</v>
      </c>
      <c r="G52" s="142">
        <v>0</v>
      </c>
      <c r="H52" s="142">
        <v>0</v>
      </c>
      <c r="I52" s="142">
        <v>0</v>
      </c>
      <c r="J52" s="142">
        <v>0</v>
      </c>
      <c r="K52" s="142"/>
    </row>
    <row r="53" spans="1:11" ht="14.4" x14ac:dyDescent="0.3">
      <c r="A53" s="142" t="s">
        <v>50</v>
      </c>
      <c r="B53" s="142">
        <v>55</v>
      </c>
      <c r="C53" s="142">
        <v>0</v>
      </c>
      <c r="D53" s="142">
        <v>55</v>
      </c>
      <c r="E53" s="142">
        <v>44</v>
      </c>
      <c r="F53" s="142">
        <v>80</v>
      </c>
      <c r="G53" s="142">
        <v>0</v>
      </c>
      <c r="H53" s="142">
        <v>0</v>
      </c>
      <c r="I53" s="142">
        <v>0</v>
      </c>
      <c r="J53" s="142">
        <v>0</v>
      </c>
      <c r="K53" s="142"/>
    </row>
    <row r="54" spans="1:11" ht="14.4" x14ac:dyDescent="0.3">
      <c r="A54" s="142" t="s">
        <v>51</v>
      </c>
      <c r="B54" s="142">
        <v>112</v>
      </c>
      <c r="C54" s="142">
        <v>0</v>
      </c>
      <c r="D54" s="142">
        <v>112</v>
      </c>
      <c r="E54" s="142">
        <v>80</v>
      </c>
      <c r="F54" s="142">
        <v>71</v>
      </c>
      <c r="G54" s="142">
        <v>0</v>
      </c>
      <c r="H54" s="142">
        <v>0</v>
      </c>
      <c r="I54" s="142">
        <v>0</v>
      </c>
      <c r="J54" s="142">
        <v>0</v>
      </c>
      <c r="K54" s="142"/>
    </row>
    <row r="55" spans="1:11" ht="14.4" x14ac:dyDescent="0.3">
      <c r="A55" s="142" t="s">
        <v>52</v>
      </c>
      <c r="B55" s="142">
        <v>791</v>
      </c>
      <c r="C55" s="142">
        <v>0</v>
      </c>
      <c r="D55" s="142">
        <v>791</v>
      </c>
      <c r="E55" s="142">
        <v>616</v>
      </c>
      <c r="F55" s="142">
        <v>78</v>
      </c>
      <c r="G55" s="142">
        <v>1</v>
      </c>
      <c r="H55" s="142">
        <v>0</v>
      </c>
      <c r="I55" s="142">
        <v>1</v>
      </c>
      <c r="J55" s="142">
        <v>0</v>
      </c>
      <c r="K55" s="142">
        <v>0</v>
      </c>
    </row>
    <row r="56" spans="1:11" ht="14.4" x14ac:dyDescent="0.3">
      <c r="A56" s="142" t="s">
        <v>53</v>
      </c>
      <c r="B56" s="192" t="s">
        <v>24</v>
      </c>
      <c r="C56" s="192" t="s">
        <v>24</v>
      </c>
      <c r="D56" s="192" t="s">
        <v>24</v>
      </c>
      <c r="E56" s="192" t="s">
        <v>24</v>
      </c>
      <c r="F56" s="192" t="s">
        <v>24</v>
      </c>
      <c r="G56" s="192" t="s">
        <v>24</v>
      </c>
      <c r="H56" s="192" t="s">
        <v>24</v>
      </c>
      <c r="I56" s="192" t="s">
        <v>24</v>
      </c>
      <c r="J56" s="192" t="s">
        <v>24</v>
      </c>
      <c r="K56" s="192" t="s">
        <v>24</v>
      </c>
    </row>
    <row r="57" spans="1:11" ht="14.4" x14ac:dyDescent="0.3">
      <c r="A57" s="142" t="s">
        <v>54</v>
      </c>
      <c r="B57" s="142">
        <v>1</v>
      </c>
      <c r="C57" s="142">
        <v>0</v>
      </c>
      <c r="D57" s="142">
        <v>1</v>
      </c>
      <c r="E57" s="142">
        <v>0</v>
      </c>
      <c r="F57" s="142">
        <v>0</v>
      </c>
      <c r="G57" s="142"/>
      <c r="H57" s="142"/>
      <c r="I57" s="142"/>
      <c r="J57" s="142"/>
      <c r="K57" s="142"/>
    </row>
    <row r="58" spans="1:11" ht="14.4" x14ac:dyDescent="0.3">
      <c r="A58" s="142" t="s">
        <v>55</v>
      </c>
      <c r="B58" s="142">
        <v>99</v>
      </c>
      <c r="C58" s="142">
        <v>0</v>
      </c>
      <c r="D58" s="142">
        <v>99</v>
      </c>
      <c r="E58" s="142">
        <v>73</v>
      </c>
      <c r="F58" s="142">
        <v>74</v>
      </c>
      <c r="G58" s="142">
        <v>2</v>
      </c>
      <c r="H58" s="142">
        <v>0</v>
      </c>
      <c r="I58" s="142">
        <v>2</v>
      </c>
      <c r="J58" s="142">
        <v>0</v>
      </c>
      <c r="K58" s="142">
        <v>0</v>
      </c>
    </row>
    <row r="59" spans="1:11" ht="14.4" x14ac:dyDescent="0.3">
      <c r="A59" s="142" t="s">
        <v>297</v>
      </c>
      <c r="B59" s="142">
        <v>589</v>
      </c>
      <c r="C59" s="142">
        <v>0</v>
      </c>
      <c r="D59" s="142">
        <v>589</v>
      </c>
      <c r="E59" s="142">
        <v>423</v>
      </c>
      <c r="F59" s="142">
        <v>72</v>
      </c>
      <c r="G59" s="142">
        <v>68</v>
      </c>
      <c r="H59" s="142">
        <v>0</v>
      </c>
      <c r="I59" s="142">
        <v>68</v>
      </c>
      <c r="J59" s="142">
        <v>21</v>
      </c>
      <c r="K59" s="142">
        <v>31</v>
      </c>
    </row>
    <row r="60" spans="1:11" ht="14.4" x14ac:dyDescent="0.3">
      <c r="A60" s="142" t="s">
        <v>296</v>
      </c>
      <c r="B60" s="142">
        <v>624</v>
      </c>
      <c r="C60" s="142">
        <v>0</v>
      </c>
      <c r="D60" s="142">
        <v>624</v>
      </c>
      <c r="E60" s="142">
        <v>433</v>
      </c>
      <c r="F60" s="142">
        <v>69</v>
      </c>
      <c r="G60" s="142">
        <v>109</v>
      </c>
      <c r="H60" s="142">
        <v>0</v>
      </c>
      <c r="I60" s="142">
        <v>109</v>
      </c>
      <c r="J60" s="142">
        <v>25</v>
      </c>
      <c r="K60" s="142">
        <v>23</v>
      </c>
    </row>
    <row r="61" spans="1:11" ht="14.4" x14ac:dyDescent="0.3">
      <c r="A61" s="142" t="s">
        <v>298</v>
      </c>
      <c r="B61" s="142">
        <v>916</v>
      </c>
      <c r="C61" s="142">
        <v>0</v>
      </c>
      <c r="D61" s="142">
        <v>916</v>
      </c>
      <c r="E61" s="142">
        <v>668</v>
      </c>
      <c r="F61" s="142">
        <v>73</v>
      </c>
      <c r="G61" s="142">
        <v>84</v>
      </c>
      <c r="H61" s="142">
        <v>0</v>
      </c>
      <c r="I61" s="142">
        <v>84</v>
      </c>
      <c r="J61" s="142">
        <v>21</v>
      </c>
      <c r="K61" s="142">
        <v>25</v>
      </c>
    </row>
    <row r="62" spans="1:11" ht="14.4" x14ac:dyDescent="0.3">
      <c r="A62" s="142" t="s">
        <v>295</v>
      </c>
      <c r="B62" s="142">
        <v>121</v>
      </c>
      <c r="C62" s="142">
        <v>0</v>
      </c>
      <c r="D62" s="142">
        <v>121</v>
      </c>
      <c r="E62" s="142">
        <v>97</v>
      </c>
      <c r="F62" s="142">
        <v>80</v>
      </c>
      <c r="G62" s="142">
        <v>5</v>
      </c>
      <c r="H62" s="142">
        <v>0</v>
      </c>
      <c r="I62" s="142">
        <v>5</v>
      </c>
      <c r="J62" s="142">
        <v>0</v>
      </c>
      <c r="K62" s="142">
        <v>0</v>
      </c>
    </row>
    <row r="63" spans="1:11" ht="14.4" x14ac:dyDescent="0.3">
      <c r="A63" s="142" t="s">
        <v>56</v>
      </c>
      <c r="B63" s="142">
        <v>106</v>
      </c>
      <c r="C63" s="142">
        <v>0</v>
      </c>
      <c r="D63" s="142">
        <v>106</v>
      </c>
      <c r="E63" s="142">
        <v>86</v>
      </c>
      <c r="F63" s="142">
        <v>81</v>
      </c>
      <c r="G63" s="142">
        <v>9</v>
      </c>
      <c r="H63" s="142">
        <v>0</v>
      </c>
      <c r="I63" s="142">
        <v>9</v>
      </c>
      <c r="J63" s="142">
        <v>1</v>
      </c>
      <c r="K63" s="142">
        <v>11</v>
      </c>
    </row>
    <row r="64" spans="1:11" ht="14.4" x14ac:dyDescent="0.3">
      <c r="A64" s="142" t="s">
        <v>57</v>
      </c>
      <c r="B64" s="142">
        <v>11</v>
      </c>
      <c r="C64" s="142">
        <v>0</v>
      </c>
      <c r="D64" s="142">
        <v>11</v>
      </c>
      <c r="E64" s="142">
        <v>11</v>
      </c>
      <c r="F64" s="142">
        <v>100</v>
      </c>
      <c r="G64" s="142"/>
      <c r="H64" s="142"/>
      <c r="I64" s="142"/>
      <c r="J64" s="142"/>
      <c r="K64" s="142"/>
    </row>
    <row r="65" spans="1:11" ht="14.4" x14ac:dyDescent="0.3">
      <c r="A65" s="142" t="s">
        <v>58</v>
      </c>
      <c r="B65" s="142">
        <v>786</v>
      </c>
      <c r="C65" s="142">
        <v>0</v>
      </c>
      <c r="D65" s="142">
        <v>786</v>
      </c>
      <c r="E65" s="142">
        <v>509</v>
      </c>
      <c r="F65" s="142">
        <v>65</v>
      </c>
      <c r="G65" s="142">
        <v>7</v>
      </c>
      <c r="H65" s="142">
        <v>0</v>
      </c>
      <c r="I65" s="142">
        <v>7</v>
      </c>
      <c r="J65" s="142">
        <v>1</v>
      </c>
      <c r="K65" s="142">
        <v>14</v>
      </c>
    </row>
    <row r="66" spans="1:11" ht="14.4" x14ac:dyDescent="0.3">
      <c r="A66" s="142" t="s">
        <v>59</v>
      </c>
      <c r="B66" s="142">
        <v>411</v>
      </c>
      <c r="C66" s="142">
        <v>0</v>
      </c>
      <c r="D66" s="142">
        <v>411</v>
      </c>
      <c r="E66" s="142">
        <v>280</v>
      </c>
      <c r="F66" s="142">
        <v>68</v>
      </c>
      <c r="G66" s="142">
        <v>21</v>
      </c>
      <c r="H66" s="142">
        <v>0</v>
      </c>
      <c r="I66" s="142">
        <v>21</v>
      </c>
      <c r="J66" s="142">
        <v>8</v>
      </c>
      <c r="K66" s="142">
        <v>38</v>
      </c>
    </row>
    <row r="67" spans="1:11" ht="14.4" x14ac:dyDescent="0.3">
      <c r="A67" s="142" t="s">
        <v>60</v>
      </c>
      <c r="B67" s="142">
        <v>434</v>
      </c>
      <c r="C67" s="142">
        <v>0</v>
      </c>
      <c r="D67" s="142">
        <v>434</v>
      </c>
      <c r="E67" s="142">
        <v>304</v>
      </c>
      <c r="F67" s="142">
        <v>70</v>
      </c>
      <c r="G67" s="142">
        <v>13</v>
      </c>
      <c r="H67" s="142">
        <v>0</v>
      </c>
      <c r="I67" s="142">
        <v>13</v>
      </c>
      <c r="J67" s="142">
        <v>4</v>
      </c>
      <c r="K67" s="142">
        <v>31</v>
      </c>
    </row>
    <row r="68" spans="1:11" ht="14.4" x14ac:dyDescent="0.3">
      <c r="A68" s="142" t="s">
        <v>61</v>
      </c>
      <c r="B68" s="142">
        <v>185</v>
      </c>
      <c r="C68" s="142">
        <v>0</v>
      </c>
      <c r="D68" s="142">
        <v>185</v>
      </c>
      <c r="E68" s="142">
        <v>137</v>
      </c>
      <c r="F68" s="142">
        <v>74</v>
      </c>
      <c r="G68" s="142">
        <v>7</v>
      </c>
      <c r="H68" s="142">
        <v>0</v>
      </c>
      <c r="I68" s="142">
        <v>7</v>
      </c>
      <c r="J68" s="142">
        <v>3</v>
      </c>
      <c r="K68" s="142">
        <v>43</v>
      </c>
    </row>
    <row r="69" spans="1:11" ht="14.4" x14ac:dyDescent="0.3">
      <c r="A69" s="142" t="s">
        <v>62</v>
      </c>
      <c r="B69" s="142">
        <v>695</v>
      </c>
      <c r="C69" s="142">
        <v>0</v>
      </c>
      <c r="D69" s="142">
        <v>695</v>
      </c>
      <c r="E69" s="142">
        <v>486</v>
      </c>
      <c r="F69" s="142">
        <v>70</v>
      </c>
      <c r="G69" s="142">
        <v>21</v>
      </c>
      <c r="H69" s="142">
        <v>0</v>
      </c>
      <c r="I69" s="142">
        <v>21</v>
      </c>
      <c r="J69" s="142">
        <v>5</v>
      </c>
      <c r="K69" s="142">
        <v>24</v>
      </c>
    </row>
    <row r="70" spans="1:11" ht="14.4" x14ac:dyDescent="0.3">
      <c r="A70" s="142" t="s">
        <v>63</v>
      </c>
      <c r="B70" s="192" t="s">
        <v>24</v>
      </c>
      <c r="C70" s="192" t="s">
        <v>24</v>
      </c>
      <c r="D70" s="192" t="s">
        <v>24</v>
      </c>
      <c r="E70" s="192" t="s">
        <v>24</v>
      </c>
      <c r="F70" s="192" t="s">
        <v>24</v>
      </c>
      <c r="G70" s="192" t="s">
        <v>24</v>
      </c>
      <c r="H70" s="192" t="s">
        <v>24</v>
      </c>
      <c r="I70" s="192" t="s">
        <v>24</v>
      </c>
      <c r="J70" s="192" t="s">
        <v>24</v>
      </c>
      <c r="K70" s="192" t="s">
        <v>24</v>
      </c>
    </row>
    <row r="71" spans="1:11" ht="14.4" x14ac:dyDescent="0.3">
      <c r="A71" s="142" t="s">
        <v>64</v>
      </c>
      <c r="B71" s="142">
        <v>174</v>
      </c>
      <c r="C71" s="142">
        <v>0</v>
      </c>
      <c r="D71" s="142">
        <v>174</v>
      </c>
      <c r="E71" s="142">
        <v>111</v>
      </c>
      <c r="F71" s="142">
        <v>64</v>
      </c>
      <c r="G71" s="142">
        <v>2</v>
      </c>
      <c r="H71" s="142">
        <v>0</v>
      </c>
      <c r="I71" s="142">
        <v>2</v>
      </c>
      <c r="J71" s="142">
        <v>0</v>
      </c>
      <c r="K71" s="142">
        <v>0</v>
      </c>
    </row>
    <row r="72" spans="1:11" ht="14.4" x14ac:dyDescent="0.3">
      <c r="A72" s="142" t="s">
        <v>65</v>
      </c>
      <c r="B72" s="142">
        <v>140</v>
      </c>
      <c r="C72" s="142">
        <v>0</v>
      </c>
      <c r="D72" s="142">
        <v>140</v>
      </c>
      <c r="E72" s="142">
        <v>87</v>
      </c>
      <c r="F72" s="142">
        <v>62</v>
      </c>
      <c r="G72" s="142">
        <v>4</v>
      </c>
      <c r="H72" s="142">
        <v>0</v>
      </c>
      <c r="I72" s="142">
        <v>4</v>
      </c>
      <c r="J72" s="142">
        <v>1</v>
      </c>
      <c r="K72" s="142">
        <v>25</v>
      </c>
    </row>
    <row r="73" spans="1:11" ht="14.4" x14ac:dyDescent="0.3">
      <c r="A73" s="142" t="s">
        <v>66</v>
      </c>
      <c r="B73" s="142">
        <v>398</v>
      </c>
      <c r="C73" s="142">
        <v>0</v>
      </c>
      <c r="D73" s="142">
        <v>398</v>
      </c>
      <c r="E73" s="142">
        <v>274</v>
      </c>
      <c r="F73" s="142">
        <v>69</v>
      </c>
      <c r="G73" s="142">
        <v>20</v>
      </c>
      <c r="H73" s="142">
        <v>0</v>
      </c>
      <c r="I73" s="142">
        <v>20</v>
      </c>
      <c r="J73" s="142">
        <v>3</v>
      </c>
      <c r="K73" s="142">
        <v>15</v>
      </c>
    </row>
    <row r="74" spans="1:11" ht="14.4" x14ac:dyDescent="0.3">
      <c r="A74" s="142" t="s">
        <v>67</v>
      </c>
      <c r="B74" s="192" t="s">
        <v>24</v>
      </c>
      <c r="C74" s="192" t="s">
        <v>24</v>
      </c>
      <c r="D74" s="192" t="s">
        <v>24</v>
      </c>
      <c r="E74" s="192" t="s">
        <v>24</v>
      </c>
      <c r="F74" s="192" t="s">
        <v>24</v>
      </c>
      <c r="G74" s="192" t="s">
        <v>24</v>
      </c>
      <c r="H74" s="192" t="s">
        <v>24</v>
      </c>
      <c r="I74" s="192" t="s">
        <v>24</v>
      </c>
      <c r="J74" s="192" t="s">
        <v>24</v>
      </c>
      <c r="K74" s="192" t="s">
        <v>24</v>
      </c>
    </row>
    <row r="75" spans="1:11" ht="14.4" x14ac:dyDescent="0.3">
      <c r="A75" s="142" t="s">
        <v>68</v>
      </c>
      <c r="B75" s="142">
        <v>347</v>
      </c>
      <c r="C75" s="142">
        <v>0</v>
      </c>
      <c r="D75" s="142">
        <v>347</v>
      </c>
      <c r="E75" s="142">
        <v>220</v>
      </c>
      <c r="F75" s="142">
        <v>63</v>
      </c>
      <c r="G75" s="142">
        <v>22</v>
      </c>
      <c r="H75" s="142">
        <v>0</v>
      </c>
      <c r="I75" s="142">
        <v>22</v>
      </c>
      <c r="J75" s="142">
        <v>4</v>
      </c>
      <c r="K75" s="142">
        <v>18</v>
      </c>
    </row>
    <row r="76" spans="1:11" ht="14.4" x14ac:dyDescent="0.3">
      <c r="A76" s="142" t="s">
        <v>69</v>
      </c>
      <c r="B76" s="142">
        <v>410</v>
      </c>
      <c r="C76" s="142">
        <v>0</v>
      </c>
      <c r="D76" s="142">
        <v>410</v>
      </c>
      <c r="E76" s="142">
        <v>307</v>
      </c>
      <c r="F76" s="142">
        <v>75</v>
      </c>
      <c r="G76" s="142">
        <v>33</v>
      </c>
      <c r="H76" s="142">
        <v>0</v>
      </c>
      <c r="I76" s="142">
        <v>33</v>
      </c>
      <c r="J76" s="142">
        <v>7</v>
      </c>
      <c r="K76" s="142">
        <v>21</v>
      </c>
    </row>
    <row r="77" spans="1:11" ht="14.4" x14ac:dyDescent="0.3">
      <c r="A77" s="142" t="s">
        <v>70</v>
      </c>
      <c r="B77" s="142">
        <v>523</v>
      </c>
      <c r="C77" s="142">
        <v>0</v>
      </c>
      <c r="D77" s="142">
        <v>523</v>
      </c>
      <c r="E77" s="142">
        <v>393</v>
      </c>
      <c r="F77" s="142">
        <v>75</v>
      </c>
      <c r="G77" s="142">
        <v>23</v>
      </c>
      <c r="H77" s="142">
        <v>0</v>
      </c>
      <c r="I77" s="142">
        <v>23</v>
      </c>
      <c r="J77" s="142">
        <v>9</v>
      </c>
      <c r="K77" s="142">
        <v>39</v>
      </c>
    </row>
    <row r="78" spans="1:11" ht="14.4" x14ac:dyDescent="0.3">
      <c r="A78" s="142"/>
      <c r="B78" s="142"/>
      <c r="C78" s="142"/>
      <c r="D78" s="142"/>
      <c r="E78" s="142"/>
      <c r="F78" s="142"/>
      <c r="G78" s="142"/>
      <c r="H78" s="142"/>
      <c r="I78" s="142"/>
      <c r="J78" s="142"/>
      <c r="K78" s="142"/>
    </row>
    <row r="79" spans="1:11" ht="14.4" x14ac:dyDescent="0.3">
      <c r="A79" s="154" t="s">
        <v>71</v>
      </c>
      <c r="B79" s="142"/>
      <c r="C79" s="142"/>
      <c r="D79" s="142"/>
      <c r="E79" s="142"/>
      <c r="F79" s="142"/>
      <c r="G79" s="142"/>
      <c r="H79" s="142"/>
      <c r="I79" s="142"/>
      <c r="J79" s="142"/>
      <c r="K79" s="142"/>
    </row>
    <row r="80" spans="1:11" ht="14.4" x14ac:dyDescent="0.3">
      <c r="A80" s="142" t="s">
        <v>338</v>
      </c>
      <c r="B80" s="142">
        <v>0</v>
      </c>
      <c r="C80" s="142">
        <v>0</v>
      </c>
      <c r="D80" s="142">
        <v>0</v>
      </c>
      <c r="E80" s="142">
        <v>0</v>
      </c>
      <c r="F80" s="142"/>
      <c r="G80" s="142"/>
      <c r="H80" s="142"/>
      <c r="I80" s="142"/>
      <c r="J80" s="142"/>
      <c r="K80" s="142"/>
    </row>
    <row r="81" spans="1:11" ht="14.4" x14ac:dyDescent="0.3">
      <c r="A81" s="142" t="s">
        <v>339</v>
      </c>
      <c r="B81" s="142">
        <v>15</v>
      </c>
      <c r="C81" s="142">
        <v>0</v>
      </c>
      <c r="D81" s="142">
        <v>15</v>
      </c>
      <c r="E81" s="142">
        <v>10</v>
      </c>
      <c r="F81" s="142">
        <v>67</v>
      </c>
      <c r="G81" s="142"/>
      <c r="H81" s="142"/>
      <c r="I81" s="142"/>
      <c r="J81" s="142"/>
      <c r="K81" s="142"/>
    </row>
    <row r="82" spans="1:11" ht="14.4" x14ac:dyDescent="0.3">
      <c r="A82" s="142" t="s">
        <v>340</v>
      </c>
      <c r="B82" s="142">
        <v>1</v>
      </c>
      <c r="C82" s="142">
        <v>0</v>
      </c>
      <c r="D82" s="142">
        <v>1</v>
      </c>
      <c r="E82" s="142">
        <v>1</v>
      </c>
      <c r="F82" s="142">
        <v>100</v>
      </c>
      <c r="G82" s="142"/>
      <c r="H82" s="142"/>
      <c r="I82" s="142"/>
      <c r="J82" s="142"/>
      <c r="K82" s="142"/>
    </row>
    <row r="83" spans="1:11" ht="14.4" x14ac:dyDescent="0.3">
      <c r="A83" s="142" t="s">
        <v>341</v>
      </c>
      <c r="B83" s="142">
        <v>7</v>
      </c>
      <c r="C83" s="142">
        <v>0</v>
      </c>
      <c r="D83" s="142">
        <v>7</v>
      </c>
      <c r="E83" s="142">
        <v>5</v>
      </c>
      <c r="F83" s="142">
        <v>71</v>
      </c>
      <c r="G83" s="142"/>
      <c r="H83" s="142"/>
      <c r="I83" s="142"/>
      <c r="J83" s="142"/>
      <c r="K83" s="142"/>
    </row>
    <row r="84" spans="1:11" ht="14.4" x14ac:dyDescent="0.3">
      <c r="A84" s="142" t="s">
        <v>72</v>
      </c>
      <c r="B84" s="142">
        <v>105</v>
      </c>
      <c r="C84" s="142">
        <v>0</v>
      </c>
      <c r="D84" s="142">
        <v>105</v>
      </c>
      <c r="E84" s="142">
        <v>68</v>
      </c>
      <c r="F84" s="142">
        <v>65</v>
      </c>
      <c r="G84" s="142">
        <v>20</v>
      </c>
      <c r="H84" s="142">
        <v>0</v>
      </c>
      <c r="I84" s="142">
        <v>20</v>
      </c>
      <c r="J84" s="142">
        <v>13</v>
      </c>
      <c r="K84" s="142">
        <v>65</v>
      </c>
    </row>
    <row r="85" spans="1:11" ht="14.4" x14ac:dyDescent="0.3">
      <c r="A85" s="142" t="s">
        <v>185</v>
      </c>
      <c r="B85" s="142">
        <v>17</v>
      </c>
      <c r="C85" s="142">
        <v>0</v>
      </c>
      <c r="D85" s="142">
        <v>17</v>
      </c>
      <c r="E85" s="142">
        <v>15</v>
      </c>
      <c r="F85" s="142">
        <v>88</v>
      </c>
      <c r="G85" s="142">
        <v>9</v>
      </c>
      <c r="H85" s="142">
        <v>0</v>
      </c>
      <c r="I85" s="142">
        <v>9</v>
      </c>
      <c r="J85" s="142">
        <v>5</v>
      </c>
      <c r="K85" s="142">
        <v>56</v>
      </c>
    </row>
    <row r="86" spans="1:11" ht="14.4" x14ac:dyDescent="0.3">
      <c r="A86" s="142" t="s">
        <v>158</v>
      </c>
      <c r="B86" s="142"/>
      <c r="C86" s="142"/>
      <c r="D86" s="142"/>
      <c r="E86" s="142"/>
      <c r="F86" s="142"/>
      <c r="G86" s="142"/>
      <c r="H86" s="142"/>
      <c r="I86" s="142"/>
      <c r="J86" s="142"/>
      <c r="K86" s="142"/>
    </row>
    <row r="87" spans="1:11" ht="14.4" x14ac:dyDescent="0.3">
      <c r="A87" s="142" t="s">
        <v>153</v>
      </c>
      <c r="B87" s="142">
        <v>11</v>
      </c>
      <c r="C87" s="142">
        <v>0</v>
      </c>
      <c r="D87" s="142">
        <v>11</v>
      </c>
      <c r="E87" s="142">
        <v>4</v>
      </c>
      <c r="F87" s="142">
        <v>36</v>
      </c>
      <c r="G87" s="142">
        <v>0</v>
      </c>
      <c r="H87" s="142">
        <v>0</v>
      </c>
      <c r="I87" s="142">
        <v>0</v>
      </c>
      <c r="J87" s="142">
        <v>0</v>
      </c>
      <c r="K87" s="142"/>
    </row>
    <row r="88" spans="1:11" ht="14.4" x14ac:dyDescent="0.3">
      <c r="A88" s="142" t="s">
        <v>73</v>
      </c>
      <c r="B88" s="142">
        <v>42</v>
      </c>
      <c r="C88" s="142">
        <v>0</v>
      </c>
      <c r="D88" s="142">
        <v>42</v>
      </c>
      <c r="E88" s="142">
        <v>18</v>
      </c>
      <c r="F88" s="142">
        <v>43</v>
      </c>
      <c r="G88" s="142">
        <v>0</v>
      </c>
      <c r="H88" s="142">
        <v>0</v>
      </c>
      <c r="I88" s="142">
        <v>0</v>
      </c>
      <c r="J88" s="142">
        <v>0</v>
      </c>
      <c r="K88" s="142"/>
    </row>
    <row r="89" spans="1:11" ht="14.4" x14ac:dyDescent="0.3">
      <c r="A89" s="142" t="s">
        <v>74</v>
      </c>
      <c r="B89" s="142">
        <v>57</v>
      </c>
      <c r="C89" s="142">
        <v>0</v>
      </c>
      <c r="D89" s="142">
        <v>57</v>
      </c>
      <c r="E89" s="142">
        <v>23</v>
      </c>
      <c r="F89" s="142">
        <v>40</v>
      </c>
      <c r="G89" s="142">
        <v>5</v>
      </c>
      <c r="H89" s="142">
        <v>0</v>
      </c>
      <c r="I89" s="142">
        <v>5</v>
      </c>
      <c r="J89" s="142">
        <v>2</v>
      </c>
      <c r="K89" s="142">
        <v>40</v>
      </c>
    </row>
    <row r="90" spans="1:11" ht="14.4" x14ac:dyDescent="0.3">
      <c r="A90" s="142" t="s">
        <v>126</v>
      </c>
      <c r="B90" s="142">
        <v>46</v>
      </c>
      <c r="C90" s="142">
        <v>0</v>
      </c>
      <c r="D90" s="142">
        <v>46</v>
      </c>
      <c r="E90" s="142">
        <v>15</v>
      </c>
      <c r="F90" s="142">
        <v>33</v>
      </c>
      <c r="G90" s="142">
        <v>0</v>
      </c>
      <c r="H90" s="142">
        <v>0</v>
      </c>
      <c r="I90" s="142">
        <v>0</v>
      </c>
      <c r="J90" s="142">
        <v>0</v>
      </c>
      <c r="K90" s="142"/>
    </row>
    <row r="91" spans="1:11" ht="14.4" x14ac:dyDescent="0.3">
      <c r="A91" s="142" t="s">
        <v>75</v>
      </c>
      <c r="B91" s="142">
        <v>66</v>
      </c>
      <c r="C91" s="142">
        <v>0</v>
      </c>
      <c r="D91" s="142">
        <v>66</v>
      </c>
      <c r="E91" s="142">
        <v>29</v>
      </c>
      <c r="F91" s="142">
        <v>44</v>
      </c>
      <c r="G91" s="142">
        <v>12</v>
      </c>
      <c r="H91" s="142">
        <v>0</v>
      </c>
      <c r="I91" s="142">
        <v>12</v>
      </c>
      <c r="J91" s="142">
        <v>7</v>
      </c>
      <c r="K91" s="142">
        <v>58</v>
      </c>
    </row>
    <row r="92" spans="1:11" ht="14.4" x14ac:dyDescent="0.3">
      <c r="A92" s="142" t="s">
        <v>306</v>
      </c>
      <c r="B92" s="142">
        <v>687</v>
      </c>
      <c r="C92" s="142">
        <v>0</v>
      </c>
      <c r="D92" s="142">
        <v>687</v>
      </c>
      <c r="E92" s="142">
        <v>487</v>
      </c>
      <c r="F92" s="142">
        <v>71</v>
      </c>
      <c r="G92" s="142">
        <v>4</v>
      </c>
      <c r="H92" s="142">
        <v>0</v>
      </c>
      <c r="I92" s="142">
        <v>4</v>
      </c>
      <c r="J92" s="142">
        <v>1</v>
      </c>
      <c r="K92" s="142">
        <v>25</v>
      </c>
    </row>
    <row r="93" spans="1:11" ht="14.4" x14ac:dyDescent="0.3">
      <c r="A93" s="142" t="s">
        <v>342</v>
      </c>
      <c r="B93" s="142">
        <v>265</v>
      </c>
      <c r="C93" s="142">
        <v>0</v>
      </c>
      <c r="D93" s="142">
        <v>265</v>
      </c>
      <c r="E93" s="142">
        <v>129</v>
      </c>
      <c r="F93" s="142">
        <v>49</v>
      </c>
      <c r="G93" s="142">
        <v>147</v>
      </c>
      <c r="H93" s="142">
        <v>0</v>
      </c>
      <c r="I93" s="142">
        <v>147</v>
      </c>
      <c r="J93" s="142">
        <v>75</v>
      </c>
      <c r="K93" s="142">
        <v>51</v>
      </c>
    </row>
    <row r="94" spans="1:11" ht="14.4" x14ac:dyDescent="0.3">
      <c r="A94" s="142" t="s">
        <v>184</v>
      </c>
      <c r="B94" s="192" t="s">
        <v>24</v>
      </c>
      <c r="C94" s="192" t="s">
        <v>24</v>
      </c>
      <c r="D94" s="192" t="s">
        <v>24</v>
      </c>
      <c r="E94" s="192" t="s">
        <v>24</v>
      </c>
      <c r="F94" s="192" t="s">
        <v>24</v>
      </c>
      <c r="G94" s="192" t="s">
        <v>24</v>
      </c>
      <c r="H94" s="192" t="s">
        <v>24</v>
      </c>
      <c r="I94" s="192" t="s">
        <v>24</v>
      </c>
      <c r="J94" s="192" t="s">
        <v>24</v>
      </c>
      <c r="K94" s="192" t="s">
        <v>24</v>
      </c>
    </row>
    <row r="95" spans="1:11" ht="14.4" x14ac:dyDescent="0.3">
      <c r="A95" s="142" t="s">
        <v>307</v>
      </c>
      <c r="B95" s="142">
        <v>18</v>
      </c>
      <c r="C95" s="142">
        <v>0</v>
      </c>
      <c r="D95" s="142">
        <v>18</v>
      </c>
      <c r="E95" s="142">
        <v>9</v>
      </c>
      <c r="F95" s="142">
        <v>50</v>
      </c>
      <c r="G95" s="142"/>
      <c r="H95" s="142"/>
      <c r="I95" s="142"/>
      <c r="J95" s="142"/>
      <c r="K95" s="142"/>
    </row>
    <row r="96" spans="1:11" ht="14.4" x14ac:dyDescent="0.3">
      <c r="A96" s="142" t="s">
        <v>308</v>
      </c>
      <c r="B96" s="192" t="s">
        <v>24</v>
      </c>
      <c r="C96" s="192" t="s">
        <v>24</v>
      </c>
      <c r="D96" s="192" t="s">
        <v>24</v>
      </c>
      <c r="E96" s="192" t="s">
        <v>24</v>
      </c>
      <c r="F96" s="192" t="s">
        <v>24</v>
      </c>
      <c r="G96" s="192" t="s">
        <v>24</v>
      </c>
      <c r="H96" s="192" t="s">
        <v>24</v>
      </c>
      <c r="I96" s="192" t="s">
        <v>24</v>
      </c>
      <c r="J96" s="192" t="s">
        <v>24</v>
      </c>
      <c r="K96" s="192" t="s">
        <v>24</v>
      </c>
    </row>
    <row r="97" spans="1:11" ht="14.4" x14ac:dyDescent="0.3">
      <c r="A97" s="142" t="s">
        <v>309</v>
      </c>
      <c r="B97" s="192" t="s">
        <v>24</v>
      </c>
      <c r="C97" s="192" t="s">
        <v>24</v>
      </c>
      <c r="D97" s="192" t="s">
        <v>24</v>
      </c>
      <c r="E97" s="192" t="s">
        <v>24</v>
      </c>
      <c r="F97" s="192" t="s">
        <v>24</v>
      </c>
      <c r="G97" s="192" t="s">
        <v>24</v>
      </c>
      <c r="H97" s="192" t="s">
        <v>24</v>
      </c>
      <c r="I97" s="192" t="s">
        <v>24</v>
      </c>
      <c r="J97" s="192" t="s">
        <v>24</v>
      </c>
      <c r="K97" s="192" t="s">
        <v>24</v>
      </c>
    </row>
    <row r="98" spans="1:11" x14ac:dyDescent="0.3">
      <c r="A98" s="23"/>
      <c r="C98" s="23"/>
      <c r="D98" s="23"/>
    </row>
    <row r="99" spans="1:11" x14ac:dyDescent="0.3">
      <c r="A99" s="258" t="s">
        <v>209</v>
      </c>
      <c r="B99" s="258"/>
      <c r="C99" s="258"/>
      <c r="D99" s="258"/>
      <c r="E99" s="258"/>
      <c r="F99" s="258"/>
      <c r="G99" s="258"/>
      <c r="H99" s="258"/>
      <c r="I99" s="258"/>
      <c r="J99" s="258"/>
      <c r="K99" s="258"/>
    </row>
    <row r="100" spans="1:11" x14ac:dyDescent="0.3">
      <c r="A100" s="259" t="s">
        <v>263</v>
      </c>
      <c r="B100" s="259"/>
      <c r="C100" s="259"/>
      <c r="D100" s="259"/>
      <c r="E100" s="259"/>
      <c r="F100" s="259"/>
      <c r="G100" s="259"/>
      <c r="H100" s="259"/>
      <c r="I100" s="259"/>
      <c r="J100" s="259"/>
      <c r="K100" s="259"/>
    </row>
    <row r="101" spans="1:11" x14ac:dyDescent="0.3">
      <c r="A101" s="260" t="s">
        <v>264</v>
      </c>
      <c r="B101" s="260"/>
      <c r="C101" s="260"/>
      <c r="D101" s="260"/>
      <c r="E101" s="260"/>
      <c r="F101" s="260"/>
      <c r="G101" s="260"/>
      <c r="H101" s="260"/>
      <c r="I101" s="260"/>
      <c r="J101" s="260"/>
      <c r="K101" s="260"/>
    </row>
  </sheetData>
  <mergeCells count="11">
    <mergeCell ref="A99:K99"/>
    <mergeCell ref="A100:K100"/>
    <mergeCell ref="A101:K101"/>
    <mergeCell ref="A11:A12"/>
    <mergeCell ref="B11:F11"/>
    <mergeCell ref="G11:K11"/>
    <mergeCell ref="A1:K1"/>
    <mergeCell ref="A2:K2"/>
    <mergeCell ref="A3:K3"/>
    <mergeCell ref="A5:K5"/>
    <mergeCell ref="A6:K6"/>
  </mergeCells>
  <printOptions horizontalCentered="1"/>
  <pageMargins left="0.7" right="0.7" top="0.75" bottom="0.75" header="0.3" footer="0.3"/>
  <pageSetup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08"/>
  <sheetViews>
    <sheetView showGridLines="0" zoomScale="91" zoomScaleNormal="91" workbookViewId="0">
      <selection sqref="A1:M1"/>
    </sheetView>
  </sheetViews>
  <sheetFormatPr defaultColWidth="8" defaultRowHeight="13.8" x14ac:dyDescent="0.3"/>
  <cols>
    <col min="1" max="1" width="52.109375" style="25" bestFit="1" customWidth="1"/>
    <col min="2" max="2" width="9" style="25" bestFit="1" customWidth="1"/>
    <col min="3" max="3" width="8.6640625" style="25" bestFit="1" customWidth="1"/>
    <col min="4" max="4" width="9.44140625" style="25" customWidth="1"/>
    <col min="5" max="5" width="9" style="25" bestFit="1" customWidth="1"/>
    <col min="6" max="6" width="8.6640625" style="25" bestFit="1" customWidth="1"/>
    <col min="7" max="7" width="10.44140625" style="25" customWidth="1"/>
    <col min="8" max="8" width="9" style="25" bestFit="1" customWidth="1"/>
    <col min="9" max="9" width="8.6640625" style="25" bestFit="1" customWidth="1"/>
    <col min="10" max="10" width="8.88671875" style="25" customWidth="1"/>
    <col min="11" max="11" width="9" style="25" bestFit="1" customWidth="1"/>
    <col min="12" max="12" width="8.5546875" style="23" customWidth="1"/>
    <col min="13" max="13" width="11.5546875" style="23" customWidth="1"/>
    <col min="14" max="14" width="51" style="23" bestFit="1" customWidth="1"/>
    <col min="15" max="16384" width="8" style="23"/>
  </cols>
  <sheetData>
    <row r="1" spans="1:13" ht="18" x14ac:dyDescent="0.35">
      <c r="A1" s="208" t="s">
        <v>270</v>
      </c>
      <c r="B1" s="208"/>
      <c r="C1" s="208"/>
      <c r="D1" s="208"/>
      <c r="E1" s="208"/>
      <c r="F1" s="208"/>
      <c r="G1" s="208"/>
      <c r="H1" s="208"/>
      <c r="I1" s="208"/>
      <c r="J1" s="208"/>
      <c r="K1" s="208"/>
      <c r="L1" s="208"/>
      <c r="M1" s="208"/>
    </row>
    <row r="2" spans="1:13" ht="18" x14ac:dyDescent="0.35">
      <c r="A2" s="208" t="s">
        <v>271</v>
      </c>
      <c r="B2" s="208"/>
      <c r="C2" s="208"/>
      <c r="D2" s="208"/>
      <c r="E2" s="208"/>
      <c r="F2" s="208"/>
      <c r="G2" s="208"/>
      <c r="H2" s="208"/>
      <c r="I2" s="208"/>
      <c r="J2" s="208"/>
      <c r="K2" s="208"/>
      <c r="L2" s="208"/>
      <c r="M2" s="208"/>
    </row>
    <row r="3" spans="1:13" ht="15.6" x14ac:dyDescent="0.3">
      <c r="A3" s="209" t="s">
        <v>272</v>
      </c>
      <c r="B3" s="209"/>
      <c r="C3" s="209"/>
      <c r="D3" s="209"/>
      <c r="E3" s="209"/>
      <c r="F3" s="209"/>
      <c r="G3" s="209"/>
      <c r="H3" s="209"/>
      <c r="I3" s="209"/>
      <c r="J3" s="209"/>
      <c r="K3" s="209"/>
      <c r="L3" s="209"/>
      <c r="M3" s="209"/>
    </row>
    <row r="4" spans="1:13" ht="15.6" x14ac:dyDescent="0.3">
      <c r="A4" s="139"/>
      <c r="B4" s="139"/>
      <c r="C4" s="139"/>
      <c r="D4" s="139"/>
      <c r="E4" s="139"/>
      <c r="F4" s="139"/>
      <c r="G4" s="139"/>
      <c r="H4" s="139"/>
      <c r="I4" s="139"/>
      <c r="J4" s="139"/>
      <c r="K4" s="139"/>
      <c r="L4" s="139"/>
    </row>
    <row r="5" spans="1:13" ht="15.6" x14ac:dyDescent="0.3">
      <c r="A5" s="202" t="s">
        <v>210</v>
      </c>
      <c r="B5" s="202"/>
      <c r="C5" s="202"/>
      <c r="D5" s="202"/>
      <c r="E5" s="202"/>
      <c r="F5" s="202"/>
      <c r="G5" s="202"/>
      <c r="H5" s="202"/>
      <c r="I5" s="202"/>
      <c r="J5" s="202"/>
      <c r="K5" s="202"/>
      <c r="L5" s="202"/>
      <c r="M5" s="202"/>
    </row>
    <row r="6" spans="1:13" ht="15.6" x14ac:dyDescent="0.3">
      <c r="A6" s="210" t="s">
        <v>358</v>
      </c>
      <c r="B6" s="210"/>
      <c r="C6" s="210"/>
      <c r="D6" s="210"/>
      <c r="E6" s="210"/>
      <c r="F6" s="210"/>
      <c r="G6" s="210"/>
      <c r="H6" s="210"/>
      <c r="I6" s="210"/>
      <c r="J6" s="210"/>
      <c r="K6" s="210"/>
      <c r="L6" s="210"/>
      <c r="M6" s="210"/>
    </row>
    <row r="7" spans="1:13" ht="14.4" x14ac:dyDescent="0.3">
      <c r="A7" s="22"/>
      <c r="B7" s="22"/>
      <c r="C7" s="22"/>
      <c r="D7" s="22"/>
      <c r="E7" s="22"/>
      <c r="F7" s="22"/>
      <c r="G7" s="22"/>
      <c r="H7" s="22"/>
      <c r="I7" s="22"/>
      <c r="J7" s="22"/>
      <c r="K7" s="22"/>
      <c r="L7"/>
    </row>
    <row r="8" spans="1:13" ht="14.4" x14ac:dyDescent="0.3">
      <c r="A8" s="100" t="s">
        <v>276</v>
      </c>
      <c r="B8" s="100"/>
      <c r="C8" s="100"/>
      <c r="D8" s="100"/>
      <c r="E8" s="100"/>
      <c r="F8" s="100"/>
      <c r="G8" s="100"/>
      <c r="H8" s="100"/>
      <c r="I8" s="100"/>
      <c r="J8" s="100"/>
      <c r="K8" s="100"/>
      <c r="L8" s="100"/>
    </row>
    <row r="9" spans="1:13" x14ac:dyDescent="0.3">
      <c r="A9" s="218" t="s">
        <v>161</v>
      </c>
      <c r="B9" s="219" t="s">
        <v>10</v>
      </c>
      <c r="C9" s="219"/>
      <c r="D9" s="219"/>
      <c r="E9" s="219"/>
      <c r="F9" s="219"/>
      <c r="G9" s="219"/>
      <c r="H9" s="219" t="s">
        <v>14</v>
      </c>
      <c r="I9" s="219"/>
      <c r="J9" s="219"/>
      <c r="K9" s="219"/>
      <c r="L9" s="219"/>
      <c r="M9" s="219"/>
    </row>
    <row r="10" spans="1:13" ht="15" x14ac:dyDescent="0.3">
      <c r="A10" s="218"/>
      <c r="B10" s="266" t="s">
        <v>224</v>
      </c>
      <c r="C10" s="266"/>
      <c r="D10" s="266"/>
      <c r="E10" s="266" t="s">
        <v>225</v>
      </c>
      <c r="F10" s="266"/>
      <c r="G10" s="266"/>
      <c r="H10" s="266" t="s">
        <v>224</v>
      </c>
      <c r="I10" s="266"/>
      <c r="J10" s="266"/>
      <c r="K10" s="266" t="s">
        <v>225</v>
      </c>
      <c r="L10" s="266"/>
      <c r="M10" s="266"/>
    </row>
    <row r="11" spans="1:13" ht="27.6" x14ac:dyDescent="0.3">
      <c r="A11" s="218"/>
      <c r="B11" s="219" t="s">
        <v>162</v>
      </c>
      <c r="C11" s="219"/>
      <c r="D11" s="148" t="s">
        <v>157</v>
      </c>
      <c r="E11" s="219" t="s">
        <v>118</v>
      </c>
      <c r="F11" s="219"/>
      <c r="G11" s="148" t="s">
        <v>157</v>
      </c>
      <c r="H11" s="219" t="s">
        <v>162</v>
      </c>
      <c r="I11" s="219"/>
      <c r="J11" s="148" t="s">
        <v>157</v>
      </c>
      <c r="K11" s="219" t="s">
        <v>162</v>
      </c>
      <c r="L11" s="219"/>
      <c r="M11" s="148" t="s">
        <v>157</v>
      </c>
    </row>
    <row r="12" spans="1:13" ht="55.2" x14ac:dyDescent="0.3">
      <c r="A12" s="218"/>
      <c r="B12" s="148" t="s">
        <v>163</v>
      </c>
      <c r="C12" s="148" t="s">
        <v>164</v>
      </c>
      <c r="D12" s="148" t="s">
        <v>165</v>
      </c>
      <c r="E12" s="148" t="s">
        <v>163</v>
      </c>
      <c r="F12" s="148" t="s">
        <v>164</v>
      </c>
      <c r="G12" s="148" t="s">
        <v>165</v>
      </c>
      <c r="H12" s="148" t="s">
        <v>163</v>
      </c>
      <c r="I12" s="148" t="s">
        <v>164</v>
      </c>
      <c r="J12" s="148" t="s">
        <v>165</v>
      </c>
      <c r="K12" s="148" t="s">
        <v>163</v>
      </c>
      <c r="L12" s="148" t="s">
        <v>164</v>
      </c>
      <c r="M12" s="148" t="s">
        <v>165</v>
      </c>
    </row>
    <row r="13" spans="1:13" x14ac:dyDescent="0.3">
      <c r="A13" s="193" t="s">
        <v>22</v>
      </c>
      <c r="B13" s="148"/>
      <c r="C13" s="148"/>
      <c r="D13" s="148"/>
      <c r="E13" s="148"/>
      <c r="F13" s="148"/>
      <c r="G13" s="148"/>
      <c r="H13" s="148"/>
      <c r="I13" s="148"/>
      <c r="J13" s="148"/>
      <c r="K13" s="148"/>
      <c r="L13" s="148"/>
      <c r="M13" s="148"/>
    </row>
    <row r="14" spans="1:13" x14ac:dyDescent="0.3">
      <c r="A14" s="48" t="s">
        <v>23</v>
      </c>
      <c r="B14" s="47">
        <v>2040</v>
      </c>
      <c r="C14" s="47">
        <v>300</v>
      </c>
      <c r="D14" s="47">
        <v>85</v>
      </c>
      <c r="E14" s="47">
        <v>2040</v>
      </c>
      <c r="F14" s="47">
        <v>300</v>
      </c>
      <c r="G14" s="47">
        <v>85</v>
      </c>
      <c r="H14" s="47"/>
      <c r="I14" s="47"/>
      <c r="J14" s="47"/>
      <c r="K14" s="47"/>
      <c r="L14" s="47"/>
      <c r="M14" s="47"/>
    </row>
    <row r="15" spans="1:13" x14ac:dyDescent="0.3">
      <c r="A15" s="48" t="s">
        <v>25</v>
      </c>
      <c r="B15" s="47">
        <v>2520</v>
      </c>
      <c r="C15" s="47">
        <v>850</v>
      </c>
      <c r="D15" s="47">
        <v>105</v>
      </c>
      <c r="E15" s="47">
        <v>2520</v>
      </c>
      <c r="F15" s="47">
        <v>850</v>
      </c>
      <c r="G15" s="47">
        <v>105</v>
      </c>
      <c r="H15" s="47">
        <v>2160</v>
      </c>
      <c r="I15" s="47">
        <v>860</v>
      </c>
      <c r="J15" s="47">
        <v>180</v>
      </c>
      <c r="K15" s="47">
        <v>2160</v>
      </c>
      <c r="L15" s="47">
        <v>860</v>
      </c>
      <c r="M15" s="47">
        <v>180</v>
      </c>
    </row>
    <row r="16" spans="1:13" x14ac:dyDescent="0.3">
      <c r="A16" s="48" t="s">
        <v>26</v>
      </c>
      <c r="B16" s="47">
        <v>3580</v>
      </c>
      <c r="C16" s="47">
        <v>602</v>
      </c>
      <c r="D16" s="47">
        <v>120</v>
      </c>
      <c r="E16" s="47">
        <v>6460</v>
      </c>
      <c r="F16" s="47">
        <v>602</v>
      </c>
      <c r="G16" s="47">
        <v>240</v>
      </c>
      <c r="H16" s="47"/>
      <c r="I16" s="47"/>
      <c r="J16" s="47"/>
      <c r="K16" s="47"/>
      <c r="L16" s="47"/>
      <c r="M16" s="47"/>
    </row>
    <row r="17" spans="1:13" x14ac:dyDescent="0.3">
      <c r="A17" s="48" t="s">
        <v>27</v>
      </c>
      <c r="B17" s="47">
        <v>1500</v>
      </c>
      <c r="C17" s="47">
        <v>100</v>
      </c>
      <c r="D17" s="47">
        <v>75</v>
      </c>
      <c r="E17" s="47">
        <v>1500</v>
      </c>
      <c r="F17" s="47">
        <v>100</v>
      </c>
      <c r="G17" s="47">
        <v>75</v>
      </c>
      <c r="H17" s="47"/>
      <c r="I17" s="47"/>
      <c r="J17" s="47"/>
      <c r="K17" s="47"/>
      <c r="L17" s="47"/>
      <c r="M17" s="47"/>
    </row>
    <row r="18" spans="1:13" x14ac:dyDescent="0.3">
      <c r="A18" s="48" t="s">
        <v>245</v>
      </c>
      <c r="B18" s="47">
        <v>1500</v>
      </c>
      <c r="C18" s="47">
        <v>100</v>
      </c>
      <c r="D18" s="47">
        <v>75</v>
      </c>
      <c r="E18" s="47">
        <v>1500</v>
      </c>
      <c r="F18" s="47">
        <v>100</v>
      </c>
      <c r="G18" s="47">
        <v>75</v>
      </c>
      <c r="H18" s="47"/>
      <c r="I18" s="47"/>
      <c r="J18" s="47"/>
      <c r="K18" s="47"/>
      <c r="L18" s="47"/>
      <c r="M18" s="47"/>
    </row>
    <row r="19" spans="1:13" x14ac:dyDescent="0.3">
      <c r="A19" s="48" t="s">
        <v>28</v>
      </c>
      <c r="B19" s="47">
        <v>3607</v>
      </c>
      <c r="C19" s="47">
        <v>100</v>
      </c>
      <c r="D19" s="47">
        <v>75</v>
      </c>
      <c r="E19" s="47">
        <v>3607</v>
      </c>
      <c r="F19" s="47">
        <v>100</v>
      </c>
      <c r="G19" s="47">
        <v>75</v>
      </c>
      <c r="H19" s="47"/>
      <c r="I19" s="47"/>
      <c r="J19" s="47"/>
      <c r="K19" s="47"/>
      <c r="L19" s="47"/>
      <c r="M19" s="47"/>
    </row>
    <row r="20" spans="1:13" x14ac:dyDescent="0.3">
      <c r="A20" s="48" t="s">
        <v>29</v>
      </c>
      <c r="B20" s="47">
        <v>4640</v>
      </c>
      <c r="C20" s="47">
        <v>900</v>
      </c>
      <c r="D20" s="47">
        <v>145</v>
      </c>
      <c r="E20" s="47">
        <v>4640</v>
      </c>
      <c r="F20" s="47">
        <v>900</v>
      </c>
      <c r="G20" s="47">
        <v>145</v>
      </c>
      <c r="H20" s="47"/>
      <c r="I20" s="47"/>
      <c r="J20" s="47"/>
      <c r="K20" s="47"/>
      <c r="L20" s="47"/>
      <c r="M20" s="47"/>
    </row>
    <row r="21" spans="1:13" x14ac:dyDescent="0.3">
      <c r="A21" s="48" t="s">
        <v>30</v>
      </c>
      <c r="B21" s="47">
        <v>4640</v>
      </c>
      <c r="C21" s="47">
        <v>300</v>
      </c>
      <c r="D21" s="47">
        <v>145</v>
      </c>
      <c r="E21" s="47">
        <v>4640</v>
      </c>
      <c r="F21" s="47">
        <v>300</v>
      </c>
      <c r="G21" s="47">
        <v>145</v>
      </c>
      <c r="H21" s="47"/>
      <c r="I21" s="47"/>
      <c r="J21" s="47"/>
      <c r="K21" s="47"/>
      <c r="L21" s="47"/>
      <c r="M21" s="47"/>
    </row>
    <row r="22" spans="1:13" x14ac:dyDescent="0.3">
      <c r="A22" s="48" t="s">
        <v>31</v>
      </c>
      <c r="B22" s="47">
        <v>4640</v>
      </c>
      <c r="C22" s="47">
        <v>330</v>
      </c>
      <c r="D22" s="47">
        <v>145</v>
      </c>
      <c r="E22" s="47">
        <v>4640</v>
      </c>
      <c r="F22" s="47">
        <v>330</v>
      </c>
      <c r="G22" s="47">
        <v>145</v>
      </c>
      <c r="H22" s="47"/>
      <c r="I22" s="47"/>
      <c r="J22" s="47"/>
      <c r="K22" s="47"/>
      <c r="L22" s="47"/>
      <c r="M22" s="47"/>
    </row>
    <row r="23" spans="1:13" x14ac:dyDescent="0.3">
      <c r="A23" s="48" t="s">
        <v>32</v>
      </c>
      <c r="B23" s="47">
        <v>6960</v>
      </c>
      <c r="C23" s="47">
        <v>450</v>
      </c>
      <c r="D23" s="47">
        <v>145</v>
      </c>
      <c r="E23" s="47">
        <v>6960</v>
      </c>
      <c r="F23" s="47">
        <v>450</v>
      </c>
      <c r="G23" s="47">
        <v>145</v>
      </c>
      <c r="H23" s="47"/>
      <c r="I23" s="47"/>
      <c r="J23" s="47"/>
      <c r="K23" s="47"/>
      <c r="L23" s="47"/>
      <c r="M23" s="47"/>
    </row>
    <row r="24" spans="1:13" x14ac:dyDescent="0.3">
      <c r="A24" s="48" t="s">
        <v>33</v>
      </c>
      <c r="B24" s="47">
        <v>4640</v>
      </c>
      <c r="C24" s="47">
        <v>300</v>
      </c>
      <c r="D24" s="47">
        <v>145</v>
      </c>
      <c r="E24" s="47">
        <v>4640</v>
      </c>
      <c r="F24" s="47">
        <v>300</v>
      </c>
      <c r="G24" s="47">
        <v>145</v>
      </c>
      <c r="H24" s="47"/>
      <c r="I24" s="47"/>
      <c r="J24" s="47"/>
      <c r="K24" s="47"/>
      <c r="L24" s="47"/>
      <c r="M24" s="47"/>
    </row>
    <row r="25" spans="1:13" x14ac:dyDescent="0.3">
      <c r="A25" s="48" t="s">
        <v>34</v>
      </c>
      <c r="B25" s="47">
        <v>4930</v>
      </c>
      <c r="C25" s="47">
        <v>3493</v>
      </c>
      <c r="D25" s="47">
        <v>145</v>
      </c>
      <c r="E25" s="47">
        <v>4930</v>
      </c>
      <c r="F25" s="47">
        <v>3493</v>
      </c>
      <c r="G25" s="47">
        <v>145</v>
      </c>
      <c r="H25" s="47">
        <v>7020</v>
      </c>
      <c r="I25" s="47">
        <v>3593</v>
      </c>
      <c r="J25" s="47">
        <v>195</v>
      </c>
      <c r="K25" s="47">
        <v>7020</v>
      </c>
      <c r="L25" s="47">
        <v>3593</v>
      </c>
      <c r="M25" s="47">
        <v>195</v>
      </c>
    </row>
    <row r="26" spans="1:13" x14ac:dyDescent="0.3">
      <c r="A26" s="48" t="s">
        <v>35</v>
      </c>
      <c r="B26" s="47">
        <v>4640</v>
      </c>
      <c r="C26" s="47">
        <v>300</v>
      </c>
      <c r="D26" s="47">
        <v>145</v>
      </c>
      <c r="E26" s="47">
        <v>4640</v>
      </c>
      <c r="F26" s="47">
        <v>300</v>
      </c>
      <c r="G26" s="47">
        <v>145</v>
      </c>
      <c r="H26" s="47"/>
      <c r="I26" s="47"/>
      <c r="J26" s="47"/>
      <c r="K26" s="47"/>
      <c r="L26" s="47"/>
      <c r="M26" s="47"/>
    </row>
    <row r="27" spans="1:13" x14ac:dyDescent="0.3">
      <c r="A27" s="48" t="s">
        <v>36</v>
      </c>
      <c r="B27" s="47">
        <v>4640</v>
      </c>
      <c r="C27" s="47">
        <v>200</v>
      </c>
      <c r="D27" s="47">
        <v>145</v>
      </c>
      <c r="E27" s="47">
        <v>4640</v>
      </c>
      <c r="F27" s="47">
        <v>200</v>
      </c>
      <c r="G27" s="47">
        <v>145</v>
      </c>
      <c r="H27" s="47">
        <v>3600</v>
      </c>
      <c r="I27" s="47">
        <v>200</v>
      </c>
      <c r="J27" s="47">
        <v>195</v>
      </c>
      <c r="K27" s="47">
        <v>3600</v>
      </c>
      <c r="L27" s="47">
        <v>200</v>
      </c>
      <c r="M27" s="47">
        <v>195</v>
      </c>
    </row>
    <row r="28" spans="1:13" x14ac:dyDescent="0.3">
      <c r="A28" s="48" t="s">
        <v>37</v>
      </c>
      <c r="B28" s="47">
        <v>4640</v>
      </c>
      <c r="C28" s="47">
        <v>300</v>
      </c>
      <c r="D28" s="47">
        <v>145</v>
      </c>
      <c r="E28" s="47">
        <v>4640</v>
      </c>
      <c r="F28" s="47">
        <v>300</v>
      </c>
      <c r="G28" s="47">
        <v>145</v>
      </c>
      <c r="H28" s="47"/>
      <c r="I28" s="47"/>
      <c r="J28" s="47"/>
      <c r="K28" s="47"/>
      <c r="L28" s="47"/>
      <c r="M28" s="47"/>
    </row>
    <row r="29" spans="1:13" x14ac:dyDescent="0.3">
      <c r="A29" s="48" t="s">
        <v>38</v>
      </c>
      <c r="B29" s="47">
        <v>4640</v>
      </c>
      <c r="C29" s="47">
        <v>300</v>
      </c>
      <c r="D29" s="47">
        <v>145</v>
      </c>
      <c r="E29" s="47">
        <v>4640</v>
      </c>
      <c r="F29" s="47">
        <v>300</v>
      </c>
      <c r="G29" s="47">
        <v>145</v>
      </c>
      <c r="H29" s="47">
        <v>3690</v>
      </c>
      <c r="I29" s="47">
        <v>300</v>
      </c>
      <c r="J29" s="47">
        <v>205</v>
      </c>
      <c r="K29" s="47">
        <v>3690</v>
      </c>
      <c r="L29" s="47">
        <v>300</v>
      </c>
      <c r="M29" s="47">
        <v>205</v>
      </c>
    </row>
    <row r="30" spans="1:13" x14ac:dyDescent="0.3">
      <c r="A30" s="48" t="s">
        <v>39</v>
      </c>
      <c r="B30" s="47">
        <v>4640</v>
      </c>
      <c r="C30" s="47">
        <v>300</v>
      </c>
      <c r="D30" s="47">
        <v>145</v>
      </c>
      <c r="E30" s="47">
        <v>4640</v>
      </c>
      <c r="F30" s="47">
        <v>300</v>
      </c>
      <c r="G30" s="47">
        <v>145</v>
      </c>
      <c r="H30" s="47"/>
      <c r="I30" s="47"/>
      <c r="J30" s="47"/>
      <c r="K30" s="47"/>
      <c r="L30" s="47"/>
      <c r="M30" s="47"/>
    </row>
    <row r="31" spans="1:13" x14ac:dyDescent="0.3">
      <c r="A31" s="48"/>
      <c r="B31" s="47"/>
      <c r="C31" s="47"/>
      <c r="D31" s="47"/>
      <c r="E31" s="47"/>
      <c r="F31" s="47"/>
      <c r="G31" s="47"/>
      <c r="H31" s="47"/>
      <c r="I31" s="47"/>
      <c r="J31" s="47"/>
      <c r="K31" s="47"/>
      <c r="L31" s="47"/>
      <c r="M31" s="47"/>
    </row>
    <row r="32" spans="1:13" x14ac:dyDescent="0.3">
      <c r="A32" s="81" t="s">
        <v>40</v>
      </c>
      <c r="B32" s="47"/>
      <c r="C32" s="47"/>
      <c r="D32" s="47"/>
      <c r="E32" s="47"/>
      <c r="F32" s="47"/>
      <c r="G32" s="47"/>
      <c r="H32" s="47"/>
      <c r="I32" s="47"/>
      <c r="J32" s="47"/>
      <c r="K32" s="47"/>
      <c r="L32" s="47"/>
      <c r="M32" s="47"/>
    </row>
    <row r="33" spans="1:13" x14ac:dyDescent="0.3">
      <c r="A33" s="48" t="s">
        <v>41</v>
      </c>
      <c r="B33" s="47">
        <v>5040</v>
      </c>
      <c r="C33" s="47">
        <v>1490</v>
      </c>
      <c r="D33" s="47">
        <v>210</v>
      </c>
      <c r="E33" s="47">
        <v>5040</v>
      </c>
      <c r="F33" s="47">
        <v>1490</v>
      </c>
      <c r="G33" s="47">
        <v>210</v>
      </c>
      <c r="H33" s="47">
        <v>6432</v>
      </c>
      <c r="I33" s="47">
        <v>260</v>
      </c>
      <c r="J33" s="47">
        <v>292</v>
      </c>
      <c r="K33" s="47">
        <v>6432</v>
      </c>
      <c r="L33" s="47">
        <v>260</v>
      </c>
      <c r="M33" s="47">
        <v>292</v>
      </c>
    </row>
    <row r="34" spans="1:13" x14ac:dyDescent="0.3">
      <c r="A34" s="48" t="s">
        <v>42</v>
      </c>
      <c r="B34" s="47">
        <v>5160</v>
      </c>
      <c r="C34" s="47">
        <v>1591</v>
      </c>
      <c r="D34" s="47">
        <v>215</v>
      </c>
      <c r="E34" s="47">
        <v>5160</v>
      </c>
      <c r="F34" s="47">
        <v>1591</v>
      </c>
      <c r="G34" s="47">
        <v>215</v>
      </c>
      <c r="H34" s="47">
        <v>6432</v>
      </c>
      <c r="I34" s="47">
        <v>260</v>
      </c>
      <c r="J34" s="47">
        <v>292</v>
      </c>
      <c r="K34" s="47">
        <v>6432</v>
      </c>
      <c r="L34" s="47">
        <v>260</v>
      </c>
      <c r="M34" s="47">
        <v>292</v>
      </c>
    </row>
    <row r="35" spans="1:13" x14ac:dyDescent="0.3">
      <c r="A35" s="48" t="s">
        <v>43</v>
      </c>
      <c r="B35" s="47">
        <v>5509</v>
      </c>
      <c r="C35" s="47">
        <v>1570</v>
      </c>
      <c r="D35" s="47">
        <v>155</v>
      </c>
      <c r="E35" s="47">
        <v>5509</v>
      </c>
      <c r="F35" s="47">
        <v>1570</v>
      </c>
      <c r="G35" s="47">
        <v>155</v>
      </c>
      <c r="H35" s="47"/>
      <c r="I35" s="47"/>
      <c r="J35" s="47"/>
      <c r="K35" s="47"/>
      <c r="L35" s="47"/>
      <c r="M35" s="47"/>
    </row>
    <row r="36" spans="1:13" x14ac:dyDescent="0.3">
      <c r="A36" s="48" t="s">
        <v>133</v>
      </c>
      <c r="B36" s="47">
        <v>5400</v>
      </c>
      <c r="C36" s="47">
        <v>1110</v>
      </c>
      <c r="D36" s="47">
        <v>150</v>
      </c>
      <c r="E36" s="47">
        <v>5400</v>
      </c>
      <c r="F36" s="47">
        <v>1110</v>
      </c>
      <c r="G36" s="47">
        <v>150</v>
      </c>
      <c r="H36" s="47">
        <v>3330</v>
      </c>
      <c r="I36" s="47">
        <v>1275</v>
      </c>
      <c r="J36" s="47">
        <v>185</v>
      </c>
      <c r="K36" s="47">
        <v>3330</v>
      </c>
      <c r="L36" s="47">
        <v>1275</v>
      </c>
      <c r="M36" s="47">
        <v>185</v>
      </c>
    </row>
    <row r="37" spans="1:13" x14ac:dyDescent="0.3">
      <c r="A37" s="48" t="s">
        <v>44</v>
      </c>
      <c r="B37" s="47">
        <v>4656</v>
      </c>
      <c r="C37" s="47">
        <v>840</v>
      </c>
      <c r="D37" s="47">
        <v>194</v>
      </c>
      <c r="E37" s="47">
        <v>4656</v>
      </c>
      <c r="F37" s="47">
        <v>840</v>
      </c>
      <c r="G37" s="47">
        <v>194</v>
      </c>
      <c r="H37" s="47">
        <v>5115</v>
      </c>
      <c r="I37" s="47">
        <v>1052</v>
      </c>
      <c r="J37" s="47">
        <v>215</v>
      </c>
      <c r="K37" s="47">
        <v>5115</v>
      </c>
      <c r="L37" s="47">
        <v>1052</v>
      </c>
      <c r="M37" s="47">
        <v>215</v>
      </c>
    </row>
    <row r="38" spans="1:13" x14ac:dyDescent="0.3">
      <c r="A38" s="48" t="s">
        <v>45</v>
      </c>
      <c r="B38" s="47">
        <v>4656</v>
      </c>
      <c r="C38" s="47">
        <v>840</v>
      </c>
      <c r="D38" s="47">
        <v>194</v>
      </c>
      <c r="E38" s="47">
        <v>4656</v>
      </c>
      <c r="F38" s="47">
        <v>840</v>
      </c>
      <c r="G38" s="47">
        <v>194</v>
      </c>
      <c r="H38" s="47">
        <v>5115</v>
      </c>
      <c r="I38" s="47">
        <v>1052</v>
      </c>
      <c r="J38" s="47">
        <v>213</v>
      </c>
      <c r="K38" s="47">
        <v>5115</v>
      </c>
      <c r="L38" s="47">
        <v>1052</v>
      </c>
      <c r="M38" s="47">
        <v>213</v>
      </c>
    </row>
    <row r="39" spans="1:13" x14ac:dyDescent="0.3">
      <c r="A39" s="48" t="s">
        <v>46</v>
      </c>
      <c r="B39" s="47">
        <v>4657</v>
      </c>
      <c r="C39" s="47">
        <v>840</v>
      </c>
      <c r="D39" s="47">
        <v>194</v>
      </c>
      <c r="E39" s="47">
        <v>4657</v>
      </c>
      <c r="F39" s="47">
        <v>840</v>
      </c>
      <c r="G39" s="47">
        <v>194</v>
      </c>
      <c r="H39" s="47">
        <v>5115</v>
      </c>
      <c r="I39" s="47">
        <v>1052</v>
      </c>
      <c r="J39" s="47">
        <v>213</v>
      </c>
      <c r="K39" s="47">
        <v>5115</v>
      </c>
      <c r="L39" s="47">
        <v>1052</v>
      </c>
      <c r="M39" s="47">
        <v>213</v>
      </c>
    </row>
    <row r="40" spans="1:13" x14ac:dyDescent="0.3">
      <c r="A40" s="48" t="s">
        <v>47</v>
      </c>
      <c r="B40" s="47">
        <v>4656</v>
      </c>
      <c r="C40" s="47">
        <v>840</v>
      </c>
      <c r="D40" s="47">
        <v>194</v>
      </c>
      <c r="E40" s="47">
        <v>4656</v>
      </c>
      <c r="F40" s="47">
        <v>840</v>
      </c>
      <c r="G40" s="47">
        <v>194</v>
      </c>
      <c r="H40" s="47">
        <v>5112</v>
      </c>
      <c r="I40" s="47">
        <v>1052</v>
      </c>
      <c r="J40" s="47">
        <v>213</v>
      </c>
      <c r="K40" s="47">
        <v>5112</v>
      </c>
      <c r="L40" s="47">
        <v>1052</v>
      </c>
      <c r="M40" s="47">
        <v>213</v>
      </c>
    </row>
    <row r="41" spans="1:13" x14ac:dyDescent="0.3">
      <c r="A41" s="48" t="s">
        <v>48</v>
      </c>
      <c r="B41" s="47"/>
      <c r="C41" s="47"/>
      <c r="D41" s="47"/>
      <c r="E41" s="47"/>
      <c r="F41" s="47"/>
      <c r="G41" s="47"/>
      <c r="H41" s="47">
        <v>3600</v>
      </c>
      <c r="I41" s="47">
        <v>170</v>
      </c>
      <c r="J41" s="47">
        <v>250</v>
      </c>
      <c r="K41" s="47">
        <v>3600</v>
      </c>
      <c r="L41" s="47">
        <v>170</v>
      </c>
      <c r="M41" s="47">
        <v>250</v>
      </c>
    </row>
    <row r="42" spans="1:13" x14ac:dyDescent="0.3">
      <c r="A42" s="48" t="s">
        <v>134</v>
      </c>
      <c r="B42" s="47">
        <v>7080</v>
      </c>
      <c r="C42" s="47">
        <v>415</v>
      </c>
      <c r="D42" s="47">
        <v>180</v>
      </c>
      <c r="E42" s="47">
        <v>7080</v>
      </c>
      <c r="F42" s="47">
        <v>415</v>
      </c>
      <c r="G42" s="47">
        <v>180</v>
      </c>
      <c r="H42" s="47"/>
      <c r="I42" s="47"/>
      <c r="J42" s="47"/>
      <c r="K42" s="47"/>
      <c r="L42" s="47"/>
      <c r="M42" s="47"/>
    </row>
    <row r="43" spans="1:13" x14ac:dyDescent="0.3">
      <c r="A43" s="48" t="s">
        <v>299</v>
      </c>
      <c r="B43" s="47">
        <v>6480</v>
      </c>
      <c r="C43" s="47">
        <v>765</v>
      </c>
      <c r="D43" s="47">
        <v>180</v>
      </c>
      <c r="E43" s="47">
        <v>6480</v>
      </c>
      <c r="F43" s="47">
        <v>765</v>
      </c>
      <c r="G43" s="47">
        <v>180</v>
      </c>
      <c r="H43" s="47">
        <v>5335</v>
      </c>
      <c r="I43" s="47">
        <v>895</v>
      </c>
      <c r="J43" s="47">
        <v>205</v>
      </c>
      <c r="K43" s="47">
        <v>5335</v>
      </c>
      <c r="L43" s="47">
        <v>895</v>
      </c>
      <c r="M43" s="47">
        <v>205</v>
      </c>
    </row>
    <row r="44" spans="1:13" x14ac:dyDescent="0.3">
      <c r="A44" s="48" t="s">
        <v>135</v>
      </c>
      <c r="B44" s="47">
        <v>7080</v>
      </c>
      <c r="C44" s="47">
        <v>415</v>
      </c>
      <c r="D44" s="47">
        <v>180</v>
      </c>
      <c r="E44" s="47">
        <v>7080</v>
      </c>
      <c r="F44" s="47">
        <v>415</v>
      </c>
      <c r="G44" s="47">
        <v>180</v>
      </c>
      <c r="H44" s="47">
        <v>5535</v>
      </c>
      <c r="I44" s="47">
        <v>530</v>
      </c>
      <c r="J44" s="47">
        <v>205</v>
      </c>
      <c r="K44" s="47">
        <v>5535</v>
      </c>
      <c r="L44" s="47">
        <v>530</v>
      </c>
      <c r="M44" s="47">
        <v>205</v>
      </c>
    </row>
    <row r="45" spans="1:13" x14ac:dyDescent="0.3">
      <c r="A45" s="48" t="s">
        <v>219</v>
      </c>
      <c r="B45" s="47">
        <v>7080</v>
      </c>
      <c r="C45" s="47">
        <v>415</v>
      </c>
      <c r="D45" s="47">
        <v>180</v>
      </c>
      <c r="E45" s="47">
        <v>7080</v>
      </c>
      <c r="F45" s="47">
        <v>415</v>
      </c>
      <c r="G45" s="47">
        <v>180</v>
      </c>
      <c r="H45" s="47"/>
      <c r="I45" s="47"/>
      <c r="J45" s="47"/>
      <c r="K45" s="47"/>
      <c r="L45" s="47"/>
      <c r="M45" s="47"/>
    </row>
    <row r="46" spans="1:13" x14ac:dyDescent="0.3">
      <c r="A46" s="48" t="s">
        <v>233</v>
      </c>
      <c r="B46" s="47">
        <v>5280</v>
      </c>
      <c r="C46" s="47">
        <v>920</v>
      </c>
      <c r="D46" s="47">
        <v>176</v>
      </c>
      <c r="E46" s="47">
        <v>5280</v>
      </c>
      <c r="F46" s="47">
        <v>920</v>
      </c>
      <c r="G46" s="47">
        <v>176</v>
      </c>
      <c r="H46" s="47">
        <v>6000</v>
      </c>
      <c r="I46" s="47">
        <v>1500</v>
      </c>
      <c r="J46" s="47">
        <v>200</v>
      </c>
      <c r="K46" s="47">
        <v>6000</v>
      </c>
      <c r="L46" s="47">
        <v>1500</v>
      </c>
      <c r="M46" s="47">
        <v>200</v>
      </c>
    </row>
    <row r="47" spans="1:13" x14ac:dyDescent="0.3">
      <c r="A47" s="48" t="s">
        <v>303</v>
      </c>
      <c r="B47" s="47">
        <v>5280</v>
      </c>
      <c r="C47" s="47">
        <v>920</v>
      </c>
      <c r="D47" s="47">
        <v>176</v>
      </c>
      <c r="E47" s="47">
        <v>5280</v>
      </c>
      <c r="F47" s="47">
        <v>920</v>
      </c>
      <c r="G47" s="47">
        <v>176</v>
      </c>
      <c r="H47" s="47"/>
      <c r="I47" s="47"/>
      <c r="J47" s="47"/>
      <c r="K47" s="47"/>
      <c r="L47" s="47"/>
      <c r="M47" s="47"/>
    </row>
    <row r="48" spans="1:13" x14ac:dyDescent="0.3">
      <c r="A48" s="48" t="s">
        <v>304</v>
      </c>
      <c r="B48" s="47">
        <v>5280</v>
      </c>
      <c r="C48" s="47">
        <v>920</v>
      </c>
      <c r="D48" s="47">
        <v>176</v>
      </c>
      <c r="E48" s="47">
        <v>5280</v>
      </c>
      <c r="F48" s="47">
        <v>920</v>
      </c>
      <c r="G48" s="47">
        <v>176</v>
      </c>
      <c r="H48" s="47"/>
      <c r="I48" s="47"/>
      <c r="J48" s="47"/>
      <c r="K48" s="47"/>
      <c r="L48" s="47"/>
      <c r="M48" s="47"/>
    </row>
    <row r="49" spans="1:13" x14ac:dyDescent="0.3">
      <c r="A49" s="48" t="s">
        <v>248</v>
      </c>
      <c r="B49" s="47">
        <v>5280</v>
      </c>
      <c r="C49" s="47">
        <v>920</v>
      </c>
      <c r="D49" s="47">
        <v>176</v>
      </c>
      <c r="E49" s="47">
        <v>5280</v>
      </c>
      <c r="F49" s="47">
        <v>920</v>
      </c>
      <c r="G49" s="47">
        <v>176</v>
      </c>
      <c r="H49" s="47">
        <v>6000</v>
      </c>
      <c r="I49" s="47">
        <v>1500</v>
      </c>
      <c r="J49" s="47">
        <v>200</v>
      </c>
      <c r="K49" s="47">
        <v>6000</v>
      </c>
      <c r="L49" s="47">
        <v>1500</v>
      </c>
      <c r="M49" s="47">
        <v>200</v>
      </c>
    </row>
    <row r="50" spans="1:13" x14ac:dyDescent="0.3">
      <c r="A50" s="48" t="s">
        <v>305</v>
      </c>
      <c r="B50" s="47">
        <v>5280</v>
      </c>
      <c r="C50" s="47">
        <v>920</v>
      </c>
      <c r="D50" s="47">
        <v>176</v>
      </c>
      <c r="E50" s="47">
        <v>5280</v>
      </c>
      <c r="F50" s="47">
        <v>920</v>
      </c>
      <c r="G50" s="47">
        <v>176</v>
      </c>
      <c r="H50" s="47"/>
      <c r="I50" s="47"/>
      <c r="J50" s="47"/>
      <c r="K50" s="47"/>
      <c r="L50" s="47"/>
      <c r="M50" s="47"/>
    </row>
    <row r="51" spans="1:13" x14ac:dyDescent="0.3">
      <c r="A51" s="48" t="s">
        <v>136</v>
      </c>
      <c r="B51" s="47">
        <v>5400</v>
      </c>
      <c r="C51" s="47">
        <v>3792</v>
      </c>
      <c r="D51" s="47"/>
      <c r="E51" s="47">
        <v>11250</v>
      </c>
      <c r="F51" s="47">
        <v>3792</v>
      </c>
      <c r="G51" s="47"/>
      <c r="H51" s="47">
        <v>5800</v>
      </c>
      <c r="I51" s="47">
        <v>3617</v>
      </c>
      <c r="J51" s="47"/>
      <c r="K51" s="47">
        <v>7250</v>
      </c>
      <c r="L51" s="47">
        <v>3617</v>
      </c>
      <c r="M51" s="47"/>
    </row>
    <row r="52" spans="1:13" x14ac:dyDescent="0.3">
      <c r="A52" s="48" t="s">
        <v>49</v>
      </c>
      <c r="B52" s="47">
        <v>5292</v>
      </c>
      <c r="C52" s="47">
        <v>825</v>
      </c>
      <c r="D52" s="47">
        <v>147</v>
      </c>
      <c r="E52" s="47">
        <v>5292</v>
      </c>
      <c r="F52" s="47">
        <v>825</v>
      </c>
      <c r="G52" s="47">
        <v>147</v>
      </c>
      <c r="H52" s="47"/>
      <c r="I52" s="47"/>
      <c r="J52" s="47"/>
      <c r="K52" s="47"/>
      <c r="L52" s="47"/>
      <c r="M52" s="47"/>
    </row>
    <row r="53" spans="1:13" x14ac:dyDescent="0.3">
      <c r="A53" s="48" t="s">
        <v>50</v>
      </c>
      <c r="B53" s="47">
        <v>4920</v>
      </c>
      <c r="C53" s="47">
        <v>523</v>
      </c>
      <c r="D53" s="47">
        <v>205</v>
      </c>
      <c r="E53" s="47">
        <v>4920</v>
      </c>
      <c r="F53" s="47">
        <v>523</v>
      </c>
      <c r="G53" s="47">
        <v>205</v>
      </c>
      <c r="H53" s="47">
        <v>5580</v>
      </c>
      <c r="I53" s="47">
        <v>694</v>
      </c>
      <c r="J53" s="47">
        <v>310</v>
      </c>
      <c r="K53" s="47">
        <v>5580</v>
      </c>
      <c r="L53" s="47">
        <v>694</v>
      </c>
      <c r="M53" s="47">
        <v>310</v>
      </c>
    </row>
    <row r="54" spans="1:13" x14ac:dyDescent="0.3">
      <c r="A54" s="48" t="s">
        <v>51</v>
      </c>
      <c r="B54" s="47">
        <v>4920</v>
      </c>
      <c r="C54" s="47">
        <v>523</v>
      </c>
      <c r="D54" s="47">
        <v>205</v>
      </c>
      <c r="E54" s="47">
        <v>4920</v>
      </c>
      <c r="F54" s="47">
        <v>523</v>
      </c>
      <c r="G54" s="47">
        <v>205</v>
      </c>
      <c r="H54" s="47">
        <v>5580</v>
      </c>
      <c r="I54" s="47">
        <v>694</v>
      </c>
      <c r="J54" s="47">
        <v>310</v>
      </c>
      <c r="K54" s="47">
        <v>5580</v>
      </c>
      <c r="L54" s="47">
        <v>694</v>
      </c>
      <c r="M54" s="47">
        <v>310</v>
      </c>
    </row>
    <row r="55" spans="1:13" x14ac:dyDescent="0.3">
      <c r="A55" s="48" t="s">
        <v>52</v>
      </c>
      <c r="B55" s="47">
        <v>4920</v>
      </c>
      <c r="C55" s="47">
        <v>625</v>
      </c>
      <c r="D55" s="47">
        <v>205</v>
      </c>
      <c r="E55" s="47">
        <v>4920</v>
      </c>
      <c r="F55" s="47">
        <v>625</v>
      </c>
      <c r="G55" s="47">
        <v>205</v>
      </c>
      <c r="H55" s="47">
        <v>5580</v>
      </c>
      <c r="I55" s="47">
        <v>730</v>
      </c>
      <c r="J55" s="47">
        <v>310</v>
      </c>
      <c r="K55" s="47">
        <v>5580</v>
      </c>
      <c r="L55" s="47">
        <v>730</v>
      </c>
      <c r="M55" s="47">
        <v>310</v>
      </c>
    </row>
    <row r="56" spans="1:13" x14ac:dyDescent="0.3">
      <c r="A56" s="48" t="s">
        <v>53</v>
      </c>
      <c r="B56" s="47"/>
      <c r="C56" s="47"/>
      <c r="D56" s="47"/>
      <c r="E56" s="47"/>
      <c r="F56" s="47"/>
      <c r="G56" s="47"/>
      <c r="H56" s="47">
        <v>4515</v>
      </c>
      <c r="I56" s="47">
        <v>600</v>
      </c>
      <c r="J56" s="47">
        <v>215</v>
      </c>
      <c r="K56" s="47">
        <v>4515</v>
      </c>
      <c r="L56" s="47">
        <v>600</v>
      </c>
      <c r="M56" s="47">
        <v>215</v>
      </c>
    </row>
    <row r="57" spans="1:13" x14ac:dyDescent="0.3">
      <c r="A57" s="194" t="s">
        <v>54</v>
      </c>
      <c r="B57" s="195" t="s">
        <v>138</v>
      </c>
      <c r="C57" s="195" t="s">
        <v>138</v>
      </c>
      <c r="D57" s="195" t="s">
        <v>138</v>
      </c>
      <c r="E57" s="195" t="s">
        <v>138</v>
      </c>
      <c r="F57" s="195" t="s">
        <v>138</v>
      </c>
      <c r="G57" s="195" t="s">
        <v>138</v>
      </c>
      <c r="H57" s="195" t="s">
        <v>138</v>
      </c>
      <c r="I57" s="195" t="s">
        <v>138</v>
      </c>
      <c r="J57" s="195" t="s">
        <v>138</v>
      </c>
      <c r="K57" s="195" t="s">
        <v>138</v>
      </c>
      <c r="L57" s="195" t="s">
        <v>138</v>
      </c>
      <c r="M57" s="195" t="s">
        <v>138</v>
      </c>
    </row>
    <row r="58" spans="1:13" x14ac:dyDescent="0.3">
      <c r="A58" s="48" t="s">
        <v>55</v>
      </c>
      <c r="B58" s="47">
        <v>6050</v>
      </c>
      <c r="C58" s="47">
        <v>1200</v>
      </c>
      <c r="D58" s="47">
        <v>185</v>
      </c>
      <c r="E58" s="47">
        <v>6050</v>
      </c>
      <c r="F58" s="47">
        <v>1200</v>
      </c>
      <c r="G58" s="47">
        <v>185</v>
      </c>
      <c r="H58" s="47">
        <v>2500</v>
      </c>
      <c r="I58" s="47">
        <v>670</v>
      </c>
      <c r="J58" s="47">
        <v>210</v>
      </c>
      <c r="K58" s="47">
        <v>2500</v>
      </c>
      <c r="L58" s="47">
        <v>670</v>
      </c>
      <c r="M58" s="47">
        <v>210</v>
      </c>
    </row>
    <row r="59" spans="1:13" x14ac:dyDescent="0.3">
      <c r="A59" s="48" t="s">
        <v>297</v>
      </c>
      <c r="B59" s="47">
        <v>4920</v>
      </c>
      <c r="C59" s="47">
        <v>900</v>
      </c>
      <c r="D59" s="47">
        <v>205</v>
      </c>
      <c r="E59" s="47">
        <v>4920</v>
      </c>
      <c r="F59" s="47">
        <v>900</v>
      </c>
      <c r="G59" s="47">
        <v>205</v>
      </c>
      <c r="H59" s="47">
        <v>2652</v>
      </c>
      <c r="I59" s="47">
        <v>900</v>
      </c>
      <c r="J59" s="47">
        <v>221</v>
      </c>
      <c r="K59" s="47">
        <v>2652</v>
      </c>
      <c r="L59" s="47">
        <v>900</v>
      </c>
      <c r="M59" s="47">
        <v>221</v>
      </c>
    </row>
    <row r="60" spans="1:13" x14ac:dyDescent="0.3">
      <c r="A60" s="48" t="s">
        <v>296</v>
      </c>
      <c r="B60" s="47">
        <v>4920</v>
      </c>
      <c r="C60" s="47">
        <v>900</v>
      </c>
      <c r="D60" s="47">
        <v>205</v>
      </c>
      <c r="E60" s="47">
        <v>4920</v>
      </c>
      <c r="F60" s="47">
        <v>900</v>
      </c>
      <c r="G60" s="47">
        <v>205</v>
      </c>
      <c r="H60" s="47">
        <v>2652</v>
      </c>
      <c r="I60" s="47">
        <v>900</v>
      </c>
      <c r="J60" s="47">
        <v>221</v>
      </c>
      <c r="K60" s="47">
        <v>2652</v>
      </c>
      <c r="L60" s="47">
        <v>900</v>
      </c>
      <c r="M60" s="47">
        <v>221</v>
      </c>
    </row>
    <row r="61" spans="1:13" x14ac:dyDescent="0.3">
      <c r="A61" s="48" t="s">
        <v>298</v>
      </c>
      <c r="B61" s="47">
        <v>4920</v>
      </c>
      <c r="C61" s="47">
        <v>900</v>
      </c>
      <c r="D61" s="47">
        <v>205</v>
      </c>
      <c r="E61" s="47">
        <v>4920</v>
      </c>
      <c r="F61" s="47">
        <v>900</v>
      </c>
      <c r="G61" s="47">
        <v>205</v>
      </c>
      <c r="H61" s="47">
        <v>2652</v>
      </c>
      <c r="I61" s="47">
        <v>900</v>
      </c>
      <c r="J61" s="47">
        <v>221</v>
      </c>
      <c r="K61" s="47">
        <v>2652</v>
      </c>
      <c r="L61" s="47">
        <v>900</v>
      </c>
      <c r="M61" s="47">
        <v>221</v>
      </c>
    </row>
    <row r="62" spans="1:13" x14ac:dyDescent="0.3">
      <c r="A62" s="48" t="s">
        <v>295</v>
      </c>
      <c r="B62" s="47">
        <v>5775</v>
      </c>
      <c r="C62" s="47">
        <v>1699</v>
      </c>
      <c r="D62" s="47">
        <v>175</v>
      </c>
      <c r="E62" s="47">
        <v>5775</v>
      </c>
      <c r="F62" s="47">
        <v>1699</v>
      </c>
      <c r="G62" s="47">
        <v>175</v>
      </c>
      <c r="H62" s="47">
        <v>6205</v>
      </c>
      <c r="I62" s="47">
        <v>2235</v>
      </c>
      <c r="J62" s="47">
        <v>287</v>
      </c>
      <c r="K62" s="47">
        <v>6205</v>
      </c>
      <c r="L62" s="47">
        <v>2235</v>
      </c>
      <c r="M62" s="47">
        <v>287</v>
      </c>
    </row>
    <row r="63" spans="1:13" x14ac:dyDescent="0.3">
      <c r="A63" s="48" t="s">
        <v>56</v>
      </c>
      <c r="B63" s="47">
        <v>4452</v>
      </c>
      <c r="C63" s="47">
        <v>1070</v>
      </c>
      <c r="D63" s="47">
        <v>186</v>
      </c>
      <c r="E63" s="47">
        <v>4452</v>
      </c>
      <c r="F63" s="47">
        <v>1070</v>
      </c>
      <c r="G63" s="47">
        <v>186</v>
      </c>
      <c r="H63" s="47">
        <v>5292</v>
      </c>
      <c r="I63" s="47">
        <v>1130</v>
      </c>
      <c r="J63" s="47">
        <v>221</v>
      </c>
      <c r="K63" s="47">
        <v>5292</v>
      </c>
      <c r="L63" s="47">
        <v>1130</v>
      </c>
      <c r="M63" s="47">
        <v>221</v>
      </c>
    </row>
    <row r="64" spans="1:13" x14ac:dyDescent="0.3">
      <c r="A64" s="48" t="s">
        <v>57</v>
      </c>
      <c r="B64" s="47">
        <v>4680</v>
      </c>
      <c r="C64" s="47">
        <v>1042</v>
      </c>
      <c r="D64" s="47">
        <v>180</v>
      </c>
      <c r="E64" s="47">
        <v>4680</v>
      </c>
      <c r="F64" s="47">
        <v>1042</v>
      </c>
      <c r="G64" s="47">
        <v>180</v>
      </c>
      <c r="H64" s="47">
        <v>5367</v>
      </c>
      <c r="I64" s="47">
        <v>1935</v>
      </c>
      <c r="J64" s="47"/>
      <c r="K64" s="47">
        <v>5367</v>
      </c>
      <c r="L64" s="47">
        <v>1935</v>
      </c>
      <c r="M64" s="47"/>
    </row>
    <row r="65" spans="1:13" x14ac:dyDescent="0.3">
      <c r="A65" s="48" t="s">
        <v>58</v>
      </c>
      <c r="B65" s="47">
        <v>4920</v>
      </c>
      <c r="C65" s="47">
        <v>1200</v>
      </c>
      <c r="D65" s="47">
        <v>205</v>
      </c>
      <c r="E65" s="47">
        <v>4920</v>
      </c>
      <c r="F65" s="47">
        <v>1200</v>
      </c>
      <c r="G65" s="47">
        <v>205</v>
      </c>
      <c r="H65" s="47">
        <v>4230</v>
      </c>
      <c r="I65" s="47">
        <v>1305</v>
      </c>
      <c r="J65" s="47">
        <v>235</v>
      </c>
      <c r="K65" s="47">
        <v>4230</v>
      </c>
      <c r="L65" s="47">
        <v>1305</v>
      </c>
      <c r="M65" s="47">
        <v>235</v>
      </c>
    </row>
    <row r="66" spans="1:13" x14ac:dyDescent="0.3">
      <c r="A66" s="48" t="s">
        <v>59</v>
      </c>
      <c r="B66" s="47">
        <v>4560</v>
      </c>
      <c r="C66" s="47">
        <v>694</v>
      </c>
      <c r="D66" s="47">
        <v>190</v>
      </c>
      <c r="E66" s="47">
        <v>4560</v>
      </c>
      <c r="F66" s="47">
        <v>694</v>
      </c>
      <c r="G66" s="47">
        <v>190</v>
      </c>
      <c r="H66" s="47">
        <v>3870</v>
      </c>
      <c r="I66" s="47">
        <v>705</v>
      </c>
      <c r="J66" s="47">
        <v>215</v>
      </c>
      <c r="K66" s="47">
        <v>3870</v>
      </c>
      <c r="L66" s="47">
        <v>705</v>
      </c>
      <c r="M66" s="47">
        <v>215</v>
      </c>
    </row>
    <row r="67" spans="1:13" x14ac:dyDescent="0.3">
      <c r="A67" s="48" t="s">
        <v>60</v>
      </c>
      <c r="B67" s="47">
        <v>4560</v>
      </c>
      <c r="C67" s="47">
        <v>732</v>
      </c>
      <c r="D67" s="47">
        <v>190</v>
      </c>
      <c r="E67" s="47">
        <v>4560</v>
      </c>
      <c r="F67" s="47">
        <v>732</v>
      </c>
      <c r="G67" s="47">
        <v>190</v>
      </c>
      <c r="H67" s="47">
        <v>3870</v>
      </c>
      <c r="I67" s="47">
        <v>744</v>
      </c>
      <c r="J67" s="47">
        <v>215</v>
      </c>
      <c r="K67" s="47">
        <v>3870</v>
      </c>
      <c r="L67" s="47">
        <v>744</v>
      </c>
      <c r="M67" s="47">
        <v>215</v>
      </c>
    </row>
    <row r="68" spans="1:13" x14ac:dyDescent="0.3">
      <c r="A68" s="48" t="s">
        <v>61</v>
      </c>
      <c r="B68" s="47">
        <v>4560</v>
      </c>
      <c r="C68" s="47">
        <v>694</v>
      </c>
      <c r="D68" s="47">
        <v>190</v>
      </c>
      <c r="E68" s="47">
        <v>4560</v>
      </c>
      <c r="F68" s="47">
        <v>694</v>
      </c>
      <c r="G68" s="47">
        <v>190</v>
      </c>
      <c r="H68" s="47">
        <v>2580</v>
      </c>
      <c r="I68" s="47">
        <v>694</v>
      </c>
      <c r="J68" s="47">
        <v>215</v>
      </c>
      <c r="K68" s="47">
        <v>2580</v>
      </c>
      <c r="L68" s="47">
        <v>694</v>
      </c>
      <c r="M68" s="47">
        <v>215</v>
      </c>
    </row>
    <row r="69" spans="1:13" x14ac:dyDescent="0.3">
      <c r="A69" s="48" t="s">
        <v>62</v>
      </c>
      <c r="B69" s="47">
        <v>4560</v>
      </c>
      <c r="C69" s="47">
        <v>732</v>
      </c>
      <c r="D69" s="47">
        <v>190</v>
      </c>
      <c r="E69" s="47">
        <v>4560</v>
      </c>
      <c r="F69" s="47">
        <v>732</v>
      </c>
      <c r="G69" s="47">
        <v>190</v>
      </c>
      <c r="H69" s="47">
        <v>3870</v>
      </c>
      <c r="I69" s="47">
        <v>744</v>
      </c>
      <c r="J69" s="47">
        <v>215</v>
      </c>
      <c r="K69" s="47">
        <v>3870</v>
      </c>
      <c r="L69" s="47">
        <v>744</v>
      </c>
      <c r="M69" s="47">
        <v>215</v>
      </c>
    </row>
    <row r="70" spans="1:13" x14ac:dyDescent="0.3">
      <c r="A70" s="48" t="s">
        <v>63</v>
      </c>
      <c r="B70" s="47"/>
      <c r="C70" s="47"/>
      <c r="D70" s="47"/>
      <c r="E70" s="47"/>
      <c r="F70" s="47"/>
      <c r="G70" s="47"/>
      <c r="H70" s="47">
        <v>15600</v>
      </c>
      <c r="I70" s="47">
        <v>905</v>
      </c>
      <c r="J70" s="47">
        <v>650</v>
      </c>
      <c r="K70" s="47">
        <v>15600</v>
      </c>
      <c r="L70" s="47">
        <v>905</v>
      </c>
      <c r="M70" s="47">
        <v>650</v>
      </c>
    </row>
    <row r="71" spans="1:13" x14ac:dyDescent="0.3">
      <c r="A71" s="48" t="s">
        <v>64</v>
      </c>
      <c r="B71" s="47">
        <v>4560</v>
      </c>
      <c r="C71" s="47">
        <v>732</v>
      </c>
      <c r="D71" s="47">
        <v>190</v>
      </c>
      <c r="E71" s="47">
        <v>4560</v>
      </c>
      <c r="F71" s="47">
        <v>732</v>
      </c>
      <c r="G71" s="47">
        <v>190</v>
      </c>
      <c r="H71" s="47">
        <v>3870</v>
      </c>
      <c r="I71" s="47">
        <v>744</v>
      </c>
      <c r="J71" s="47">
        <v>215</v>
      </c>
      <c r="K71" s="47">
        <v>3870</v>
      </c>
      <c r="L71" s="47">
        <v>744</v>
      </c>
      <c r="M71" s="47">
        <v>215</v>
      </c>
    </row>
    <row r="72" spans="1:13" x14ac:dyDescent="0.3">
      <c r="A72" s="48" t="s">
        <v>65</v>
      </c>
      <c r="B72" s="47">
        <v>4560</v>
      </c>
      <c r="C72" s="47">
        <v>732</v>
      </c>
      <c r="D72" s="47">
        <v>190</v>
      </c>
      <c r="E72" s="47">
        <v>4560</v>
      </c>
      <c r="F72" s="47">
        <v>732</v>
      </c>
      <c r="G72" s="47">
        <v>190</v>
      </c>
      <c r="H72" s="47">
        <v>3870</v>
      </c>
      <c r="I72" s="47">
        <v>744</v>
      </c>
      <c r="J72" s="47">
        <v>215</v>
      </c>
      <c r="K72" s="47">
        <v>3870</v>
      </c>
      <c r="L72" s="47">
        <v>744</v>
      </c>
      <c r="M72" s="47">
        <v>215</v>
      </c>
    </row>
    <row r="73" spans="1:13" x14ac:dyDescent="0.3">
      <c r="A73" s="48" t="s">
        <v>66</v>
      </c>
      <c r="B73" s="47">
        <v>4560</v>
      </c>
      <c r="C73" s="47">
        <v>732</v>
      </c>
      <c r="D73" s="47">
        <v>190</v>
      </c>
      <c r="E73" s="47">
        <v>4560</v>
      </c>
      <c r="F73" s="47">
        <v>732</v>
      </c>
      <c r="G73" s="47">
        <v>190</v>
      </c>
      <c r="H73" s="47">
        <v>3870</v>
      </c>
      <c r="I73" s="47">
        <v>744</v>
      </c>
      <c r="J73" s="47">
        <v>215</v>
      </c>
      <c r="K73" s="47">
        <v>3870</v>
      </c>
      <c r="L73" s="47">
        <v>744</v>
      </c>
      <c r="M73" s="47">
        <v>215</v>
      </c>
    </row>
    <row r="74" spans="1:13" x14ac:dyDescent="0.3">
      <c r="A74" s="48" t="s">
        <v>67</v>
      </c>
      <c r="B74" s="47"/>
      <c r="C74" s="47"/>
      <c r="D74" s="47"/>
      <c r="E74" s="47"/>
      <c r="F74" s="47"/>
      <c r="G74" s="47"/>
      <c r="H74" s="195" t="s">
        <v>138</v>
      </c>
      <c r="I74" s="195" t="s">
        <v>138</v>
      </c>
      <c r="J74" s="195" t="s">
        <v>138</v>
      </c>
      <c r="K74" s="195" t="s">
        <v>138</v>
      </c>
      <c r="L74" s="195" t="s">
        <v>138</v>
      </c>
      <c r="M74" s="195" t="s">
        <v>138</v>
      </c>
    </row>
    <row r="75" spans="1:13" x14ac:dyDescent="0.3">
      <c r="A75" s="48" t="s">
        <v>68</v>
      </c>
      <c r="B75" s="47">
        <v>4560</v>
      </c>
      <c r="C75" s="47">
        <v>732</v>
      </c>
      <c r="D75" s="47">
        <v>190</v>
      </c>
      <c r="E75" s="47">
        <v>4560</v>
      </c>
      <c r="F75" s="47">
        <v>732</v>
      </c>
      <c r="G75" s="47">
        <v>190</v>
      </c>
      <c r="H75" s="47">
        <v>2580</v>
      </c>
      <c r="I75" s="47">
        <v>732</v>
      </c>
      <c r="J75" s="47">
        <v>215</v>
      </c>
      <c r="K75" s="47">
        <v>2580</v>
      </c>
      <c r="L75" s="47">
        <v>732</v>
      </c>
      <c r="M75" s="47">
        <v>215</v>
      </c>
    </row>
    <row r="76" spans="1:13" x14ac:dyDescent="0.3">
      <c r="A76" s="48" t="s">
        <v>69</v>
      </c>
      <c r="B76" s="47">
        <v>4560</v>
      </c>
      <c r="C76" s="47">
        <v>732</v>
      </c>
      <c r="D76" s="47">
        <v>190</v>
      </c>
      <c r="E76" s="47">
        <v>4560</v>
      </c>
      <c r="F76" s="47">
        <v>732</v>
      </c>
      <c r="G76" s="47">
        <v>190</v>
      </c>
      <c r="H76" s="47">
        <v>3870</v>
      </c>
      <c r="I76" s="47">
        <v>744</v>
      </c>
      <c r="J76" s="47">
        <v>215</v>
      </c>
      <c r="K76" s="47">
        <v>3870</v>
      </c>
      <c r="L76" s="47">
        <v>744</v>
      </c>
      <c r="M76" s="47">
        <v>215</v>
      </c>
    </row>
    <row r="77" spans="1:13" x14ac:dyDescent="0.3">
      <c r="A77" s="48" t="s">
        <v>70</v>
      </c>
      <c r="B77" s="47">
        <v>7740</v>
      </c>
      <c r="C77" s="47">
        <v>900</v>
      </c>
      <c r="D77" s="47">
        <v>215</v>
      </c>
      <c r="E77" s="47">
        <v>7740</v>
      </c>
      <c r="F77" s="47">
        <v>900</v>
      </c>
      <c r="G77" s="47">
        <v>215</v>
      </c>
      <c r="H77" s="47">
        <v>4680</v>
      </c>
      <c r="I77" s="47">
        <v>840</v>
      </c>
      <c r="J77" s="47">
        <v>260</v>
      </c>
      <c r="K77" s="47">
        <v>4680</v>
      </c>
      <c r="L77" s="47">
        <v>840</v>
      </c>
      <c r="M77" s="47">
        <v>260</v>
      </c>
    </row>
    <row r="78" spans="1:13" x14ac:dyDescent="0.3">
      <c r="A78" s="48"/>
      <c r="B78" s="47"/>
      <c r="C78" s="47"/>
      <c r="D78" s="47"/>
      <c r="E78" s="47"/>
      <c r="F78" s="47"/>
      <c r="G78" s="47"/>
      <c r="H78" s="47"/>
      <c r="I78" s="47"/>
      <c r="J78" s="47"/>
      <c r="K78" s="47"/>
      <c r="L78" s="47"/>
      <c r="M78" s="47"/>
    </row>
    <row r="79" spans="1:13" x14ac:dyDescent="0.3">
      <c r="A79" s="81" t="s">
        <v>71</v>
      </c>
      <c r="B79" s="47"/>
      <c r="C79" s="47"/>
      <c r="D79" s="47"/>
      <c r="E79" s="47"/>
      <c r="F79" s="47"/>
      <c r="G79" s="47"/>
      <c r="H79" s="47"/>
      <c r="I79" s="47"/>
      <c r="J79" s="47"/>
      <c r="K79" s="47"/>
      <c r="L79" s="47"/>
      <c r="M79" s="47"/>
    </row>
    <row r="80" spans="1:13" x14ac:dyDescent="0.3">
      <c r="A80" s="48" t="s">
        <v>338</v>
      </c>
      <c r="B80" s="47">
        <v>11640</v>
      </c>
      <c r="C80" s="47">
        <v>0</v>
      </c>
      <c r="D80" s="47">
        <v>216</v>
      </c>
      <c r="E80" s="47">
        <v>11640</v>
      </c>
      <c r="F80" s="47">
        <v>0</v>
      </c>
      <c r="G80" s="47">
        <v>216</v>
      </c>
      <c r="H80" s="47"/>
      <c r="I80" s="47"/>
      <c r="J80" s="47"/>
      <c r="K80" s="47"/>
      <c r="L80" s="47"/>
      <c r="M80" s="47"/>
    </row>
    <row r="81" spans="1:13" x14ac:dyDescent="0.3">
      <c r="A81" s="48" t="s">
        <v>339</v>
      </c>
      <c r="B81" s="47">
        <v>11640</v>
      </c>
      <c r="C81" s="47">
        <v>0</v>
      </c>
      <c r="D81" s="47">
        <v>216</v>
      </c>
      <c r="E81" s="47">
        <v>11640</v>
      </c>
      <c r="F81" s="47">
        <v>0</v>
      </c>
      <c r="G81" s="47">
        <v>216</v>
      </c>
      <c r="H81" s="47"/>
      <c r="I81" s="47"/>
      <c r="J81" s="47"/>
      <c r="K81" s="47"/>
      <c r="L81" s="47"/>
      <c r="M81" s="47"/>
    </row>
    <row r="82" spans="1:13" x14ac:dyDescent="0.3">
      <c r="A82" s="48" t="s">
        <v>340</v>
      </c>
      <c r="B82" s="47">
        <v>11640</v>
      </c>
      <c r="C82" s="47">
        <v>0</v>
      </c>
      <c r="D82" s="47">
        <v>216</v>
      </c>
      <c r="E82" s="47">
        <v>11640</v>
      </c>
      <c r="F82" s="47">
        <v>0</v>
      </c>
      <c r="G82" s="47">
        <v>216</v>
      </c>
      <c r="H82" s="47"/>
      <c r="I82" s="47"/>
      <c r="J82" s="47"/>
      <c r="K82" s="47"/>
      <c r="L82" s="47"/>
      <c r="M82" s="47"/>
    </row>
    <row r="83" spans="1:13" x14ac:dyDescent="0.3">
      <c r="A83" s="48" t="s">
        <v>341</v>
      </c>
      <c r="B83" s="47">
        <v>11640</v>
      </c>
      <c r="C83" s="47">
        <v>0</v>
      </c>
      <c r="D83" s="47">
        <v>216</v>
      </c>
      <c r="E83" s="47">
        <v>11640</v>
      </c>
      <c r="F83" s="47">
        <v>0</v>
      </c>
      <c r="G83" s="47">
        <v>216</v>
      </c>
      <c r="H83" s="47"/>
      <c r="I83" s="47"/>
      <c r="J83" s="47"/>
      <c r="K83" s="47"/>
      <c r="L83" s="47"/>
      <c r="M83" s="47"/>
    </row>
    <row r="84" spans="1:13" x14ac:dyDescent="0.3">
      <c r="A84" s="48" t="s">
        <v>72</v>
      </c>
      <c r="B84" s="47">
        <v>5860</v>
      </c>
      <c r="C84" s="47">
        <v>800</v>
      </c>
      <c r="D84" s="47">
        <v>215</v>
      </c>
      <c r="E84" s="47">
        <v>5860</v>
      </c>
      <c r="F84" s="47">
        <v>800</v>
      </c>
      <c r="G84" s="47">
        <v>215</v>
      </c>
      <c r="H84" s="47"/>
      <c r="I84" s="47"/>
      <c r="J84" s="47"/>
      <c r="K84" s="47"/>
      <c r="L84" s="47"/>
      <c r="M84" s="47"/>
    </row>
    <row r="85" spans="1:13" x14ac:dyDescent="0.3">
      <c r="A85" s="48" t="s">
        <v>185</v>
      </c>
      <c r="B85" s="47">
        <v>7370</v>
      </c>
      <c r="C85" s="47">
        <v>0</v>
      </c>
      <c r="D85" s="47">
        <v>305</v>
      </c>
      <c r="E85" s="47">
        <v>7370</v>
      </c>
      <c r="F85" s="47">
        <v>0</v>
      </c>
      <c r="G85" s="47">
        <v>305</v>
      </c>
      <c r="H85" s="47">
        <v>3780</v>
      </c>
      <c r="I85" s="47">
        <v>500</v>
      </c>
      <c r="J85" s="47">
        <v>157</v>
      </c>
      <c r="K85" s="47">
        <v>3780</v>
      </c>
      <c r="L85" s="47">
        <v>500</v>
      </c>
      <c r="M85" s="47">
        <v>157</v>
      </c>
    </row>
    <row r="86" spans="1:13" customFormat="1" ht="14.4" x14ac:dyDescent="0.3">
      <c r="A86" s="194" t="s">
        <v>158</v>
      </c>
      <c r="B86" s="195" t="s">
        <v>138</v>
      </c>
      <c r="C86" s="195" t="s">
        <v>138</v>
      </c>
      <c r="D86" s="195" t="s">
        <v>138</v>
      </c>
      <c r="E86" s="195" t="s">
        <v>138</v>
      </c>
      <c r="F86" s="195" t="s">
        <v>138</v>
      </c>
      <c r="G86" s="195" t="s">
        <v>138</v>
      </c>
      <c r="H86" s="195"/>
      <c r="I86" s="195"/>
      <c r="J86" s="195"/>
      <c r="K86" s="195"/>
      <c r="L86" s="195"/>
      <c r="M86" s="195"/>
    </row>
    <row r="87" spans="1:13" x14ac:dyDescent="0.3">
      <c r="A87" s="48" t="s">
        <v>153</v>
      </c>
      <c r="B87" s="47">
        <v>7320</v>
      </c>
      <c r="C87" s="47">
        <v>75</v>
      </c>
      <c r="D87" s="47">
        <v>225</v>
      </c>
      <c r="E87" s="47">
        <v>7320</v>
      </c>
      <c r="F87" s="47">
        <v>75</v>
      </c>
      <c r="G87" s="47">
        <v>225</v>
      </c>
      <c r="H87" s="47"/>
      <c r="I87" s="47"/>
      <c r="J87" s="47"/>
      <c r="K87" s="47"/>
      <c r="L87" s="47"/>
      <c r="M87" s="47"/>
    </row>
    <row r="88" spans="1:13" x14ac:dyDescent="0.3">
      <c r="A88" s="48" t="s">
        <v>73</v>
      </c>
      <c r="B88" s="47">
        <v>6980</v>
      </c>
      <c r="C88" s="47">
        <v>0</v>
      </c>
      <c r="D88" s="47">
        <v>206</v>
      </c>
      <c r="E88" s="47">
        <v>6980</v>
      </c>
      <c r="F88" s="47">
        <v>0</v>
      </c>
      <c r="G88" s="47">
        <v>206</v>
      </c>
      <c r="H88" s="47"/>
      <c r="I88" s="47"/>
      <c r="J88" s="47"/>
      <c r="K88" s="47"/>
      <c r="L88" s="47"/>
      <c r="M88" s="47"/>
    </row>
    <row r="89" spans="1:13" x14ac:dyDescent="0.3">
      <c r="A89" s="48" t="s">
        <v>74</v>
      </c>
      <c r="B89" s="47">
        <v>6980</v>
      </c>
      <c r="C89" s="47">
        <v>0</v>
      </c>
      <c r="D89" s="47">
        <v>206</v>
      </c>
      <c r="E89" s="47">
        <v>6980</v>
      </c>
      <c r="F89" s="47">
        <v>0</v>
      </c>
      <c r="G89" s="47">
        <v>206</v>
      </c>
      <c r="H89" s="47"/>
      <c r="I89" s="47"/>
      <c r="J89" s="47"/>
      <c r="K89" s="47"/>
      <c r="L89" s="47"/>
      <c r="M89" s="47"/>
    </row>
    <row r="90" spans="1:13" x14ac:dyDescent="0.3">
      <c r="A90" s="48" t="s">
        <v>126</v>
      </c>
      <c r="B90" s="47">
        <v>6980</v>
      </c>
      <c r="C90" s="47">
        <v>0</v>
      </c>
      <c r="D90" s="47">
        <v>206</v>
      </c>
      <c r="E90" s="47">
        <v>6980</v>
      </c>
      <c r="F90" s="47">
        <v>0</v>
      </c>
      <c r="G90" s="47">
        <v>206</v>
      </c>
      <c r="H90" s="47"/>
      <c r="I90" s="47"/>
      <c r="J90" s="47"/>
      <c r="K90" s="47"/>
      <c r="L90" s="47"/>
      <c r="M90" s="47"/>
    </row>
    <row r="91" spans="1:13" x14ac:dyDescent="0.3">
      <c r="A91" s="48" t="s">
        <v>75</v>
      </c>
      <c r="B91" s="47">
        <v>6980</v>
      </c>
      <c r="C91" s="47">
        <v>0</v>
      </c>
      <c r="D91" s="47">
        <v>206</v>
      </c>
      <c r="E91" s="47">
        <v>6980</v>
      </c>
      <c r="F91" s="47">
        <v>0</v>
      </c>
      <c r="G91" s="47">
        <v>206</v>
      </c>
      <c r="H91" s="47"/>
      <c r="I91" s="47"/>
      <c r="J91" s="47"/>
      <c r="K91" s="47"/>
      <c r="L91" s="47"/>
      <c r="M91" s="47"/>
    </row>
    <row r="92" spans="1:13" x14ac:dyDescent="0.3">
      <c r="A92" s="48" t="s">
        <v>306</v>
      </c>
      <c r="B92" s="47">
        <v>9648</v>
      </c>
      <c r="C92" s="47">
        <v>450</v>
      </c>
      <c r="D92" s="47">
        <v>201</v>
      </c>
      <c r="E92" s="47">
        <v>9648</v>
      </c>
      <c r="F92" s="47">
        <v>450</v>
      </c>
      <c r="G92" s="47">
        <v>201</v>
      </c>
      <c r="H92" s="47"/>
      <c r="I92" s="47"/>
      <c r="J92" s="47"/>
      <c r="K92" s="47"/>
      <c r="L92" s="47"/>
      <c r="M92" s="47"/>
    </row>
    <row r="93" spans="1:13" x14ac:dyDescent="0.3">
      <c r="A93" s="48" t="s">
        <v>342</v>
      </c>
      <c r="B93" s="47">
        <v>6444</v>
      </c>
      <c r="C93" s="47">
        <v>475</v>
      </c>
      <c r="D93" s="47">
        <v>179</v>
      </c>
      <c r="E93" s="47">
        <v>11520</v>
      </c>
      <c r="F93" s="47">
        <v>475</v>
      </c>
      <c r="G93" s="47">
        <v>320</v>
      </c>
      <c r="H93" s="47">
        <v>7020</v>
      </c>
      <c r="I93" s="47">
        <v>475</v>
      </c>
      <c r="J93" s="47">
        <v>195</v>
      </c>
      <c r="K93" s="47">
        <v>13320</v>
      </c>
      <c r="L93" s="47">
        <v>475</v>
      </c>
      <c r="M93" s="47">
        <v>370</v>
      </c>
    </row>
    <row r="94" spans="1:13" x14ac:dyDescent="0.3">
      <c r="A94" s="48" t="s">
        <v>184</v>
      </c>
      <c r="B94" s="47"/>
      <c r="C94" s="47"/>
      <c r="D94" s="47"/>
      <c r="E94" s="47"/>
      <c r="F94" s="47"/>
      <c r="G94" s="47"/>
      <c r="H94" s="47">
        <v>15860</v>
      </c>
      <c r="I94" s="47">
        <v>2925</v>
      </c>
      <c r="J94" s="47">
        <v>430</v>
      </c>
      <c r="K94" s="47">
        <v>18036</v>
      </c>
      <c r="L94" s="47">
        <v>2925</v>
      </c>
      <c r="M94" s="47">
        <v>484</v>
      </c>
    </row>
    <row r="95" spans="1:13" x14ac:dyDescent="0.3">
      <c r="A95" s="48" t="s">
        <v>307</v>
      </c>
      <c r="B95" s="47">
        <v>7818</v>
      </c>
      <c r="C95" s="47">
        <v>1650</v>
      </c>
      <c r="D95" s="47"/>
      <c r="E95" s="47">
        <v>15636</v>
      </c>
      <c r="F95" s="47">
        <v>1650</v>
      </c>
      <c r="G95" s="47"/>
      <c r="H95" s="47">
        <v>10133</v>
      </c>
      <c r="I95" s="47">
        <v>2817</v>
      </c>
      <c r="J95" s="47">
        <v>430</v>
      </c>
      <c r="K95" s="47">
        <v>11523</v>
      </c>
      <c r="L95" s="47">
        <v>2817</v>
      </c>
      <c r="M95" s="47">
        <v>489</v>
      </c>
    </row>
    <row r="96" spans="1:13" x14ac:dyDescent="0.3">
      <c r="A96" s="48" t="s">
        <v>308</v>
      </c>
      <c r="B96" s="47"/>
      <c r="C96" s="47"/>
      <c r="D96" s="47"/>
      <c r="E96" s="47"/>
      <c r="F96" s="47"/>
      <c r="G96" s="47"/>
      <c r="H96" s="47">
        <v>33534</v>
      </c>
      <c r="I96" s="47">
        <v>3254</v>
      </c>
      <c r="J96" s="47"/>
      <c r="K96" s="47">
        <v>33534</v>
      </c>
      <c r="L96" s="47">
        <v>3254</v>
      </c>
      <c r="M96" s="47"/>
    </row>
    <row r="97" spans="1:13" x14ac:dyDescent="0.3">
      <c r="A97" s="48" t="s">
        <v>309</v>
      </c>
      <c r="B97" s="47"/>
      <c r="C97" s="47"/>
      <c r="D97" s="47"/>
      <c r="E97" s="47"/>
      <c r="F97" s="47"/>
      <c r="G97" s="47"/>
      <c r="H97" s="47">
        <v>10000</v>
      </c>
      <c r="I97" s="47">
        <v>975</v>
      </c>
      <c r="J97" s="47">
        <v>250</v>
      </c>
      <c r="K97" s="47">
        <v>10000</v>
      </c>
      <c r="L97" s="47">
        <v>975</v>
      </c>
      <c r="M97" s="47">
        <v>250</v>
      </c>
    </row>
    <row r="98" spans="1:13" x14ac:dyDescent="0.3">
      <c r="A98" s="23"/>
      <c r="B98" s="23"/>
      <c r="C98" s="23"/>
      <c r="D98" s="23"/>
      <c r="E98" s="23"/>
      <c r="F98" s="23"/>
      <c r="G98" s="23"/>
      <c r="H98" s="23"/>
      <c r="I98" s="23"/>
      <c r="J98" s="23"/>
      <c r="K98" s="23"/>
    </row>
    <row r="99" spans="1:13" ht="14.4" thickBot="1" x14ac:dyDescent="0.35">
      <c r="A99" s="23"/>
      <c r="B99" s="23"/>
      <c r="C99" s="23"/>
      <c r="D99" s="23"/>
      <c r="E99" s="23"/>
      <c r="F99" s="23"/>
      <c r="G99" s="23"/>
      <c r="H99" s="23"/>
      <c r="I99" s="23"/>
      <c r="J99" s="23"/>
      <c r="K99" s="23"/>
    </row>
    <row r="100" spans="1:13" x14ac:dyDescent="0.3">
      <c r="A100" s="145" t="s">
        <v>167</v>
      </c>
      <c r="B100" s="85">
        <f>MIN(B14:B30,B33:B77,B80:B97)</f>
        <v>1500</v>
      </c>
      <c r="C100" s="85">
        <f t="shared" ref="C100:M100" si="0">MIN(C14:C30,C33:C77,C80:C97)</f>
        <v>0</v>
      </c>
      <c r="D100" s="85">
        <f t="shared" si="0"/>
        <v>75</v>
      </c>
      <c r="E100" s="85">
        <f t="shared" si="0"/>
        <v>1500</v>
      </c>
      <c r="F100" s="85">
        <f t="shared" si="0"/>
        <v>0</v>
      </c>
      <c r="G100" s="85">
        <f t="shared" si="0"/>
        <v>75</v>
      </c>
      <c r="H100" s="85">
        <f t="shared" si="0"/>
        <v>2160</v>
      </c>
      <c r="I100" s="85">
        <f t="shared" si="0"/>
        <v>170</v>
      </c>
      <c r="J100" s="85">
        <f t="shared" si="0"/>
        <v>157</v>
      </c>
      <c r="K100" s="85">
        <f t="shared" si="0"/>
        <v>2160</v>
      </c>
      <c r="L100" s="85">
        <f t="shared" si="0"/>
        <v>170</v>
      </c>
      <c r="M100" s="85">
        <f t="shared" si="0"/>
        <v>157</v>
      </c>
    </row>
    <row r="101" spans="1:13" x14ac:dyDescent="0.3">
      <c r="A101" s="23" t="s">
        <v>168</v>
      </c>
      <c r="B101" s="84">
        <f>MAX(B14:B30,B33:B77,B80:B97)</f>
        <v>11640</v>
      </c>
      <c r="C101" s="84">
        <f t="shared" ref="C101:M101" si="1">MAX(C14:C30,C33:C77,C80:C97)</f>
        <v>3792</v>
      </c>
      <c r="D101" s="84">
        <f t="shared" si="1"/>
        <v>305</v>
      </c>
      <c r="E101" s="84">
        <f t="shared" si="1"/>
        <v>15636</v>
      </c>
      <c r="F101" s="84">
        <f t="shared" si="1"/>
        <v>3792</v>
      </c>
      <c r="G101" s="84">
        <f t="shared" si="1"/>
        <v>320</v>
      </c>
      <c r="H101" s="84">
        <f t="shared" si="1"/>
        <v>33534</v>
      </c>
      <c r="I101" s="84">
        <f t="shared" si="1"/>
        <v>3617</v>
      </c>
      <c r="J101" s="84">
        <f t="shared" si="1"/>
        <v>650</v>
      </c>
      <c r="K101" s="84">
        <f t="shared" si="1"/>
        <v>33534</v>
      </c>
      <c r="L101" s="84">
        <f t="shared" si="1"/>
        <v>3617</v>
      </c>
      <c r="M101" s="84">
        <f t="shared" si="1"/>
        <v>650</v>
      </c>
    </row>
    <row r="102" spans="1:13" x14ac:dyDescent="0.3">
      <c r="A102" s="23" t="s">
        <v>171</v>
      </c>
      <c r="B102" s="84">
        <f>MEDIAN(B14:B30,B33:B77,B80:B97)</f>
        <v>4920</v>
      </c>
      <c r="C102" s="84">
        <f t="shared" ref="C102:M102" si="2">MEDIAN(C14:C30,C33:C77,C80:C97)</f>
        <v>732</v>
      </c>
      <c r="D102" s="84">
        <f t="shared" si="2"/>
        <v>190</v>
      </c>
      <c r="E102" s="84">
        <f t="shared" si="2"/>
        <v>4920</v>
      </c>
      <c r="F102" s="84">
        <f t="shared" si="2"/>
        <v>732</v>
      </c>
      <c r="G102" s="84">
        <f t="shared" si="2"/>
        <v>190</v>
      </c>
      <c r="H102" s="84">
        <f t="shared" si="2"/>
        <v>5113.5</v>
      </c>
      <c r="I102" s="84">
        <f t="shared" si="2"/>
        <v>850</v>
      </c>
      <c r="J102" s="84">
        <f t="shared" si="2"/>
        <v>215</v>
      </c>
      <c r="K102" s="84">
        <f t="shared" si="2"/>
        <v>5113.5</v>
      </c>
      <c r="L102" s="84">
        <f t="shared" si="2"/>
        <v>850</v>
      </c>
      <c r="M102" s="84">
        <f t="shared" si="2"/>
        <v>215</v>
      </c>
    </row>
    <row r="103" spans="1:13" x14ac:dyDescent="0.3">
      <c r="A103" s="23" t="s">
        <v>169</v>
      </c>
      <c r="B103" s="84">
        <f>AVERAGE(B14:B30,B33:B77,B80:B97)</f>
        <v>5578.3098591549297</v>
      </c>
      <c r="C103" s="84">
        <f t="shared" ref="C103:M103" si="3">AVERAGE(C14:C30,C33:C77,C80:C97)</f>
        <v>718.54929577464793</v>
      </c>
      <c r="D103" s="84">
        <f t="shared" si="3"/>
        <v>178</v>
      </c>
      <c r="E103" s="84">
        <f t="shared" si="3"/>
        <v>5882.8732394366198</v>
      </c>
      <c r="F103" s="84">
        <f t="shared" si="3"/>
        <v>718.54929577464793</v>
      </c>
      <c r="G103" s="84">
        <f t="shared" si="3"/>
        <v>181.78260869565219</v>
      </c>
      <c r="H103" s="84">
        <f t="shared" si="3"/>
        <v>5892.45652173913</v>
      </c>
      <c r="I103" s="84">
        <f t="shared" si="3"/>
        <v>1111.891304347826</v>
      </c>
      <c r="J103" s="84">
        <f t="shared" si="3"/>
        <v>244.7906976744186</v>
      </c>
      <c r="K103" s="84">
        <f t="shared" si="3"/>
        <v>6138.45652173913</v>
      </c>
      <c r="L103" s="84">
        <f t="shared" si="3"/>
        <v>1111.891304347826</v>
      </c>
      <c r="M103" s="84">
        <f t="shared" si="3"/>
        <v>251.48837209302326</v>
      </c>
    </row>
    <row r="104" spans="1:13" ht="14.4" thickBot="1" x14ac:dyDescent="0.35">
      <c r="A104" s="144" t="s">
        <v>170</v>
      </c>
      <c r="B104" s="86">
        <f>_xlfn.STDEV.P(B14:B30,B33:B77,B80:B97)</f>
        <v>2014.6360282995327</v>
      </c>
      <c r="C104" s="86">
        <f t="shared" ref="C104:M104" si="4">_xlfn.STDEV.P(C14:C30,C33:C77,C80:C97)</f>
        <v>658.62566659422498</v>
      </c>
      <c r="D104" s="86">
        <f t="shared" si="4"/>
        <v>38.807962726926192</v>
      </c>
      <c r="E104" s="86">
        <f t="shared" si="4"/>
        <v>2492.8109419654079</v>
      </c>
      <c r="F104" s="86">
        <f t="shared" si="4"/>
        <v>658.62566659422498</v>
      </c>
      <c r="G104" s="86">
        <f t="shared" si="4"/>
        <v>42.319307124686574</v>
      </c>
      <c r="H104" s="86">
        <f t="shared" si="4"/>
        <v>4977.3012143675232</v>
      </c>
      <c r="I104" s="86">
        <f t="shared" si="4"/>
        <v>848.41479365832527</v>
      </c>
      <c r="J104" s="86">
        <f t="shared" si="4"/>
        <v>83.544322769145182</v>
      </c>
      <c r="K104" s="86">
        <f t="shared" si="4"/>
        <v>5221.9529984168621</v>
      </c>
      <c r="L104" s="86">
        <f t="shared" si="4"/>
        <v>848.41479365832527</v>
      </c>
      <c r="M104" s="86">
        <f t="shared" si="4"/>
        <v>91.454492964514486</v>
      </c>
    </row>
    <row r="105" spans="1:13" x14ac:dyDescent="0.3">
      <c r="A105" s="264" t="s">
        <v>166</v>
      </c>
      <c r="B105" s="264"/>
      <c r="C105" s="264"/>
      <c r="D105" s="264"/>
      <c r="E105" s="264"/>
      <c r="F105" s="264"/>
      <c r="G105" s="264"/>
      <c r="H105" s="264"/>
      <c r="I105" s="264"/>
      <c r="J105" s="264"/>
      <c r="K105" s="264"/>
      <c r="L105" s="264"/>
      <c r="M105" s="264"/>
    </row>
    <row r="106" spans="1:13" ht="15" x14ac:dyDescent="0.3">
      <c r="A106" s="265" t="s">
        <v>279</v>
      </c>
      <c r="B106" s="265"/>
      <c r="C106" s="265"/>
      <c r="D106" s="265"/>
      <c r="E106" s="265"/>
      <c r="F106" s="265"/>
      <c r="G106" s="265"/>
      <c r="H106" s="265"/>
      <c r="I106" s="265"/>
      <c r="J106" s="265"/>
      <c r="K106" s="265"/>
      <c r="L106" s="265"/>
      <c r="M106" s="265"/>
    </row>
    <row r="107" spans="1:13" x14ac:dyDescent="0.3">
      <c r="A107" s="256" t="s">
        <v>277</v>
      </c>
      <c r="B107" s="256"/>
      <c r="C107" s="256"/>
      <c r="D107" s="256"/>
      <c r="E107" s="256"/>
      <c r="F107" s="256"/>
      <c r="G107" s="256"/>
      <c r="H107" s="256"/>
      <c r="I107" s="256"/>
      <c r="J107" s="256"/>
      <c r="K107" s="256"/>
      <c r="L107" s="256"/>
      <c r="M107" s="256"/>
    </row>
    <row r="108" spans="1:13" x14ac:dyDescent="0.3">
      <c r="A108" s="263" t="s">
        <v>278</v>
      </c>
      <c r="B108" s="263"/>
      <c r="C108" s="263"/>
      <c r="D108" s="263"/>
      <c r="E108" s="263"/>
      <c r="F108" s="263"/>
      <c r="G108" s="263"/>
      <c r="H108" s="263"/>
      <c r="I108" s="263"/>
      <c r="J108" s="263"/>
      <c r="K108" s="263"/>
      <c r="L108" s="263"/>
      <c r="M108" s="263"/>
    </row>
  </sheetData>
  <mergeCells count="20">
    <mergeCell ref="A1:M1"/>
    <mergeCell ref="A2:M2"/>
    <mergeCell ref="A3:M3"/>
    <mergeCell ref="A5:M5"/>
    <mergeCell ref="A6:M6"/>
    <mergeCell ref="B11:C11"/>
    <mergeCell ref="E11:F11"/>
    <mergeCell ref="H11:I11"/>
    <mergeCell ref="K11:L11"/>
    <mergeCell ref="A108:M108"/>
    <mergeCell ref="A105:M105"/>
    <mergeCell ref="A106:M106"/>
    <mergeCell ref="A107:M107"/>
    <mergeCell ref="A9:A12"/>
    <mergeCell ref="B9:G9"/>
    <mergeCell ref="H9:M9"/>
    <mergeCell ref="B10:D10"/>
    <mergeCell ref="E10:G10"/>
    <mergeCell ref="H10:J10"/>
    <mergeCell ref="K10:M10"/>
  </mergeCells>
  <printOptions horizontalCentered="1"/>
  <pageMargins left="0.2" right="0.2" top="0.25" bottom="0.25" header="0.3" footer="0.3"/>
  <pageSetup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41"/>
  <sheetViews>
    <sheetView showGridLines="0" zoomScale="95" zoomScaleNormal="95" workbookViewId="0">
      <selection activeCell="Q16" sqref="Q16"/>
    </sheetView>
  </sheetViews>
  <sheetFormatPr defaultColWidth="9.109375" defaultRowHeight="10.199999999999999" x14ac:dyDescent="0.2"/>
  <cols>
    <col min="1" max="1" width="74.33203125" style="78" customWidth="1"/>
    <col min="2" max="2" width="8.88671875" style="78" bestFit="1" customWidth="1"/>
    <col min="3" max="3" width="8" style="78" bestFit="1" customWidth="1"/>
    <col min="4" max="4" width="9.88671875" style="78" bestFit="1" customWidth="1"/>
    <col min="5" max="5" width="10.6640625" style="78" customWidth="1"/>
    <col min="6" max="6" width="8" style="79" bestFit="1" customWidth="1"/>
    <col min="7" max="7" width="10" style="79" bestFit="1" customWidth="1"/>
    <col min="8" max="8" width="10.44140625" style="79" customWidth="1"/>
    <col min="9" max="9" width="9.109375" style="78" customWidth="1"/>
    <col min="10" max="10" width="10" style="78" bestFit="1" customWidth="1"/>
    <col min="11" max="11" width="10.44140625" style="78" customWidth="1"/>
    <col min="12" max="12" width="9.33203125" style="78" customWidth="1"/>
    <col min="13" max="16384" width="9.109375" style="78"/>
  </cols>
  <sheetData>
    <row r="1" spans="1:22" ht="18" x14ac:dyDescent="0.35">
      <c r="A1" s="250" t="s">
        <v>270</v>
      </c>
      <c r="B1" s="250"/>
      <c r="C1" s="250"/>
      <c r="D1" s="250"/>
      <c r="E1" s="250"/>
      <c r="F1" s="250"/>
      <c r="G1" s="250"/>
      <c r="H1" s="250"/>
      <c r="I1" s="250"/>
      <c r="J1" s="250"/>
      <c r="K1" s="250"/>
      <c r="L1" s="250"/>
      <c r="M1" s="250"/>
      <c r="N1" s="46"/>
      <c r="O1" s="46"/>
      <c r="P1" s="46"/>
      <c r="Q1" s="46"/>
      <c r="R1" s="46"/>
      <c r="S1" s="46"/>
      <c r="T1" s="46"/>
      <c r="U1" s="46"/>
      <c r="V1" s="46"/>
    </row>
    <row r="2" spans="1:22" ht="18" x14ac:dyDescent="0.35">
      <c r="A2" s="250" t="s">
        <v>271</v>
      </c>
      <c r="B2" s="250"/>
      <c r="C2" s="250"/>
      <c r="D2" s="250"/>
      <c r="E2" s="250"/>
      <c r="F2" s="250"/>
      <c r="G2" s="250"/>
      <c r="H2" s="250"/>
      <c r="I2" s="250"/>
      <c r="J2" s="250"/>
      <c r="K2" s="250"/>
      <c r="L2" s="250"/>
      <c r="M2" s="250"/>
      <c r="N2" s="46"/>
      <c r="O2" s="46"/>
      <c r="P2" s="46"/>
      <c r="Q2" s="46"/>
      <c r="R2" s="46"/>
      <c r="S2" s="46"/>
      <c r="T2" s="46"/>
      <c r="U2" s="46"/>
      <c r="V2" s="46"/>
    </row>
    <row r="3" spans="1:22" ht="15.6" x14ac:dyDescent="0.3">
      <c r="A3" s="209" t="s">
        <v>272</v>
      </c>
      <c r="B3" s="209"/>
      <c r="C3" s="209"/>
      <c r="D3" s="209"/>
      <c r="E3" s="209"/>
      <c r="F3" s="209"/>
      <c r="G3" s="209"/>
      <c r="H3" s="209"/>
      <c r="I3" s="209"/>
      <c r="J3" s="209"/>
      <c r="K3" s="209"/>
      <c r="L3" s="209"/>
      <c r="M3" s="209"/>
      <c r="N3" s="46"/>
      <c r="O3" s="46"/>
      <c r="P3" s="46"/>
      <c r="Q3" s="46"/>
      <c r="R3" s="46"/>
      <c r="S3" s="46"/>
      <c r="T3" s="46"/>
      <c r="U3" s="46"/>
      <c r="V3" s="46"/>
    </row>
    <row r="4" spans="1:22" ht="15.6" x14ac:dyDescent="0.3">
      <c r="A4" s="137"/>
      <c r="B4" s="137"/>
      <c r="C4" s="137"/>
      <c r="D4" s="137"/>
      <c r="E4" s="137"/>
      <c r="F4" s="137"/>
      <c r="G4" s="137"/>
      <c r="H4" s="137"/>
      <c r="I4" s="137"/>
      <c r="J4" s="137"/>
      <c r="K4" s="137"/>
      <c r="L4" s="98"/>
      <c r="M4" s="98"/>
      <c r="N4" s="46"/>
      <c r="O4" s="46"/>
      <c r="P4" s="46"/>
      <c r="Q4" s="46"/>
      <c r="R4" s="46"/>
      <c r="S4" s="46"/>
      <c r="T4" s="46"/>
      <c r="U4" s="46"/>
      <c r="V4" s="46"/>
    </row>
    <row r="5" spans="1:22" ht="15.6" x14ac:dyDescent="0.3">
      <c r="A5" s="202" t="s">
        <v>210</v>
      </c>
      <c r="B5" s="202"/>
      <c r="C5" s="202"/>
      <c r="D5" s="202"/>
      <c r="E5" s="202"/>
      <c r="F5" s="202"/>
      <c r="G5" s="202"/>
      <c r="H5" s="202"/>
      <c r="I5" s="202"/>
      <c r="J5" s="202"/>
      <c r="K5" s="202"/>
      <c r="L5" s="202"/>
      <c r="M5" s="202"/>
    </row>
    <row r="6" spans="1:22" ht="15.6" x14ac:dyDescent="0.3">
      <c r="A6" s="234" t="s">
        <v>408</v>
      </c>
      <c r="B6" s="234"/>
      <c r="C6" s="234"/>
      <c r="D6" s="234"/>
      <c r="E6" s="234"/>
      <c r="F6" s="234"/>
      <c r="G6" s="234"/>
      <c r="H6" s="234"/>
      <c r="I6" s="234"/>
      <c r="J6" s="234"/>
      <c r="K6" s="234"/>
      <c r="L6" s="234"/>
      <c r="M6" s="234"/>
    </row>
    <row r="7" spans="1:22" ht="14.4" x14ac:dyDescent="0.3">
      <c r="A7" s="119"/>
      <c r="B7" s="119"/>
      <c r="C7" s="119"/>
      <c r="D7" s="119"/>
      <c r="E7" s="119"/>
      <c r="F7" s="119"/>
      <c r="G7" s="119"/>
      <c r="H7" s="119"/>
      <c r="I7" s="119"/>
      <c r="J7" s="119"/>
      <c r="K7" s="119"/>
    </row>
    <row r="8" spans="1:22" s="80" customFormat="1" ht="14.4" x14ac:dyDescent="0.3">
      <c r="A8" s="268" t="s">
        <v>211</v>
      </c>
      <c r="B8" s="268"/>
      <c r="C8" s="268"/>
      <c r="D8" s="268"/>
      <c r="E8" s="268"/>
      <c r="F8" s="268"/>
      <c r="G8" s="268"/>
      <c r="H8" s="268"/>
      <c r="I8" s="268"/>
      <c r="J8" s="268"/>
      <c r="K8" s="268"/>
    </row>
    <row r="9" spans="1:22" s="80" customFormat="1" ht="13.8" x14ac:dyDescent="0.3">
      <c r="A9" s="218" t="s">
        <v>293</v>
      </c>
      <c r="B9" s="219" t="s">
        <v>77</v>
      </c>
      <c r="C9" s="219"/>
      <c r="D9" s="219"/>
      <c r="E9" s="219"/>
      <c r="F9" s="219" t="s">
        <v>116</v>
      </c>
      <c r="G9" s="219"/>
      <c r="H9" s="219"/>
      <c r="I9" s="219"/>
      <c r="J9" s="219" t="s">
        <v>186</v>
      </c>
      <c r="K9" s="219"/>
      <c r="L9" s="219"/>
      <c r="M9" s="219"/>
    </row>
    <row r="10" spans="1:22" ht="41.4" x14ac:dyDescent="0.3">
      <c r="A10" s="218"/>
      <c r="B10" s="147" t="s">
        <v>119</v>
      </c>
      <c r="C10" s="147" t="s">
        <v>187</v>
      </c>
      <c r="D10" s="148" t="s">
        <v>188</v>
      </c>
      <c r="E10" s="148" t="s">
        <v>189</v>
      </c>
      <c r="F10" s="153" t="s">
        <v>77</v>
      </c>
      <c r="G10" s="147" t="s">
        <v>187</v>
      </c>
      <c r="H10" s="148" t="s">
        <v>188</v>
      </c>
      <c r="I10" s="148" t="s">
        <v>189</v>
      </c>
      <c r="J10" s="153" t="s">
        <v>77</v>
      </c>
      <c r="K10" s="147" t="s">
        <v>187</v>
      </c>
      <c r="L10" s="148" t="s">
        <v>188</v>
      </c>
      <c r="M10" s="148" t="s">
        <v>189</v>
      </c>
    </row>
    <row r="11" spans="1:22" ht="14.4" x14ac:dyDescent="0.3">
      <c r="A11" s="81" t="s">
        <v>190</v>
      </c>
      <c r="B11" s="197">
        <f>SUM(C11,D11,E11)</f>
        <v>26916</v>
      </c>
      <c r="C11" s="197">
        <f>SUM(G11,K11)</f>
        <v>11091</v>
      </c>
      <c r="D11" s="197">
        <v>10993</v>
      </c>
      <c r="E11" s="197">
        <v>4832</v>
      </c>
      <c r="F11" s="197">
        <f>SUM(G11,H11,I11)</f>
        <v>19001</v>
      </c>
      <c r="G11" s="197">
        <v>9186</v>
      </c>
      <c r="H11" s="197">
        <v>7095</v>
      </c>
      <c r="I11" s="197">
        <v>2720</v>
      </c>
      <c r="J11" s="197">
        <v>7915</v>
      </c>
      <c r="K11" s="197">
        <v>1905</v>
      </c>
      <c r="L11" s="197">
        <v>3898</v>
      </c>
      <c r="M11" s="197">
        <v>2112</v>
      </c>
    </row>
    <row r="12" spans="1:22" ht="14.4" x14ac:dyDescent="0.3">
      <c r="A12" s="82" t="s">
        <v>226</v>
      </c>
      <c r="B12" s="197">
        <f t="shared" ref="B12:B32" si="0">SUM(C12,D12,E12)</f>
        <v>13069</v>
      </c>
      <c r="C12" s="197">
        <f t="shared" ref="C12:C32" si="1">SUM(G12,K12)</f>
        <v>4616</v>
      </c>
      <c r="D12" s="197">
        <v>5833</v>
      </c>
      <c r="E12" s="197">
        <v>2620</v>
      </c>
      <c r="F12" s="197">
        <f t="shared" ref="F12:F32" si="2">SUM(G12,H12,I12)</f>
        <v>6032</v>
      </c>
      <c r="G12" s="197">
        <v>3255</v>
      </c>
      <c r="H12" s="197">
        <v>2151</v>
      </c>
      <c r="I12" s="197">
        <v>626</v>
      </c>
      <c r="J12" s="197">
        <v>7037</v>
      </c>
      <c r="K12" s="197">
        <v>1361</v>
      </c>
      <c r="L12" s="197">
        <v>3682</v>
      </c>
      <c r="M12" s="197">
        <v>1994</v>
      </c>
    </row>
    <row r="13" spans="1:22" ht="14.4" x14ac:dyDescent="0.3">
      <c r="A13" s="82" t="s">
        <v>200</v>
      </c>
      <c r="B13" s="197">
        <f t="shared" si="0"/>
        <v>12475</v>
      </c>
      <c r="C13" s="197">
        <f t="shared" si="1"/>
        <v>4224</v>
      </c>
      <c r="D13" s="197">
        <v>5701</v>
      </c>
      <c r="E13" s="197">
        <v>2550</v>
      </c>
      <c r="F13" s="197">
        <f t="shared" si="2"/>
        <v>5459</v>
      </c>
      <c r="G13" s="197">
        <v>2875</v>
      </c>
      <c r="H13" s="197">
        <v>2020</v>
      </c>
      <c r="I13" s="197">
        <v>564</v>
      </c>
      <c r="J13" s="197">
        <v>7016</v>
      </c>
      <c r="K13" s="197">
        <v>1349</v>
      </c>
      <c r="L13" s="197">
        <v>3681</v>
      </c>
      <c r="M13" s="197">
        <v>1986</v>
      </c>
    </row>
    <row r="14" spans="1:22" ht="14.4" x14ac:dyDescent="0.3">
      <c r="A14" s="82" t="s">
        <v>201</v>
      </c>
      <c r="B14" s="197">
        <f t="shared" si="0"/>
        <v>277</v>
      </c>
      <c r="C14" s="197">
        <f t="shared" si="1"/>
        <v>184</v>
      </c>
      <c r="D14" s="197">
        <v>24</v>
      </c>
      <c r="E14" s="197">
        <v>69</v>
      </c>
      <c r="F14" s="197">
        <f t="shared" si="2"/>
        <v>256</v>
      </c>
      <c r="G14" s="197">
        <v>172</v>
      </c>
      <c r="H14" s="197">
        <v>23</v>
      </c>
      <c r="I14" s="197">
        <v>61</v>
      </c>
      <c r="J14" s="197">
        <v>21</v>
      </c>
      <c r="K14" s="197">
        <v>12</v>
      </c>
      <c r="L14" s="197">
        <v>1</v>
      </c>
      <c r="M14" s="197">
        <v>8</v>
      </c>
    </row>
    <row r="15" spans="1:22" ht="14.4" x14ac:dyDescent="0.3">
      <c r="A15" s="82" t="s">
        <v>202</v>
      </c>
      <c r="B15" s="197">
        <f t="shared" si="0"/>
        <v>317</v>
      </c>
      <c r="C15" s="197">
        <f t="shared" si="1"/>
        <v>208</v>
      </c>
      <c r="D15" s="197">
        <v>108</v>
      </c>
      <c r="E15" s="197">
        <v>1</v>
      </c>
      <c r="F15" s="197">
        <f t="shared" si="2"/>
        <v>317</v>
      </c>
      <c r="G15" s="197">
        <v>208</v>
      </c>
      <c r="H15" s="197">
        <v>108</v>
      </c>
      <c r="I15" s="197">
        <v>1</v>
      </c>
      <c r="J15" s="197">
        <v>0</v>
      </c>
      <c r="K15" s="197">
        <v>0</v>
      </c>
      <c r="L15" s="197">
        <v>0</v>
      </c>
      <c r="M15" s="197">
        <v>0</v>
      </c>
    </row>
    <row r="16" spans="1:22" ht="14.4" x14ac:dyDescent="0.3">
      <c r="A16" s="82" t="s">
        <v>227</v>
      </c>
      <c r="B16" s="197">
        <f t="shared" si="0"/>
        <v>1304</v>
      </c>
      <c r="C16" s="197">
        <f t="shared" si="1"/>
        <v>400</v>
      </c>
      <c r="D16" s="197">
        <v>692</v>
      </c>
      <c r="E16" s="197">
        <v>212</v>
      </c>
      <c r="F16" s="197">
        <f t="shared" si="2"/>
        <v>1103</v>
      </c>
      <c r="G16" s="197">
        <v>305</v>
      </c>
      <c r="H16" s="197">
        <v>617</v>
      </c>
      <c r="I16" s="197">
        <v>181</v>
      </c>
      <c r="J16" s="197">
        <v>201</v>
      </c>
      <c r="K16" s="197">
        <v>95</v>
      </c>
      <c r="L16" s="197">
        <v>75</v>
      </c>
      <c r="M16" s="197">
        <v>31</v>
      </c>
    </row>
    <row r="17" spans="1:13" ht="14.4" x14ac:dyDescent="0.3">
      <c r="A17" s="82" t="s">
        <v>203</v>
      </c>
      <c r="B17" s="197">
        <f t="shared" si="0"/>
        <v>477</v>
      </c>
      <c r="C17" s="197">
        <f t="shared" si="1"/>
        <v>189</v>
      </c>
      <c r="D17" s="197">
        <v>216</v>
      </c>
      <c r="E17" s="197">
        <v>72</v>
      </c>
      <c r="F17" s="197">
        <f t="shared" si="2"/>
        <v>435</v>
      </c>
      <c r="G17" s="197">
        <v>176</v>
      </c>
      <c r="H17" s="197">
        <v>201</v>
      </c>
      <c r="I17" s="197">
        <v>58</v>
      </c>
      <c r="J17" s="197">
        <v>42</v>
      </c>
      <c r="K17" s="197">
        <v>13</v>
      </c>
      <c r="L17" s="197">
        <v>15</v>
      </c>
      <c r="M17" s="197">
        <v>14</v>
      </c>
    </row>
    <row r="18" spans="1:13" ht="14.4" x14ac:dyDescent="0.3">
      <c r="A18" s="82" t="s">
        <v>204</v>
      </c>
      <c r="B18" s="197">
        <f t="shared" si="0"/>
        <v>13</v>
      </c>
      <c r="C18" s="197">
        <f t="shared" si="1"/>
        <v>8</v>
      </c>
      <c r="D18" s="197">
        <v>5</v>
      </c>
      <c r="E18" s="197">
        <v>0</v>
      </c>
      <c r="F18" s="197">
        <f t="shared" si="2"/>
        <v>12</v>
      </c>
      <c r="G18" s="197">
        <v>7</v>
      </c>
      <c r="H18" s="197">
        <v>5</v>
      </c>
      <c r="I18" s="197">
        <v>0</v>
      </c>
      <c r="J18" s="197">
        <v>1</v>
      </c>
      <c r="K18" s="197">
        <v>1</v>
      </c>
      <c r="L18" s="197">
        <v>0</v>
      </c>
      <c r="M18" s="197">
        <v>0</v>
      </c>
    </row>
    <row r="19" spans="1:13" ht="14.4" x14ac:dyDescent="0.3">
      <c r="A19" s="82" t="s">
        <v>205</v>
      </c>
      <c r="B19" s="197">
        <f t="shared" si="0"/>
        <v>204</v>
      </c>
      <c r="C19" s="197">
        <f t="shared" si="1"/>
        <v>49</v>
      </c>
      <c r="D19" s="197">
        <v>116</v>
      </c>
      <c r="E19" s="197">
        <v>39</v>
      </c>
      <c r="F19" s="197">
        <f t="shared" si="2"/>
        <v>186</v>
      </c>
      <c r="G19" s="197">
        <v>46</v>
      </c>
      <c r="H19" s="197">
        <v>109</v>
      </c>
      <c r="I19" s="197">
        <v>31</v>
      </c>
      <c r="J19" s="197">
        <v>18</v>
      </c>
      <c r="K19" s="197">
        <v>3</v>
      </c>
      <c r="L19" s="197">
        <v>7</v>
      </c>
      <c r="M19" s="197">
        <v>8</v>
      </c>
    </row>
    <row r="20" spans="1:13" ht="14.4" x14ac:dyDescent="0.3">
      <c r="A20" s="82" t="s">
        <v>206</v>
      </c>
      <c r="B20" s="197">
        <f t="shared" si="0"/>
        <v>260</v>
      </c>
      <c r="C20" s="197">
        <f t="shared" si="1"/>
        <v>132</v>
      </c>
      <c r="D20" s="197">
        <v>95</v>
      </c>
      <c r="E20" s="197">
        <v>33</v>
      </c>
      <c r="F20" s="197">
        <f t="shared" si="2"/>
        <v>237</v>
      </c>
      <c r="G20" s="197">
        <v>123</v>
      </c>
      <c r="H20" s="197">
        <v>87</v>
      </c>
      <c r="I20" s="197">
        <v>27</v>
      </c>
      <c r="J20" s="197">
        <v>23</v>
      </c>
      <c r="K20" s="197">
        <v>9</v>
      </c>
      <c r="L20" s="197">
        <v>8</v>
      </c>
      <c r="M20" s="197">
        <v>6</v>
      </c>
    </row>
    <row r="21" spans="1:13" ht="14.4" x14ac:dyDescent="0.3">
      <c r="A21" s="95" t="s">
        <v>242</v>
      </c>
      <c r="B21" s="197">
        <f t="shared" si="0"/>
        <v>0</v>
      </c>
      <c r="C21" s="197">
        <f t="shared" si="1"/>
        <v>0</v>
      </c>
      <c r="D21" s="197">
        <v>0</v>
      </c>
      <c r="E21" s="197">
        <v>0</v>
      </c>
      <c r="F21" s="197">
        <f t="shared" si="2"/>
        <v>0</v>
      </c>
      <c r="G21" s="197">
        <v>0</v>
      </c>
      <c r="H21" s="197">
        <v>0</v>
      </c>
      <c r="I21" s="197">
        <v>0</v>
      </c>
      <c r="J21" s="197">
        <v>0</v>
      </c>
      <c r="K21" s="197">
        <v>0</v>
      </c>
      <c r="L21" s="197">
        <v>0</v>
      </c>
      <c r="M21" s="197">
        <v>0</v>
      </c>
    </row>
    <row r="22" spans="1:13" ht="14.4" x14ac:dyDescent="0.3">
      <c r="A22" s="82" t="s">
        <v>228</v>
      </c>
      <c r="B22" s="197">
        <f t="shared" si="0"/>
        <v>827</v>
      </c>
      <c r="C22" s="197">
        <f t="shared" si="1"/>
        <v>211</v>
      </c>
      <c r="D22" s="197">
        <v>476</v>
      </c>
      <c r="E22" s="197">
        <v>140</v>
      </c>
      <c r="F22" s="197">
        <f t="shared" si="2"/>
        <v>668</v>
      </c>
      <c r="G22" s="197">
        <v>129</v>
      </c>
      <c r="H22" s="197">
        <v>416</v>
      </c>
      <c r="I22" s="197">
        <v>123</v>
      </c>
      <c r="J22" s="197">
        <v>159</v>
      </c>
      <c r="K22" s="197">
        <v>82</v>
      </c>
      <c r="L22" s="197">
        <v>60</v>
      </c>
      <c r="M22" s="197">
        <v>17</v>
      </c>
    </row>
    <row r="23" spans="1:13" ht="14.4" x14ac:dyDescent="0.3">
      <c r="A23" s="82" t="s">
        <v>191</v>
      </c>
      <c r="B23" s="197">
        <f t="shared" si="0"/>
        <v>2695</v>
      </c>
      <c r="C23" s="197">
        <f t="shared" si="1"/>
        <v>946</v>
      </c>
      <c r="D23" s="197">
        <v>1212</v>
      </c>
      <c r="E23" s="197">
        <v>537</v>
      </c>
      <c r="F23" s="197">
        <f t="shared" si="2"/>
        <v>2649</v>
      </c>
      <c r="G23" s="197">
        <v>926</v>
      </c>
      <c r="H23" s="197">
        <v>1201</v>
      </c>
      <c r="I23" s="197">
        <v>522</v>
      </c>
      <c r="J23" s="197">
        <v>46</v>
      </c>
      <c r="K23" s="197">
        <v>20</v>
      </c>
      <c r="L23" s="197">
        <v>11</v>
      </c>
      <c r="M23" s="197">
        <v>15</v>
      </c>
    </row>
    <row r="24" spans="1:13" ht="14.4" x14ac:dyDescent="0.3">
      <c r="A24" s="82" t="s">
        <v>192</v>
      </c>
      <c r="B24" s="197">
        <f t="shared" si="0"/>
        <v>929</v>
      </c>
      <c r="C24" s="197">
        <f t="shared" si="1"/>
        <v>344</v>
      </c>
      <c r="D24" s="197">
        <v>435</v>
      </c>
      <c r="E24" s="197">
        <v>150</v>
      </c>
      <c r="F24" s="197">
        <f t="shared" si="2"/>
        <v>883</v>
      </c>
      <c r="G24" s="197">
        <v>311</v>
      </c>
      <c r="H24" s="197">
        <v>425</v>
      </c>
      <c r="I24" s="197">
        <v>147</v>
      </c>
      <c r="J24" s="197">
        <v>46</v>
      </c>
      <c r="K24" s="197">
        <v>33</v>
      </c>
      <c r="L24" s="197">
        <v>10</v>
      </c>
      <c r="M24" s="197">
        <v>3</v>
      </c>
    </row>
    <row r="25" spans="1:13" ht="14.4" x14ac:dyDescent="0.3">
      <c r="A25" s="82" t="s">
        <v>229</v>
      </c>
      <c r="B25" s="197">
        <f t="shared" si="0"/>
        <v>919</v>
      </c>
      <c r="C25" s="197">
        <f t="shared" si="1"/>
        <v>442</v>
      </c>
      <c r="D25" s="197">
        <v>384</v>
      </c>
      <c r="E25" s="197">
        <v>93</v>
      </c>
      <c r="F25" s="197">
        <f t="shared" si="2"/>
        <v>873</v>
      </c>
      <c r="G25" s="197">
        <v>404</v>
      </c>
      <c r="H25" s="197">
        <v>376</v>
      </c>
      <c r="I25" s="197">
        <v>93</v>
      </c>
      <c r="J25" s="197">
        <v>46</v>
      </c>
      <c r="K25" s="197">
        <v>38</v>
      </c>
      <c r="L25" s="197">
        <v>8</v>
      </c>
      <c r="M25" s="197">
        <v>0</v>
      </c>
    </row>
    <row r="26" spans="1:13" ht="14.4" x14ac:dyDescent="0.3">
      <c r="A26" s="82" t="s">
        <v>193</v>
      </c>
      <c r="B26" s="197">
        <f t="shared" si="0"/>
        <v>451</v>
      </c>
      <c r="C26" s="197">
        <f t="shared" si="1"/>
        <v>131</v>
      </c>
      <c r="D26" s="197">
        <v>162</v>
      </c>
      <c r="E26" s="197">
        <v>158</v>
      </c>
      <c r="F26" s="197">
        <f t="shared" si="2"/>
        <v>422</v>
      </c>
      <c r="G26" s="197">
        <v>116</v>
      </c>
      <c r="H26" s="197">
        <v>152</v>
      </c>
      <c r="I26" s="197">
        <v>154</v>
      </c>
      <c r="J26" s="197">
        <v>29</v>
      </c>
      <c r="K26" s="197">
        <v>15</v>
      </c>
      <c r="L26" s="197">
        <v>10</v>
      </c>
      <c r="M26" s="197">
        <v>4</v>
      </c>
    </row>
    <row r="27" spans="1:13" ht="14.4" x14ac:dyDescent="0.3">
      <c r="A27" s="82" t="s">
        <v>194</v>
      </c>
      <c r="B27" s="197">
        <f t="shared" si="0"/>
        <v>339</v>
      </c>
      <c r="C27" s="197">
        <f t="shared" si="1"/>
        <v>240</v>
      </c>
      <c r="D27" s="197">
        <v>28</v>
      </c>
      <c r="E27" s="197">
        <v>71</v>
      </c>
      <c r="F27" s="197">
        <f t="shared" si="2"/>
        <v>295</v>
      </c>
      <c r="G27" s="197">
        <v>204</v>
      </c>
      <c r="H27" s="197">
        <v>24</v>
      </c>
      <c r="I27" s="197">
        <v>67</v>
      </c>
      <c r="J27" s="197">
        <v>44</v>
      </c>
      <c r="K27" s="197">
        <v>36</v>
      </c>
      <c r="L27" s="197">
        <v>4</v>
      </c>
      <c r="M27" s="197">
        <v>4</v>
      </c>
    </row>
    <row r="28" spans="1:13" ht="14.4" x14ac:dyDescent="0.3">
      <c r="A28" s="82" t="s">
        <v>195</v>
      </c>
      <c r="B28" s="197">
        <f t="shared" si="0"/>
        <v>1393</v>
      </c>
      <c r="C28" s="197">
        <f t="shared" si="1"/>
        <v>912</v>
      </c>
      <c r="D28" s="197">
        <v>394</v>
      </c>
      <c r="E28" s="197">
        <v>87</v>
      </c>
      <c r="F28" s="197">
        <f t="shared" si="2"/>
        <v>1250</v>
      </c>
      <c r="G28" s="197">
        <v>817</v>
      </c>
      <c r="H28" s="197">
        <v>372</v>
      </c>
      <c r="I28" s="197">
        <v>61</v>
      </c>
      <c r="J28" s="197">
        <v>143</v>
      </c>
      <c r="K28" s="197">
        <v>95</v>
      </c>
      <c r="L28" s="197">
        <v>22</v>
      </c>
      <c r="M28" s="197">
        <v>26</v>
      </c>
    </row>
    <row r="29" spans="1:13" ht="14.4" x14ac:dyDescent="0.3">
      <c r="A29" s="82" t="s">
        <v>196</v>
      </c>
      <c r="B29" s="197">
        <f t="shared" si="0"/>
        <v>370</v>
      </c>
      <c r="C29" s="197">
        <f t="shared" si="1"/>
        <v>5</v>
      </c>
      <c r="D29" s="197">
        <v>61</v>
      </c>
      <c r="E29" s="197">
        <v>304</v>
      </c>
      <c r="F29" s="197">
        <f t="shared" si="2"/>
        <v>365</v>
      </c>
      <c r="G29" s="197">
        <v>5</v>
      </c>
      <c r="H29" s="197">
        <v>60</v>
      </c>
      <c r="I29" s="197">
        <v>300</v>
      </c>
      <c r="J29" s="197">
        <v>5</v>
      </c>
      <c r="K29" s="197">
        <v>0</v>
      </c>
      <c r="L29" s="197">
        <v>1</v>
      </c>
      <c r="M29" s="197">
        <v>4</v>
      </c>
    </row>
    <row r="30" spans="1:13" ht="14.4" x14ac:dyDescent="0.3">
      <c r="A30" s="82" t="s">
        <v>197</v>
      </c>
      <c r="B30" s="197">
        <f t="shared" si="0"/>
        <v>4288</v>
      </c>
      <c r="C30" s="197">
        <f t="shared" si="1"/>
        <v>2139</v>
      </c>
      <c r="D30" s="197">
        <v>1615</v>
      </c>
      <c r="E30" s="197">
        <v>534</v>
      </c>
      <c r="F30" s="197">
        <f t="shared" si="2"/>
        <v>4052</v>
      </c>
      <c r="G30" s="197">
        <v>1999</v>
      </c>
      <c r="H30" s="197">
        <v>1542</v>
      </c>
      <c r="I30" s="197">
        <v>511</v>
      </c>
      <c r="J30" s="197">
        <v>236</v>
      </c>
      <c r="K30" s="197">
        <v>140</v>
      </c>
      <c r="L30" s="197">
        <v>73</v>
      </c>
      <c r="M30" s="197">
        <v>23</v>
      </c>
    </row>
    <row r="31" spans="1:13" ht="14.4" x14ac:dyDescent="0.3">
      <c r="A31" s="82" t="s">
        <v>198</v>
      </c>
      <c r="B31" s="197">
        <f t="shared" si="0"/>
        <v>982</v>
      </c>
      <c r="C31" s="197">
        <f t="shared" si="1"/>
        <v>781</v>
      </c>
      <c r="D31" s="197">
        <v>148</v>
      </c>
      <c r="E31" s="197">
        <v>53</v>
      </c>
      <c r="F31" s="197">
        <f t="shared" si="2"/>
        <v>910</v>
      </c>
      <c r="G31" s="197">
        <v>716</v>
      </c>
      <c r="H31" s="197">
        <v>147</v>
      </c>
      <c r="I31" s="197">
        <v>47</v>
      </c>
      <c r="J31" s="197">
        <v>72</v>
      </c>
      <c r="K31" s="197">
        <v>65</v>
      </c>
      <c r="L31" s="197">
        <v>1</v>
      </c>
      <c r="M31" s="197">
        <v>6</v>
      </c>
    </row>
    <row r="32" spans="1:13" ht="14.4" x14ac:dyDescent="0.3">
      <c r="A32" s="82" t="s">
        <v>199</v>
      </c>
      <c r="B32" s="197">
        <f t="shared" si="0"/>
        <v>177</v>
      </c>
      <c r="C32" s="197">
        <f t="shared" si="1"/>
        <v>135</v>
      </c>
      <c r="D32" s="197">
        <v>29</v>
      </c>
      <c r="E32" s="197">
        <v>13</v>
      </c>
      <c r="F32" s="197">
        <f t="shared" si="2"/>
        <v>167</v>
      </c>
      <c r="G32" s="197">
        <v>128</v>
      </c>
      <c r="H32" s="197">
        <v>28</v>
      </c>
      <c r="I32" s="197">
        <v>11</v>
      </c>
      <c r="J32" s="197">
        <v>10</v>
      </c>
      <c r="K32" s="197">
        <v>7</v>
      </c>
      <c r="L32" s="197">
        <v>1</v>
      </c>
      <c r="M32" s="197">
        <v>2</v>
      </c>
    </row>
    <row r="33" spans="1:13" s="45" customFormat="1" x14ac:dyDescent="0.2">
      <c r="A33" s="78"/>
      <c r="B33" s="78"/>
      <c r="C33" s="78"/>
      <c r="D33" s="78"/>
      <c r="E33" s="78"/>
      <c r="F33" s="79"/>
      <c r="G33" s="79"/>
      <c r="H33" s="79"/>
      <c r="I33" s="78"/>
      <c r="J33" s="78"/>
      <c r="K33" s="78"/>
    </row>
    <row r="34" spans="1:13" s="45" customFormat="1" ht="12" x14ac:dyDescent="0.25">
      <c r="A34" s="260" t="s">
        <v>265</v>
      </c>
      <c r="B34" s="260"/>
      <c r="C34" s="260"/>
      <c r="D34" s="260"/>
      <c r="E34" s="260"/>
      <c r="F34" s="260"/>
      <c r="G34" s="260"/>
      <c r="H34" s="260"/>
      <c r="I34" s="260"/>
      <c r="J34" s="260"/>
      <c r="K34" s="260"/>
      <c r="L34" s="260"/>
      <c r="M34" s="260"/>
    </row>
    <row r="35" spans="1:13" x14ac:dyDescent="0.2">
      <c r="A35" s="267" t="s">
        <v>409</v>
      </c>
      <c r="B35" s="267"/>
      <c r="C35" s="267"/>
      <c r="D35" s="267"/>
      <c r="E35" s="267"/>
      <c r="F35" s="267"/>
      <c r="G35" s="267"/>
      <c r="H35" s="267"/>
      <c r="I35" s="267"/>
      <c r="J35" s="267"/>
      <c r="K35" s="267"/>
      <c r="L35" s="267"/>
      <c r="M35" s="267"/>
    </row>
    <row r="36" spans="1:13" ht="25.5" customHeight="1" x14ac:dyDescent="0.25">
      <c r="A36" s="251" t="s">
        <v>410</v>
      </c>
      <c r="B36" s="251"/>
      <c r="C36" s="251"/>
      <c r="D36" s="251"/>
      <c r="E36" s="251"/>
      <c r="F36" s="251"/>
      <c r="G36" s="251"/>
      <c r="H36" s="251"/>
      <c r="I36" s="251"/>
      <c r="J36" s="251"/>
      <c r="K36" s="251"/>
      <c r="L36" s="251"/>
      <c r="M36" s="251"/>
    </row>
    <row r="37" spans="1:13" x14ac:dyDescent="0.2">
      <c r="F37" s="78"/>
      <c r="G37" s="78"/>
      <c r="H37" s="78"/>
    </row>
    <row r="38" spans="1:13" ht="26.25" customHeight="1" x14ac:dyDescent="0.2">
      <c r="F38" s="78"/>
      <c r="G38" s="78"/>
      <c r="H38" s="78"/>
    </row>
    <row r="39" spans="1:13" x14ac:dyDescent="0.2">
      <c r="A39" s="121"/>
      <c r="F39" s="78"/>
      <c r="G39" s="78"/>
      <c r="H39" s="78"/>
    </row>
    <row r="40" spans="1:13" x14ac:dyDescent="0.2">
      <c r="F40" s="78"/>
      <c r="G40" s="78"/>
      <c r="H40" s="78"/>
    </row>
    <row r="41" spans="1:13" x14ac:dyDescent="0.2">
      <c r="F41" s="78"/>
      <c r="G41" s="78"/>
      <c r="H41" s="78"/>
    </row>
  </sheetData>
  <mergeCells count="13">
    <mergeCell ref="A1:M1"/>
    <mergeCell ref="A2:M2"/>
    <mergeCell ref="A3:M3"/>
    <mergeCell ref="A5:M5"/>
    <mergeCell ref="A6:M6"/>
    <mergeCell ref="A35:M35"/>
    <mergeCell ref="A36:M36"/>
    <mergeCell ref="A34:M34"/>
    <mergeCell ref="J9:M9"/>
    <mergeCell ref="A8:K8"/>
    <mergeCell ref="A9:A10"/>
    <mergeCell ref="B9:E9"/>
    <mergeCell ref="F9:I9"/>
  </mergeCells>
  <pageMargins left="0.7" right="0.7" top="0.75" bottom="0.75" header="0.3" footer="0.3"/>
  <pageSetup paperSize="5" scale="95"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01"/>
  <sheetViews>
    <sheetView showGridLines="0" zoomScale="89" zoomScaleNormal="89" workbookViewId="0">
      <selection activeCell="A7" sqref="A7"/>
    </sheetView>
  </sheetViews>
  <sheetFormatPr defaultRowHeight="14.4" x14ac:dyDescent="0.3"/>
  <cols>
    <col min="1" max="1" width="56" style="22" customWidth="1"/>
    <col min="2" max="2" width="11.109375" style="22" bestFit="1" customWidth="1"/>
    <col min="3" max="3" width="9.6640625" customWidth="1"/>
    <col min="4" max="4" width="9.6640625" style="22" customWidth="1"/>
    <col min="5" max="5" width="12" style="22" customWidth="1"/>
    <col min="6" max="6" width="8.44140625" style="22" bestFit="1" customWidth="1"/>
    <col min="7" max="7" width="11.109375" customWidth="1"/>
    <col min="8" max="8" width="8.5546875" style="22" customWidth="1"/>
    <col min="9" max="9" width="12.44140625" style="22" customWidth="1"/>
    <col min="10" max="10" width="7.44140625" style="22" bestFit="1" customWidth="1"/>
    <col min="11" max="11" width="11" customWidth="1"/>
    <col min="12" max="12" width="9.44140625" style="22" customWidth="1"/>
    <col min="13" max="13" width="12.33203125" style="22" customWidth="1"/>
    <col min="14" max="14" width="9" customWidth="1"/>
    <col min="15" max="15" width="53" bestFit="1" customWidth="1"/>
    <col min="19" max="19" width="12.33203125" bestFit="1" customWidth="1"/>
    <col min="23" max="23" width="12.33203125" bestFit="1" customWidth="1"/>
    <col min="27" max="27" width="12.33203125" bestFit="1" customWidth="1"/>
  </cols>
  <sheetData>
    <row r="1" spans="1:14" ht="18" x14ac:dyDescent="0.35">
      <c r="A1" s="208" t="s">
        <v>270</v>
      </c>
      <c r="B1" s="208"/>
      <c r="C1" s="208"/>
      <c r="D1" s="208"/>
      <c r="E1" s="208"/>
      <c r="F1" s="208"/>
      <c r="G1" s="208"/>
      <c r="H1" s="208"/>
      <c r="I1" s="208"/>
      <c r="J1" s="208"/>
      <c r="K1" s="208"/>
      <c r="L1" s="208"/>
      <c r="M1" s="208"/>
      <c r="N1" s="208"/>
    </row>
    <row r="2" spans="1:14" ht="18" x14ac:dyDescent="0.35">
      <c r="A2" s="208" t="s">
        <v>271</v>
      </c>
      <c r="B2" s="208"/>
      <c r="C2" s="208"/>
      <c r="D2" s="208"/>
      <c r="E2" s="208"/>
      <c r="F2" s="208"/>
      <c r="G2" s="208"/>
      <c r="H2" s="208"/>
      <c r="I2" s="208"/>
      <c r="J2" s="208"/>
      <c r="K2" s="208"/>
      <c r="L2" s="208"/>
      <c r="M2" s="208"/>
      <c r="N2" s="208"/>
    </row>
    <row r="3" spans="1:14" ht="15.6" x14ac:dyDescent="0.3">
      <c r="A3" s="209" t="s">
        <v>272</v>
      </c>
      <c r="B3" s="209"/>
      <c r="C3" s="209"/>
      <c r="D3" s="209"/>
      <c r="E3" s="209"/>
      <c r="F3" s="209"/>
      <c r="G3" s="209"/>
      <c r="H3" s="209"/>
      <c r="I3" s="209"/>
      <c r="J3" s="209"/>
      <c r="K3" s="209"/>
      <c r="L3" s="209"/>
      <c r="M3" s="209"/>
      <c r="N3" s="209"/>
    </row>
    <row r="4" spans="1:14" ht="15.6" x14ac:dyDescent="0.3">
      <c r="A4" s="139"/>
      <c r="B4" s="139"/>
      <c r="C4" s="139"/>
      <c r="D4" s="139"/>
      <c r="E4" s="139"/>
      <c r="F4" s="139"/>
      <c r="G4" s="139"/>
      <c r="H4" s="139"/>
      <c r="I4" s="139"/>
      <c r="J4" s="139"/>
      <c r="K4" s="139"/>
      <c r="L4" s="139"/>
      <c r="M4" s="139"/>
      <c r="N4" s="139"/>
    </row>
    <row r="5" spans="1:14" ht="18.75" customHeight="1" x14ac:dyDescent="0.3">
      <c r="A5" s="202" t="s">
        <v>210</v>
      </c>
      <c r="B5" s="202"/>
      <c r="C5" s="202"/>
      <c r="D5" s="202"/>
      <c r="E5" s="202"/>
      <c r="F5" s="202"/>
      <c r="G5" s="202"/>
      <c r="H5" s="202"/>
      <c r="I5" s="202"/>
      <c r="J5" s="202"/>
      <c r="K5" s="202"/>
      <c r="L5" s="202"/>
      <c r="M5" s="202"/>
      <c r="N5" s="202"/>
    </row>
    <row r="6" spans="1:14" ht="15.6" x14ac:dyDescent="0.3">
      <c r="A6" s="234" t="s">
        <v>358</v>
      </c>
      <c r="B6" s="234"/>
      <c r="C6" s="234"/>
      <c r="D6" s="234"/>
      <c r="E6" s="234"/>
      <c r="F6" s="234"/>
      <c r="G6" s="234"/>
      <c r="H6" s="234"/>
      <c r="I6" s="234"/>
      <c r="J6" s="234"/>
      <c r="K6" s="234"/>
      <c r="L6" s="234"/>
      <c r="M6" s="234"/>
      <c r="N6" s="234"/>
    </row>
    <row r="7" spans="1:14" x14ac:dyDescent="0.3">
      <c r="A7" s="104"/>
      <c r="B7" s="104"/>
      <c r="C7" s="104"/>
      <c r="D7" s="104"/>
      <c r="E7" s="104"/>
      <c r="F7" s="104"/>
      <c r="G7" s="104"/>
      <c r="H7" s="104"/>
      <c r="I7" s="104"/>
      <c r="J7" s="122"/>
      <c r="K7" s="123"/>
    </row>
    <row r="8" spans="1:14" x14ac:dyDescent="0.3">
      <c r="A8" s="268" t="s">
        <v>254</v>
      </c>
      <c r="B8" s="268"/>
      <c r="C8" s="268"/>
      <c r="D8" s="268"/>
      <c r="E8" s="268"/>
      <c r="F8" s="268"/>
      <c r="G8" s="268"/>
      <c r="H8" s="268"/>
      <c r="I8" s="268"/>
      <c r="J8" s="268"/>
      <c r="K8" s="268"/>
      <c r="L8" s="268"/>
      <c r="M8" s="268"/>
      <c r="N8" s="268"/>
    </row>
    <row r="9" spans="1:14" ht="15" customHeight="1" x14ac:dyDescent="0.3">
      <c r="A9" s="216" t="s">
        <v>320</v>
      </c>
      <c r="B9" s="270" t="s">
        <v>321</v>
      </c>
      <c r="C9" s="270" t="s">
        <v>322</v>
      </c>
      <c r="D9" s="270"/>
      <c r="E9" s="270"/>
      <c r="F9" s="270"/>
      <c r="G9" s="220" t="s">
        <v>313</v>
      </c>
      <c r="H9" s="220"/>
      <c r="I9" s="220"/>
      <c r="J9" s="220"/>
      <c r="K9" s="220" t="s">
        <v>314</v>
      </c>
      <c r="L9" s="220"/>
      <c r="M9" s="220"/>
      <c r="N9" s="220"/>
    </row>
    <row r="10" spans="1:14" s="107" customFormat="1" ht="29.4" customHeight="1" x14ac:dyDescent="0.3">
      <c r="A10" s="216"/>
      <c r="B10" s="270"/>
      <c r="C10" s="143" t="s">
        <v>315</v>
      </c>
      <c r="D10" s="143" t="s">
        <v>243</v>
      </c>
      <c r="E10" s="149" t="s">
        <v>316</v>
      </c>
      <c r="F10" s="143" t="s">
        <v>317</v>
      </c>
      <c r="G10" s="143" t="s">
        <v>315</v>
      </c>
      <c r="H10" s="143" t="s">
        <v>243</v>
      </c>
      <c r="I10" s="149" t="s">
        <v>316</v>
      </c>
      <c r="J10" s="143" t="s">
        <v>317</v>
      </c>
      <c r="K10" s="143" t="s">
        <v>315</v>
      </c>
      <c r="L10" s="143" t="s">
        <v>243</v>
      </c>
      <c r="M10" s="149" t="s">
        <v>316</v>
      </c>
      <c r="N10" s="143" t="s">
        <v>317</v>
      </c>
    </row>
    <row r="11" spans="1:14" x14ac:dyDescent="0.3">
      <c r="A11" s="154" t="s">
        <v>22</v>
      </c>
      <c r="B11" s="53"/>
      <c r="C11" s="53"/>
      <c r="D11" s="53"/>
      <c r="E11" s="53"/>
      <c r="F11" s="53"/>
      <c r="G11" s="53"/>
      <c r="H11" s="53"/>
      <c r="I11" s="53"/>
      <c r="J11" s="53"/>
      <c r="K11" s="53"/>
      <c r="L11" s="53"/>
      <c r="M11" s="53"/>
      <c r="N11" s="53"/>
    </row>
    <row r="12" spans="1:14" x14ac:dyDescent="0.3">
      <c r="A12" s="142" t="s">
        <v>23</v>
      </c>
      <c r="B12" s="53">
        <v>840</v>
      </c>
      <c r="C12" s="53">
        <v>646</v>
      </c>
      <c r="D12" s="53">
        <v>77</v>
      </c>
      <c r="E12" s="53">
        <v>3194167</v>
      </c>
      <c r="F12" s="53">
        <v>4945</v>
      </c>
      <c r="G12" s="53">
        <v>646</v>
      </c>
      <c r="H12" s="53">
        <v>77</v>
      </c>
      <c r="I12" s="53">
        <v>3147611</v>
      </c>
      <c r="J12" s="53">
        <v>4872</v>
      </c>
      <c r="K12" s="53">
        <v>0</v>
      </c>
      <c r="L12" s="53">
        <v>0</v>
      </c>
      <c r="M12" s="53">
        <v>0</v>
      </c>
      <c r="N12" s="53"/>
    </row>
    <row r="13" spans="1:14" x14ac:dyDescent="0.3">
      <c r="A13" s="142" t="s">
        <v>25</v>
      </c>
      <c r="B13" s="53">
        <v>360</v>
      </c>
      <c r="C13" s="53">
        <v>237</v>
      </c>
      <c r="D13" s="53">
        <v>66</v>
      </c>
      <c r="E13" s="53">
        <v>1208469</v>
      </c>
      <c r="F13" s="53">
        <v>5099</v>
      </c>
      <c r="G13" s="53">
        <v>237</v>
      </c>
      <c r="H13" s="53">
        <v>66</v>
      </c>
      <c r="I13" s="53">
        <v>1158986</v>
      </c>
      <c r="J13" s="53">
        <v>4890</v>
      </c>
      <c r="K13" s="53">
        <v>47</v>
      </c>
      <c r="L13" s="53">
        <v>13</v>
      </c>
      <c r="M13" s="53">
        <v>213823</v>
      </c>
      <c r="N13" s="53">
        <v>4549</v>
      </c>
    </row>
    <row r="14" spans="1:14" x14ac:dyDescent="0.3">
      <c r="A14" s="142" t="s">
        <v>26</v>
      </c>
      <c r="B14" s="53">
        <v>405</v>
      </c>
      <c r="C14" s="53">
        <v>286</v>
      </c>
      <c r="D14" s="53">
        <v>71</v>
      </c>
      <c r="E14" s="53">
        <v>1443186</v>
      </c>
      <c r="F14" s="53">
        <v>5046</v>
      </c>
      <c r="G14" s="53">
        <v>286</v>
      </c>
      <c r="H14" s="53">
        <v>71</v>
      </c>
      <c r="I14" s="53">
        <v>1443186</v>
      </c>
      <c r="J14" s="53">
        <v>5046</v>
      </c>
      <c r="K14" s="53">
        <v>0</v>
      </c>
      <c r="L14" s="53">
        <v>0</v>
      </c>
      <c r="M14" s="53">
        <v>0</v>
      </c>
      <c r="N14" s="53"/>
    </row>
    <row r="15" spans="1:14" x14ac:dyDescent="0.3">
      <c r="A15" s="142" t="s">
        <v>27</v>
      </c>
      <c r="B15" s="53">
        <v>383</v>
      </c>
      <c r="C15" s="53">
        <v>291</v>
      </c>
      <c r="D15" s="53">
        <v>76</v>
      </c>
      <c r="E15" s="53">
        <v>1807030</v>
      </c>
      <c r="F15" s="53">
        <v>6210</v>
      </c>
      <c r="G15" s="53">
        <v>274</v>
      </c>
      <c r="H15" s="53">
        <v>72</v>
      </c>
      <c r="I15" s="53">
        <v>1738530</v>
      </c>
      <c r="J15" s="53">
        <v>6345</v>
      </c>
      <c r="K15" s="53">
        <v>0</v>
      </c>
      <c r="L15" s="53">
        <v>0</v>
      </c>
      <c r="M15" s="53">
        <v>0</v>
      </c>
      <c r="N15" s="53"/>
    </row>
    <row r="16" spans="1:14" x14ac:dyDescent="0.3">
      <c r="A16" s="142" t="s">
        <v>245</v>
      </c>
      <c r="B16" s="53">
        <v>497</v>
      </c>
      <c r="C16" s="53">
        <v>397</v>
      </c>
      <c r="D16" s="53">
        <v>80</v>
      </c>
      <c r="E16" s="53">
        <v>1357740</v>
      </c>
      <c r="F16" s="53">
        <v>3420</v>
      </c>
      <c r="G16" s="53">
        <v>397</v>
      </c>
      <c r="H16" s="53">
        <v>80</v>
      </c>
      <c r="I16" s="53">
        <v>901190</v>
      </c>
      <c r="J16" s="53">
        <v>2270</v>
      </c>
      <c r="K16" s="53">
        <v>0</v>
      </c>
      <c r="L16" s="53">
        <v>0</v>
      </c>
      <c r="M16" s="53">
        <v>0</v>
      </c>
      <c r="N16" s="53"/>
    </row>
    <row r="17" spans="1:14" x14ac:dyDescent="0.3">
      <c r="A17" s="142" t="s">
        <v>28</v>
      </c>
      <c r="B17" s="53">
        <v>298</v>
      </c>
      <c r="C17" s="53">
        <v>274</v>
      </c>
      <c r="D17" s="53">
        <v>92</v>
      </c>
      <c r="E17" s="53">
        <v>960445</v>
      </c>
      <c r="F17" s="53">
        <v>3505</v>
      </c>
      <c r="G17" s="53">
        <v>228</v>
      </c>
      <c r="H17" s="53">
        <v>77</v>
      </c>
      <c r="I17" s="53">
        <v>631861</v>
      </c>
      <c r="J17" s="53">
        <v>2771</v>
      </c>
      <c r="K17" s="53">
        <v>0</v>
      </c>
      <c r="L17" s="53">
        <v>0</v>
      </c>
      <c r="M17" s="53">
        <v>0</v>
      </c>
      <c r="N17" s="53"/>
    </row>
    <row r="18" spans="1:14" x14ac:dyDescent="0.3">
      <c r="A18" s="142" t="s">
        <v>29</v>
      </c>
      <c r="B18" s="53">
        <v>2444</v>
      </c>
      <c r="C18" s="53">
        <v>2370</v>
      </c>
      <c r="D18" s="53">
        <v>97</v>
      </c>
      <c r="E18" s="53">
        <v>17123603</v>
      </c>
      <c r="F18" s="53">
        <v>7225</v>
      </c>
      <c r="G18" s="53">
        <v>1998</v>
      </c>
      <c r="H18" s="53">
        <v>82</v>
      </c>
      <c r="I18" s="53">
        <v>10364637</v>
      </c>
      <c r="J18" s="53">
        <v>5188</v>
      </c>
      <c r="K18" s="53">
        <v>105</v>
      </c>
      <c r="L18" s="53">
        <v>4</v>
      </c>
      <c r="M18" s="53">
        <v>397872</v>
      </c>
      <c r="N18" s="53">
        <v>3789</v>
      </c>
    </row>
    <row r="19" spans="1:14" x14ac:dyDescent="0.3">
      <c r="A19" s="142" t="s">
        <v>30</v>
      </c>
      <c r="B19" s="53">
        <v>3414</v>
      </c>
      <c r="C19" s="53">
        <v>3216</v>
      </c>
      <c r="D19" s="53">
        <v>94</v>
      </c>
      <c r="E19" s="53">
        <v>24143973</v>
      </c>
      <c r="F19" s="53">
        <v>7507</v>
      </c>
      <c r="G19" s="53">
        <v>2816</v>
      </c>
      <c r="H19" s="53">
        <v>82</v>
      </c>
      <c r="I19" s="53">
        <v>15122726</v>
      </c>
      <c r="J19" s="53">
        <v>5370</v>
      </c>
      <c r="K19" s="53">
        <v>59</v>
      </c>
      <c r="L19" s="53">
        <v>2</v>
      </c>
      <c r="M19" s="53">
        <v>249350</v>
      </c>
      <c r="N19" s="53">
        <v>4226</v>
      </c>
    </row>
    <row r="20" spans="1:14" x14ac:dyDescent="0.3">
      <c r="A20" s="142" t="s">
        <v>31</v>
      </c>
      <c r="B20" s="53">
        <v>3592</v>
      </c>
      <c r="C20" s="53">
        <v>2729</v>
      </c>
      <c r="D20" s="53">
        <v>76</v>
      </c>
      <c r="E20" s="53">
        <v>11676734</v>
      </c>
      <c r="F20" s="53">
        <v>4279</v>
      </c>
      <c r="G20" s="53">
        <v>2729</v>
      </c>
      <c r="H20" s="53">
        <v>76</v>
      </c>
      <c r="I20" s="53">
        <v>7273370</v>
      </c>
      <c r="J20" s="53">
        <v>2665</v>
      </c>
      <c r="K20" s="53">
        <v>115</v>
      </c>
      <c r="L20" s="53">
        <v>3</v>
      </c>
      <c r="M20" s="53">
        <v>363655</v>
      </c>
      <c r="N20" s="53">
        <v>3162</v>
      </c>
    </row>
    <row r="21" spans="1:14" x14ac:dyDescent="0.3">
      <c r="A21" s="142" t="s">
        <v>32</v>
      </c>
      <c r="B21" s="53">
        <v>2580</v>
      </c>
      <c r="C21" s="53">
        <v>2349</v>
      </c>
      <c r="D21" s="53">
        <v>91</v>
      </c>
      <c r="E21" s="53">
        <v>12969267</v>
      </c>
      <c r="F21" s="53">
        <v>5521</v>
      </c>
      <c r="G21" s="53">
        <v>2045</v>
      </c>
      <c r="H21" s="53">
        <v>79</v>
      </c>
      <c r="I21" s="53">
        <v>9199654</v>
      </c>
      <c r="J21" s="53">
        <v>4499</v>
      </c>
      <c r="K21" s="53">
        <v>88</v>
      </c>
      <c r="L21" s="53">
        <v>3</v>
      </c>
      <c r="M21" s="53">
        <v>349879</v>
      </c>
      <c r="N21" s="53">
        <v>3976</v>
      </c>
    </row>
    <row r="22" spans="1:14" x14ac:dyDescent="0.3">
      <c r="A22" s="142" t="s">
        <v>33</v>
      </c>
      <c r="B22" s="53">
        <v>2912</v>
      </c>
      <c r="C22" s="53">
        <v>2589</v>
      </c>
      <c r="D22" s="53">
        <v>89</v>
      </c>
      <c r="E22" s="53">
        <v>23796362</v>
      </c>
      <c r="F22" s="53">
        <v>9191</v>
      </c>
      <c r="G22" s="53">
        <v>2069</v>
      </c>
      <c r="H22" s="53">
        <v>71</v>
      </c>
      <c r="I22" s="53">
        <v>10740731</v>
      </c>
      <c r="J22" s="53">
        <v>5191</v>
      </c>
      <c r="K22" s="53">
        <v>65</v>
      </c>
      <c r="L22" s="53">
        <v>2</v>
      </c>
      <c r="M22" s="53">
        <v>290842</v>
      </c>
      <c r="N22" s="53">
        <v>4474</v>
      </c>
    </row>
    <row r="23" spans="1:14" x14ac:dyDescent="0.3">
      <c r="A23" s="142" t="s">
        <v>34</v>
      </c>
      <c r="B23" s="53">
        <v>357</v>
      </c>
      <c r="C23" s="53">
        <v>254</v>
      </c>
      <c r="D23" s="53">
        <v>71</v>
      </c>
      <c r="E23" s="53">
        <v>1415131</v>
      </c>
      <c r="F23" s="53">
        <v>5571</v>
      </c>
      <c r="G23" s="53">
        <v>247</v>
      </c>
      <c r="H23" s="53">
        <v>69</v>
      </c>
      <c r="I23" s="53">
        <v>1310027</v>
      </c>
      <c r="J23" s="53">
        <v>5304</v>
      </c>
      <c r="K23" s="53">
        <v>52</v>
      </c>
      <c r="L23" s="53">
        <v>15</v>
      </c>
      <c r="M23" s="53">
        <v>292037</v>
      </c>
      <c r="N23" s="53">
        <v>5616</v>
      </c>
    </row>
    <row r="24" spans="1:14" x14ac:dyDescent="0.3">
      <c r="A24" s="142" t="s">
        <v>35</v>
      </c>
      <c r="B24" s="53">
        <v>3106</v>
      </c>
      <c r="C24" s="53">
        <v>2833</v>
      </c>
      <c r="D24" s="53">
        <v>91</v>
      </c>
      <c r="E24" s="53">
        <v>18920064</v>
      </c>
      <c r="F24" s="53">
        <v>6678</v>
      </c>
      <c r="G24" s="53">
        <v>2394</v>
      </c>
      <c r="H24" s="53">
        <v>77</v>
      </c>
      <c r="I24" s="53">
        <v>12957524</v>
      </c>
      <c r="J24" s="53">
        <v>5412</v>
      </c>
      <c r="K24" s="53">
        <v>59</v>
      </c>
      <c r="L24" s="53">
        <v>2</v>
      </c>
      <c r="M24" s="53">
        <v>261050</v>
      </c>
      <c r="N24" s="53">
        <v>4425</v>
      </c>
    </row>
    <row r="25" spans="1:14" x14ac:dyDescent="0.3">
      <c r="A25" s="142" t="s">
        <v>36</v>
      </c>
      <c r="B25" s="53">
        <v>11966</v>
      </c>
      <c r="C25" s="53">
        <v>10927</v>
      </c>
      <c r="D25" s="53">
        <v>91</v>
      </c>
      <c r="E25" s="53">
        <v>63874170</v>
      </c>
      <c r="F25" s="53">
        <v>5846</v>
      </c>
      <c r="G25" s="53">
        <v>7773</v>
      </c>
      <c r="H25" s="53">
        <v>65</v>
      </c>
      <c r="I25" s="53">
        <v>40123786</v>
      </c>
      <c r="J25" s="53">
        <v>5162</v>
      </c>
      <c r="K25" s="53">
        <v>993</v>
      </c>
      <c r="L25" s="53">
        <v>8</v>
      </c>
      <c r="M25" s="53">
        <v>4782821</v>
      </c>
      <c r="N25" s="53">
        <v>4817</v>
      </c>
    </row>
    <row r="26" spans="1:14" x14ac:dyDescent="0.3">
      <c r="A26" s="142" t="s">
        <v>37</v>
      </c>
      <c r="B26" s="53">
        <v>2382</v>
      </c>
      <c r="C26" s="53">
        <v>2215</v>
      </c>
      <c r="D26" s="53">
        <v>93</v>
      </c>
      <c r="E26" s="53">
        <v>16693088</v>
      </c>
      <c r="F26" s="53">
        <v>7536</v>
      </c>
      <c r="G26" s="53">
        <v>1970</v>
      </c>
      <c r="H26" s="53">
        <v>83</v>
      </c>
      <c r="I26" s="53">
        <v>10394674</v>
      </c>
      <c r="J26" s="53">
        <v>5276</v>
      </c>
      <c r="K26" s="53">
        <v>167</v>
      </c>
      <c r="L26" s="53">
        <v>7</v>
      </c>
      <c r="M26" s="53">
        <v>701500</v>
      </c>
      <c r="N26" s="53">
        <v>4201</v>
      </c>
    </row>
    <row r="27" spans="1:14" x14ac:dyDescent="0.3">
      <c r="A27" s="142" t="s">
        <v>38</v>
      </c>
      <c r="B27" s="53">
        <v>10877</v>
      </c>
      <c r="C27" s="53">
        <v>9216</v>
      </c>
      <c r="D27" s="53">
        <v>85</v>
      </c>
      <c r="E27" s="53">
        <v>47787212</v>
      </c>
      <c r="F27" s="53">
        <v>5185</v>
      </c>
      <c r="G27" s="53">
        <v>6968</v>
      </c>
      <c r="H27" s="53">
        <v>64</v>
      </c>
      <c r="I27" s="53">
        <v>36504799</v>
      </c>
      <c r="J27" s="53">
        <v>5239</v>
      </c>
      <c r="K27" s="53">
        <v>1358</v>
      </c>
      <c r="L27" s="53">
        <v>12</v>
      </c>
      <c r="M27" s="53">
        <v>14063204</v>
      </c>
      <c r="N27" s="53">
        <v>10356</v>
      </c>
    </row>
    <row r="28" spans="1:14" x14ac:dyDescent="0.3">
      <c r="A28" s="142" t="s">
        <v>39</v>
      </c>
      <c r="B28" s="53">
        <v>554</v>
      </c>
      <c r="C28" s="53">
        <v>489</v>
      </c>
      <c r="D28" s="53">
        <v>88</v>
      </c>
      <c r="E28" s="53">
        <v>3788792</v>
      </c>
      <c r="F28" s="53">
        <v>7748</v>
      </c>
      <c r="G28" s="53">
        <v>460</v>
      </c>
      <c r="H28" s="53">
        <v>83</v>
      </c>
      <c r="I28" s="53">
        <v>2493801</v>
      </c>
      <c r="J28" s="53">
        <v>5421</v>
      </c>
      <c r="K28" s="53">
        <v>19</v>
      </c>
      <c r="L28" s="53">
        <v>3</v>
      </c>
      <c r="M28" s="53">
        <v>64750</v>
      </c>
      <c r="N28" s="53">
        <v>3408</v>
      </c>
    </row>
    <row r="29" spans="1:14" x14ac:dyDescent="0.3">
      <c r="A29" s="142"/>
      <c r="B29" s="53"/>
      <c r="C29" s="53"/>
      <c r="D29" s="53"/>
      <c r="E29" s="53"/>
      <c r="F29" s="53"/>
      <c r="G29" s="53"/>
      <c r="H29" s="53"/>
      <c r="I29" s="53"/>
      <c r="J29" s="53"/>
      <c r="K29" s="53"/>
      <c r="L29" s="53"/>
      <c r="M29" s="53"/>
      <c r="N29" s="53"/>
    </row>
    <row r="30" spans="1:14" x14ac:dyDescent="0.3">
      <c r="A30" s="154" t="s">
        <v>40</v>
      </c>
      <c r="B30" s="53"/>
      <c r="C30" s="53"/>
      <c r="D30" s="53"/>
      <c r="E30" s="53"/>
      <c r="F30" s="53"/>
      <c r="G30" s="53"/>
      <c r="H30" s="53"/>
      <c r="I30" s="53"/>
      <c r="J30" s="53"/>
      <c r="K30" s="53"/>
      <c r="L30" s="53"/>
      <c r="M30" s="53"/>
      <c r="N30" s="53"/>
    </row>
    <row r="31" spans="1:14" x14ac:dyDescent="0.3">
      <c r="A31" s="142" t="s">
        <v>41</v>
      </c>
      <c r="B31" s="53">
        <v>281</v>
      </c>
      <c r="C31" s="53">
        <v>270</v>
      </c>
      <c r="D31" s="53">
        <v>96</v>
      </c>
      <c r="E31" s="53">
        <v>1778285</v>
      </c>
      <c r="F31" s="53">
        <v>6586</v>
      </c>
      <c r="G31" s="53">
        <v>215</v>
      </c>
      <c r="H31" s="53">
        <v>77</v>
      </c>
      <c r="I31" s="53">
        <v>1121362</v>
      </c>
      <c r="J31" s="53">
        <v>5216</v>
      </c>
      <c r="K31" s="53">
        <v>38</v>
      </c>
      <c r="L31" s="53">
        <v>14</v>
      </c>
      <c r="M31" s="53">
        <v>173609</v>
      </c>
      <c r="N31" s="53">
        <v>4569</v>
      </c>
    </row>
    <row r="32" spans="1:14" x14ac:dyDescent="0.3">
      <c r="A32" s="142" t="s">
        <v>42</v>
      </c>
      <c r="B32" s="53">
        <v>349</v>
      </c>
      <c r="C32" s="53">
        <v>336</v>
      </c>
      <c r="D32" s="53">
        <v>96</v>
      </c>
      <c r="E32" s="53">
        <v>2477982</v>
      </c>
      <c r="F32" s="53">
        <v>7375</v>
      </c>
      <c r="G32" s="53">
        <v>285</v>
      </c>
      <c r="H32" s="53">
        <v>82</v>
      </c>
      <c r="I32" s="53">
        <v>1610680</v>
      </c>
      <c r="J32" s="53">
        <v>5652</v>
      </c>
      <c r="K32" s="53">
        <v>45</v>
      </c>
      <c r="L32" s="53">
        <v>13</v>
      </c>
      <c r="M32" s="53">
        <v>215548</v>
      </c>
      <c r="N32" s="53">
        <v>4790</v>
      </c>
    </row>
    <row r="33" spans="1:14" x14ac:dyDescent="0.3">
      <c r="A33" s="142" t="s">
        <v>43</v>
      </c>
      <c r="B33" s="53">
        <v>558</v>
      </c>
      <c r="C33" s="53">
        <v>523</v>
      </c>
      <c r="D33" s="53">
        <v>94</v>
      </c>
      <c r="E33" s="53">
        <v>4289895</v>
      </c>
      <c r="F33" s="53">
        <v>8202</v>
      </c>
      <c r="G33" s="53">
        <v>493</v>
      </c>
      <c r="H33" s="53">
        <v>88</v>
      </c>
      <c r="I33" s="53">
        <v>2826813</v>
      </c>
      <c r="J33" s="53">
        <v>5734</v>
      </c>
      <c r="K33" s="53">
        <v>43</v>
      </c>
      <c r="L33" s="53">
        <v>8</v>
      </c>
      <c r="M33" s="53">
        <v>218037</v>
      </c>
      <c r="N33" s="53">
        <v>5071</v>
      </c>
    </row>
    <row r="34" spans="1:14" x14ac:dyDescent="0.3">
      <c r="A34" s="142" t="s">
        <v>133</v>
      </c>
      <c r="B34" s="53">
        <v>1489</v>
      </c>
      <c r="C34" s="53">
        <v>1358</v>
      </c>
      <c r="D34" s="53">
        <v>91</v>
      </c>
      <c r="E34" s="53">
        <v>8295896</v>
      </c>
      <c r="F34" s="53">
        <v>6109</v>
      </c>
      <c r="G34" s="53">
        <v>1205</v>
      </c>
      <c r="H34" s="53">
        <v>81</v>
      </c>
      <c r="I34" s="53">
        <v>6745542</v>
      </c>
      <c r="J34" s="53">
        <v>5598</v>
      </c>
      <c r="K34" s="53">
        <v>99</v>
      </c>
      <c r="L34" s="53">
        <v>7</v>
      </c>
      <c r="M34" s="53">
        <v>419720</v>
      </c>
      <c r="N34" s="53">
        <v>4240</v>
      </c>
    </row>
    <row r="35" spans="1:14" x14ac:dyDescent="0.3">
      <c r="A35" s="142" t="s">
        <v>44</v>
      </c>
      <c r="B35" s="53">
        <v>666</v>
      </c>
      <c r="C35" s="53">
        <v>666</v>
      </c>
      <c r="D35" s="53">
        <v>100</v>
      </c>
      <c r="E35" s="53">
        <v>3088551</v>
      </c>
      <c r="F35" s="53">
        <v>4637</v>
      </c>
      <c r="G35" s="53">
        <v>577</v>
      </c>
      <c r="H35" s="53">
        <v>87</v>
      </c>
      <c r="I35" s="53">
        <v>3043926</v>
      </c>
      <c r="J35" s="53">
        <v>5275</v>
      </c>
      <c r="K35" s="53">
        <v>308</v>
      </c>
      <c r="L35" s="53">
        <v>46</v>
      </c>
      <c r="M35" s="53">
        <v>666094</v>
      </c>
      <c r="N35" s="53">
        <v>2163</v>
      </c>
    </row>
    <row r="36" spans="1:14" x14ac:dyDescent="0.3">
      <c r="A36" s="142" t="s">
        <v>45</v>
      </c>
      <c r="B36" s="53">
        <v>188</v>
      </c>
      <c r="C36" s="53">
        <v>188</v>
      </c>
      <c r="D36" s="53">
        <v>100</v>
      </c>
      <c r="E36" s="53">
        <v>769951</v>
      </c>
      <c r="F36" s="53">
        <v>4095</v>
      </c>
      <c r="G36" s="53">
        <v>139</v>
      </c>
      <c r="H36" s="53">
        <v>74</v>
      </c>
      <c r="I36" s="53">
        <v>690514</v>
      </c>
      <c r="J36" s="53">
        <v>4968</v>
      </c>
      <c r="K36" s="53">
        <v>127</v>
      </c>
      <c r="L36" s="53">
        <v>68</v>
      </c>
      <c r="M36" s="53">
        <v>617843</v>
      </c>
      <c r="N36" s="53">
        <v>4865</v>
      </c>
    </row>
    <row r="37" spans="1:14" x14ac:dyDescent="0.3">
      <c r="A37" s="142" t="s">
        <v>46</v>
      </c>
      <c r="B37" s="53">
        <v>392</v>
      </c>
      <c r="C37" s="53">
        <v>392</v>
      </c>
      <c r="D37" s="53">
        <v>100</v>
      </c>
      <c r="E37" s="53">
        <v>1949252</v>
      </c>
      <c r="F37" s="53">
        <v>4973</v>
      </c>
      <c r="G37" s="53">
        <v>311</v>
      </c>
      <c r="H37" s="53">
        <v>79</v>
      </c>
      <c r="I37" s="53">
        <v>1580716</v>
      </c>
      <c r="J37" s="53">
        <v>5083</v>
      </c>
      <c r="K37" s="53">
        <v>392</v>
      </c>
      <c r="L37" s="53">
        <v>100</v>
      </c>
      <c r="M37" s="53">
        <v>2390063</v>
      </c>
      <c r="N37" s="53">
        <v>6097</v>
      </c>
    </row>
    <row r="38" spans="1:14" x14ac:dyDescent="0.3">
      <c r="A38" s="142" t="s">
        <v>47</v>
      </c>
      <c r="B38" s="53">
        <v>130</v>
      </c>
      <c r="C38" s="53">
        <v>127</v>
      </c>
      <c r="D38" s="53">
        <v>98</v>
      </c>
      <c r="E38" s="53">
        <v>650918</v>
      </c>
      <c r="F38" s="53">
        <v>5125</v>
      </c>
      <c r="G38" s="53">
        <v>107</v>
      </c>
      <c r="H38" s="53">
        <v>82</v>
      </c>
      <c r="I38" s="53">
        <v>611645</v>
      </c>
      <c r="J38" s="53">
        <v>5716</v>
      </c>
      <c r="K38" s="53">
        <v>79</v>
      </c>
      <c r="L38" s="53">
        <v>61</v>
      </c>
      <c r="M38" s="53">
        <v>210389</v>
      </c>
      <c r="N38" s="53">
        <v>2663</v>
      </c>
    </row>
    <row r="39" spans="1:14" x14ac:dyDescent="0.3">
      <c r="A39" s="142" t="s">
        <v>48</v>
      </c>
      <c r="B39" s="94" t="s">
        <v>24</v>
      </c>
      <c r="C39" s="94" t="s">
        <v>24</v>
      </c>
      <c r="D39" s="94" t="s">
        <v>24</v>
      </c>
      <c r="E39" s="94" t="s">
        <v>24</v>
      </c>
      <c r="F39" s="94" t="s">
        <v>24</v>
      </c>
      <c r="G39" s="94" t="s">
        <v>24</v>
      </c>
      <c r="H39" s="94" t="s">
        <v>24</v>
      </c>
      <c r="I39" s="94" t="s">
        <v>24</v>
      </c>
      <c r="J39" s="94" t="s">
        <v>24</v>
      </c>
      <c r="K39" s="94" t="s">
        <v>24</v>
      </c>
      <c r="L39" s="94" t="s">
        <v>24</v>
      </c>
      <c r="M39" s="94" t="s">
        <v>24</v>
      </c>
      <c r="N39" s="94" t="s">
        <v>24</v>
      </c>
    </row>
    <row r="40" spans="1:14" x14ac:dyDescent="0.3">
      <c r="A40" s="142" t="s">
        <v>134</v>
      </c>
      <c r="B40" s="53">
        <v>345</v>
      </c>
      <c r="C40" s="53">
        <v>337</v>
      </c>
      <c r="D40" s="53">
        <v>98</v>
      </c>
      <c r="E40" s="53">
        <v>2034177</v>
      </c>
      <c r="F40" s="53">
        <v>6036</v>
      </c>
      <c r="G40" s="53">
        <v>326</v>
      </c>
      <c r="H40" s="53">
        <v>94</v>
      </c>
      <c r="I40" s="53">
        <v>1951762</v>
      </c>
      <c r="J40" s="53">
        <v>5987</v>
      </c>
      <c r="K40" s="53">
        <v>41</v>
      </c>
      <c r="L40" s="53">
        <v>12</v>
      </c>
      <c r="M40" s="53">
        <v>127443</v>
      </c>
      <c r="N40" s="53">
        <v>3108</v>
      </c>
    </row>
    <row r="41" spans="1:14" x14ac:dyDescent="0.3">
      <c r="A41" s="142" t="s">
        <v>299</v>
      </c>
      <c r="B41" s="53">
        <v>363</v>
      </c>
      <c r="C41" s="53">
        <v>349</v>
      </c>
      <c r="D41" s="53">
        <v>96</v>
      </c>
      <c r="E41" s="53">
        <v>2149444</v>
      </c>
      <c r="F41" s="53">
        <v>6159</v>
      </c>
      <c r="G41" s="53">
        <v>349</v>
      </c>
      <c r="H41" s="53">
        <v>96</v>
      </c>
      <c r="I41" s="53">
        <v>2102725</v>
      </c>
      <c r="J41" s="53">
        <v>6025</v>
      </c>
      <c r="K41" s="53">
        <v>65</v>
      </c>
      <c r="L41" s="53">
        <v>18</v>
      </c>
      <c r="M41" s="53">
        <v>302640</v>
      </c>
      <c r="N41" s="53">
        <v>4656</v>
      </c>
    </row>
    <row r="42" spans="1:14" x14ac:dyDescent="0.3">
      <c r="A42" s="142" t="s">
        <v>135</v>
      </c>
      <c r="B42" s="53">
        <v>125</v>
      </c>
      <c r="C42" s="53">
        <v>125</v>
      </c>
      <c r="D42" s="53">
        <v>100</v>
      </c>
      <c r="E42" s="53">
        <v>760625</v>
      </c>
      <c r="F42" s="53">
        <v>6085</v>
      </c>
      <c r="G42" s="53">
        <v>121</v>
      </c>
      <c r="H42" s="53">
        <v>97</v>
      </c>
      <c r="I42" s="53">
        <v>728783</v>
      </c>
      <c r="J42" s="53">
        <v>6023</v>
      </c>
      <c r="K42" s="53">
        <v>25</v>
      </c>
      <c r="L42" s="53">
        <v>20</v>
      </c>
      <c r="M42" s="53">
        <v>81400</v>
      </c>
      <c r="N42" s="53">
        <v>3256</v>
      </c>
    </row>
    <row r="43" spans="1:14" x14ac:dyDescent="0.3">
      <c r="A43" s="142" t="s">
        <v>219</v>
      </c>
      <c r="B43" s="53">
        <v>241</v>
      </c>
      <c r="C43" s="53">
        <v>241</v>
      </c>
      <c r="D43" s="53">
        <v>100</v>
      </c>
      <c r="E43" s="53">
        <v>1468172</v>
      </c>
      <c r="F43" s="53">
        <v>6092</v>
      </c>
      <c r="G43" s="53">
        <v>241</v>
      </c>
      <c r="H43" s="53">
        <v>100</v>
      </c>
      <c r="I43" s="53">
        <v>1422867</v>
      </c>
      <c r="J43" s="53">
        <v>5904</v>
      </c>
      <c r="K43" s="53">
        <v>32</v>
      </c>
      <c r="L43" s="53">
        <v>13</v>
      </c>
      <c r="M43" s="53">
        <v>99264</v>
      </c>
      <c r="N43" s="53">
        <v>3102</v>
      </c>
    </row>
    <row r="44" spans="1:14" x14ac:dyDescent="0.3">
      <c r="A44" s="142" t="s">
        <v>233</v>
      </c>
      <c r="B44" s="53">
        <v>1240</v>
      </c>
      <c r="C44" s="53">
        <v>844</v>
      </c>
      <c r="D44" s="53">
        <v>68</v>
      </c>
      <c r="E44" s="53">
        <v>4801594</v>
      </c>
      <c r="F44" s="53">
        <v>5689</v>
      </c>
      <c r="G44" s="53">
        <v>636</v>
      </c>
      <c r="H44" s="53">
        <v>51</v>
      </c>
      <c r="I44" s="53">
        <v>3441167</v>
      </c>
      <c r="J44" s="53">
        <v>5411</v>
      </c>
      <c r="K44" s="53">
        <v>357</v>
      </c>
      <c r="L44" s="53">
        <v>29</v>
      </c>
      <c r="M44" s="53">
        <v>1251139</v>
      </c>
      <c r="N44" s="53">
        <v>3505</v>
      </c>
    </row>
    <row r="45" spans="1:14" x14ac:dyDescent="0.3">
      <c r="A45" s="142" t="s">
        <v>303</v>
      </c>
      <c r="B45" s="53">
        <v>194</v>
      </c>
      <c r="C45" s="53">
        <v>151</v>
      </c>
      <c r="D45" s="53">
        <v>78</v>
      </c>
      <c r="E45" s="53">
        <v>902698</v>
      </c>
      <c r="F45" s="53">
        <v>5978</v>
      </c>
      <c r="G45" s="53">
        <v>130</v>
      </c>
      <c r="H45" s="53">
        <v>67</v>
      </c>
      <c r="I45" s="53">
        <v>681957</v>
      </c>
      <c r="J45" s="53">
        <v>5246</v>
      </c>
      <c r="K45" s="53">
        <v>97</v>
      </c>
      <c r="L45" s="53">
        <v>50</v>
      </c>
      <c r="M45" s="53">
        <v>810268</v>
      </c>
      <c r="N45" s="53">
        <v>8353</v>
      </c>
    </row>
    <row r="46" spans="1:14" x14ac:dyDescent="0.3">
      <c r="A46" s="142" t="s">
        <v>304</v>
      </c>
      <c r="B46" s="53">
        <v>270</v>
      </c>
      <c r="C46" s="53">
        <v>157</v>
      </c>
      <c r="D46" s="53">
        <v>58</v>
      </c>
      <c r="E46" s="53">
        <v>686537</v>
      </c>
      <c r="F46" s="53">
        <v>4373</v>
      </c>
      <c r="G46" s="53">
        <v>97</v>
      </c>
      <c r="H46" s="53">
        <v>36</v>
      </c>
      <c r="I46" s="53">
        <v>475561</v>
      </c>
      <c r="J46" s="53">
        <v>4903</v>
      </c>
      <c r="K46" s="53">
        <v>161</v>
      </c>
      <c r="L46" s="53">
        <v>60</v>
      </c>
      <c r="M46" s="53">
        <v>1452148</v>
      </c>
      <c r="N46" s="53">
        <v>9020</v>
      </c>
    </row>
    <row r="47" spans="1:14" x14ac:dyDescent="0.3">
      <c r="A47" s="142" t="s">
        <v>248</v>
      </c>
      <c r="B47" s="53">
        <v>921</v>
      </c>
      <c r="C47" s="53">
        <v>803</v>
      </c>
      <c r="D47" s="53">
        <v>87</v>
      </c>
      <c r="E47" s="53">
        <v>5536054</v>
      </c>
      <c r="F47" s="53">
        <v>6894</v>
      </c>
      <c r="G47" s="53">
        <v>803</v>
      </c>
      <c r="H47" s="53">
        <v>87</v>
      </c>
      <c r="I47" s="53">
        <v>3985344</v>
      </c>
      <c r="J47" s="53">
        <v>4963</v>
      </c>
      <c r="K47" s="53">
        <v>589</v>
      </c>
      <c r="L47" s="53">
        <v>64</v>
      </c>
      <c r="M47" s="53">
        <v>4733798</v>
      </c>
      <c r="N47" s="53">
        <v>8037</v>
      </c>
    </row>
    <row r="48" spans="1:14" x14ac:dyDescent="0.3">
      <c r="A48" s="142" t="s">
        <v>305</v>
      </c>
      <c r="B48" s="53">
        <v>171</v>
      </c>
      <c r="C48" s="53">
        <v>158</v>
      </c>
      <c r="D48" s="53">
        <v>92</v>
      </c>
      <c r="E48" s="53">
        <v>985873</v>
      </c>
      <c r="F48" s="53">
        <v>6240</v>
      </c>
      <c r="G48" s="53">
        <v>137</v>
      </c>
      <c r="H48" s="53">
        <v>80</v>
      </c>
      <c r="I48" s="53">
        <v>754122</v>
      </c>
      <c r="J48" s="53">
        <v>5505</v>
      </c>
      <c r="K48" s="53">
        <v>77</v>
      </c>
      <c r="L48" s="53">
        <v>45</v>
      </c>
      <c r="M48" s="53">
        <v>695435</v>
      </c>
      <c r="N48" s="53">
        <v>9032</v>
      </c>
    </row>
    <row r="49" spans="1:14" x14ac:dyDescent="0.3">
      <c r="A49" s="142" t="s">
        <v>136</v>
      </c>
      <c r="B49" s="53">
        <v>62</v>
      </c>
      <c r="C49" s="53">
        <v>54</v>
      </c>
      <c r="D49" s="53">
        <v>87</v>
      </c>
      <c r="E49" s="53">
        <v>303228</v>
      </c>
      <c r="F49" s="53">
        <v>5615</v>
      </c>
      <c r="G49" s="53">
        <v>53</v>
      </c>
      <c r="H49" s="53">
        <v>85</v>
      </c>
      <c r="I49" s="53">
        <v>300168</v>
      </c>
      <c r="J49" s="53">
        <v>5664</v>
      </c>
      <c r="K49" s="53">
        <v>12</v>
      </c>
      <c r="L49" s="53">
        <v>19</v>
      </c>
      <c r="M49" s="53">
        <v>50239</v>
      </c>
      <c r="N49" s="53">
        <v>4187</v>
      </c>
    </row>
    <row r="50" spans="1:14" x14ac:dyDescent="0.3">
      <c r="A50" s="142" t="s">
        <v>49</v>
      </c>
      <c r="B50" s="53">
        <v>301</v>
      </c>
      <c r="C50" s="53">
        <v>298</v>
      </c>
      <c r="D50" s="53">
        <v>99</v>
      </c>
      <c r="E50" s="53">
        <v>2355187</v>
      </c>
      <c r="F50" s="53">
        <v>7903</v>
      </c>
      <c r="G50" s="53">
        <v>284</v>
      </c>
      <c r="H50" s="53">
        <v>94</v>
      </c>
      <c r="I50" s="53">
        <v>1749228</v>
      </c>
      <c r="J50" s="53">
        <v>6159</v>
      </c>
      <c r="K50" s="53">
        <v>0</v>
      </c>
      <c r="L50" s="53">
        <v>0</v>
      </c>
      <c r="M50" s="53">
        <v>0</v>
      </c>
      <c r="N50" s="53"/>
    </row>
    <row r="51" spans="1:14" x14ac:dyDescent="0.3">
      <c r="A51" s="142" t="s">
        <v>50</v>
      </c>
      <c r="B51" s="53">
        <v>418</v>
      </c>
      <c r="C51" s="53">
        <v>375</v>
      </c>
      <c r="D51" s="53">
        <v>90</v>
      </c>
      <c r="E51" s="53">
        <v>1878361</v>
      </c>
      <c r="F51" s="53">
        <v>5009</v>
      </c>
      <c r="G51" s="53">
        <v>311</v>
      </c>
      <c r="H51" s="53">
        <v>74</v>
      </c>
      <c r="I51" s="53">
        <v>1591561</v>
      </c>
      <c r="J51" s="53">
        <v>5118</v>
      </c>
      <c r="K51" s="53">
        <v>116</v>
      </c>
      <c r="L51" s="53">
        <v>28</v>
      </c>
      <c r="M51" s="53">
        <v>695307</v>
      </c>
      <c r="N51" s="53">
        <v>5994</v>
      </c>
    </row>
    <row r="52" spans="1:14" x14ac:dyDescent="0.3">
      <c r="A52" s="142" t="s">
        <v>51</v>
      </c>
      <c r="B52" s="53">
        <v>902</v>
      </c>
      <c r="C52" s="53">
        <v>902</v>
      </c>
      <c r="D52" s="53">
        <v>100</v>
      </c>
      <c r="E52" s="53">
        <v>5931684</v>
      </c>
      <c r="F52" s="53">
        <v>6576</v>
      </c>
      <c r="G52" s="53">
        <v>723</v>
      </c>
      <c r="H52" s="53">
        <v>80</v>
      </c>
      <c r="I52" s="53">
        <v>3846925</v>
      </c>
      <c r="J52" s="53">
        <v>5321</v>
      </c>
      <c r="K52" s="53">
        <v>259</v>
      </c>
      <c r="L52" s="53">
        <v>29</v>
      </c>
      <c r="M52" s="53">
        <v>1550706</v>
      </c>
      <c r="N52" s="53">
        <v>5987</v>
      </c>
    </row>
    <row r="53" spans="1:14" x14ac:dyDescent="0.3">
      <c r="A53" s="142" t="s">
        <v>52</v>
      </c>
      <c r="B53" s="53">
        <v>4889</v>
      </c>
      <c r="C53" s="53">
        <v>4513</v>
      </c>
      <c r="D53" s="53">
        <v>92</v>
      </c>
      <c r="E53" s="53">
        <v>23988980</v>
      </c>
      <c r="F53" s="53">
        <v>5316</v>
      </c>
      <c r="G53" s="53">
        <v>3853</v>
      </c>
      <c r="H53" s="53">
        <v>79</v>
      </c>
      <c r="I53" s="53">
        <v>21451968</v>
      </c>
      <c r="J53" s="53">
        <v>5568</v>
      </c>
      <c r="K53" s="53">
        <v>1556</v>
      </c>
      <c r="L53" s="53">
        <v>32</v>
      </c>
      <c r="M53" s="53">
        <v>8339280</v>
      </c>
      <c r="N53" s="53">
        <v>5359</v>
      </c>
    </row>
    <row r="54" spans="1:14" x14ac:dyDescent="0.3">
      <c r="A54" s="142" t="s">
        <v>53</v>
      </c>
      <c r="B54" s="94" t="s">
        <v>24</v>
      </c>
      <c r="C54" s="94" t="s">
        <v>24</v>
      </c>
      <c r="D54" s="94" t="s">
        <v>24</v>
      </c>
      <c r="E54" s="94" t="s">
        <v>24</v>
      </c>
      <c r="F54" s="94" t="s">
        <v>24</v>
      </c>
      <c r="G54" s="94" t="s">
        <v>24</v>
      </c>
      <c r="H54" s="94" t="s">
        <v>24</v>
      </c>
      <c r="I54" s="94" t="s">
        <v>24</v>
      </c>
      <c r="J54" s="94" t="s">
        <v>24</v>
      </c>
      <c r="K54" s="94" t="s">
        <v>24</v>
      </c>
      <c r="L54" s="94" t="s">
        <v>24</v>
      </c>
      <c r="M54" s="94" t="s">
        <v>24</v>
      </c>
      <c r="N54" s="94" t="s">
        <v>24</v>
      </c>
    </row>
    <row r="55" spans="1:14" x14ac:dyDescent="0.3">
      <c r="A55" s="142" t="s">
        <v>54</v>
      </c>
      <c r="B55" s="53">
        <v>480</v>
      </c>
      <c r="C55" s="53">
        <v>470</v>
      </c>
      <c r="D55" s="53">
        <v>98</v>
      </c>
      <c r="E55" s="53">
        <v>2083278</v>
      </c>
      <c r="F55" s="53">
        <v>4433</v>
      </c>
      <c r="G55" s="53">
        <v>463</v>
      </c>
      <c r="H55" s="53">
        <v>96</v>
      </c>
      <c r="I55" s="53">
        <v>1413915</v>
      </c>
      <c r="J55" s="53">
        <v>3054</v>
      </c>
      <c r="K55" s="53">
        <v>0</v>
      </c>
      <c r="L55" s="53">
        <v>0</v>
      </c>
      <c r="M55" s="53">
        <v>0</v>
      </c>
      <c r="N55" s="53"/>
    </row>
    <row r="56" spans="1:14" x14ac:dyDescent="0.3">
      <c r="A56" s="142" t="s">
        <v>55</v>
      </c>
      <c r="B56" s="53">
        <v>954</v>
      </c>
      <c r="C56" s="53">
        <v>798</v>
      </c>
      <c r="D56" s="53">
        <v>84</v>
      </c>
      <c r="E56" s="53">
        <v>2449925</v>
      </c>
      <c r="F56" s="53">
        <v>3070</v>
      </c>
      <c r="G56" s="53">
        <v>747</v>
      </c>
      <c r="H56" s="53">
        <v>78</v>
      </c>
      <c r="I56" s="53">
        <v>2134430</v>
      </c>
      <c r="J56" s="53">
        <v>2857</v>
      </c>
      <c r="K56" s="53">
        <v>67</v>
      </c>
      <c r="L56" s="53">
        <v>7</v>
      </c>
      <c r="M56" s="53">
        <v>291502</v>
      </c>
      <c r="N56" s="53">
        <v>4351</v>
      </c>
    </row>
    <row r="57" spans="1:14" x14ac:dyDescent="0.3">
      <c r="A57" s="142" t="s">
        <v>297</v>
      </c>
      <c r="B57" s="53">
        <v>6574</v>
      </c>
      <c r="C57" s="53">
        <v>5228</v>
      </c>
      <c r="D57" s="53">
        <v>80</v>
      </c>
      <c r="E57" s="53">
        <v>26805421</v>
      </c>
      <c r="F57" s="53">
        <v>5127</v>
      </c>
      <c r="G57" s="53">
        <v>5216</v>
      </c>
      <c r="H57" s="53">
        <v>79</v>
      </c>
      <c r="I57" s="53">
        <v>25536968</v>
      </c>
      <c r="J57" s="53">
        <v>4896</v>
      </c>
      <c r="K57" s="53">
        <v>2067</v>
      </c>
      <c r="L57" s="53">
        <v>31</v>
      </c>
      <c r="M57" s="53">
        <v>11902893</v>
      </c>
      <c r="N57" s="53">
        <v>5759</v>
      </c>
    </row>
    <row r="58" spans="1:14" x14ac:dyDescent="0.3">
      <c r="A58" s="142" t="s">
        <v>296</v>
      </c>
      <c r="B58" s="53">
        <v>7003</v>
      </c>
      <c r="C58" s="53">
        <v>5573</v>
      </c>
      <c r="D58" s="53">
        <v>80</v>
      </c>
      <c r="E58" s="53">
        <v>29452750</v>
      </c>
      <c r="F58" s="53">
        <v>5285</v>
      </c>
      <c r="G58" s="53">
        <v>5571</v>
      </c>
      <c r="H58" s="53">
        <v>80</v>
      </c>
      <c r="I58" s="53">
        <v>28040456</v>
      </c>
      <c r="J58" s="53">
        <v>5033</v>
      </c>
      <c r="K58" s="53">
        <v>2420</v>
      </c>
      <c r="L58" s="53">
        <v>35</v>
      </c>
      <c r="M58" s="53">
        <v>15119592</v>
      </c>
      <c r="N58" s="53">
        <v>6248</v>
      </c>
    </row>
    <row r="59" spans="1:14" x14ac:dyDescent="0.3">
      <c r="A59" s="142" t="s">
        <v>298</v>
      </c>
      <c r="B59" s="53">
        <v>10896</v>
      </c>
      <c r="C59" s="53">
        <v>8443</v>
      </c>
      <c r="D59" s="53">
        <v>77</v>
      </c>
      <c r="E59" s="53">
        <v>43094807</v>
      </c>
      <c r="F59" s="53">
        <v>5104</v>
      </c>
      <c r="G59" s="53">
        <v>8427</v>
      </c>
      <c r="H59" s="53">
        <v>77</v>
      </c>
      <c r="I59" s="53">
        <v>41120591</v>
      </c>
      <c r="J59" s="53">
        <v>4880</v>
      </c>
      <c r="K59" s="53">
        <v>3409</v>
      </c>
      <c r="L59" s="53">
        <v>31</v>
      </c>
      <c r="M59" s="53">
        <v>17708200</v>
      </c>
      <c r="N59" s="53">
        <v>5195</v>
      </c>
    </row>
    <row r="60" spans="1:14" x14ac:dyDescent="0.3">
      <c r="A60" s="142" t="s">
        <v>295</v>
      </c>
      <c r="B60" s="53">
        <v>661</v>
      </c>
      <c r="C60" s="53">
        <v>531</v>
      </c>
      <c r="D60" s="53">
        <v>80</v>
      </c>
      <c r="E60" s="53">
        <v>2967510</v>
      </c>
      <c r="F60" s="53">
        <v>5589</v>
      </c>
      <c r="G60" s="53">
        <v>414</v>
      </c>
      <c r="H60" s="53">
        <v>63</v>
      </c>
      <c r="I60" s="53">
        <v>2552336</v>
      </c>
      <c r="J60" s="53">
        <v>6165</v>
      </c>
      <c r="K60" s="53">
        <v>158</v>
      </c>
      <c r="L60" s="53">
        <v>24</v>
      </c>
      <c r="M60" s="53">
        <v>1142776</v>
      </c>
      <c r="N60" s="53">
        <v>7233</v>
      </c>
    </row>
    <row r="61" spans="1:14" x14ac:dyDescent="0.3">
      <c r="A61" s="142" t="s">
        <v>56</v>
      </c>
      <c r="B61" s="53">
        <v>936</v>
      </c>
      <c r="C61" s="53">
        <v>932</v>
      </c>
      <c r="D61" s="53">
        <v>100</v>
      </c>
      <c r="E61" s="53">
        <v>5455288</v>
      </c>
      <c r="F61" s="53">
        <v>5853</v>
      </c>
      <c r="G61" s="53">
        <v>782</v>
      </c>
      <c r="H61" s="53">
        <v>84</v>
      </c>
      <c r="I61" s="53">
        <v>4005345</v>
      </c>
      <c r="J61" s="53">
        <v>5122</v>
      </c>
      <c r="K61" s="53">
        <v>192</v>
      </c>
      <c r="L61" s="53">
        <v>21</v>
      </c>
      <c r="M61" s="53">
        <v>148019</v>
      </c>
      <c r="N61" s="53">
        <v>771</v>
      </c>
    </row>
    <row r="62" spans="1:14" x14ac:dyDescent="0.3">
      <c r="A62" s="142" t="s">
        <v>57</v>
      </c>
      <c r="B62" s="53">
        <v>119</v>
      </c>
      <c r="C62" s="53">
        <v>102</v>
      </c>
      <c r="D62" s="53">
        <v>86</v>
      </c>
      <c r="E62" s="53">
        <v>503731</v>
      </c>
      <c r="F62" s="53">
        <v>4939</v>
      </c>
      <c r="G62" s="53">
        <v>102</v>
      </c>
      <c r="H62" s="53">
        <v>86</v>
      </c>
      <c r="I62" s="53">
        <v>501131</v>
      </c>
      <c r="J62" s="53">
        <v>4913</v>
      </c>
      <c r="K62" s="53">
        <v>18</v>
      </c>
      <c r="L62" s="53">
        <v>15</v>
      </c>
      <c r="M62" s="53">
        <v>69500</v>
      </c>
      <c r="N62" s="53">
        <v>3861</v>
      </c>
    </row>
    <row r="63" spans="1:14" x14ac:dyDescent="0.3">
      <c r="A63" s="142" t="s">
        <v>58</v>
      </c>
      <c r="B63" s="53">
        <v>4097</v>
      </c>
      <c r="C63" s="53">
        <v>3258</v>
      </c>
      <c r="D63" s="53">
        <v>80</v>
      </c>
      <c r="E63" s="53">
        <v>17988342</v>
      </c>
      <c r="F63" s="53">
        <v>5521</v>
      </c>
      <c r="G63" s="53">
        <v>2773</v>
      </c>
      <c r="H63" s="53">
        <v>68</v>
      </c>
      <c r="I63" s="53">
        <v>14621836</v>
      </c>
      <c r="J63" s="53">
        <v>5273</v>
      </c>
      <c r="K63" s="53">
        <v>854</v>
      </c>
      <c r="L63" s="53">
        <v>21</v>
      </c>
      <c r="M63" s="53">
        <v>4473144</v>
      </c>
      <c r="N63" s="53">
        <v>5238</v>
      </c>
    </row>
    <row r="64" spans="1:14" x14ac:dyDescent="0.3">
      <c r="A64" s="142" t="s">
        <v>59</v>
      </c>
      <c r="B64" s="53">
        <v>3310</v>
      </c>
      <c r="C64" s="53">
        <v>3160</v>
      </c>
      <c r="D64" s="53">
        <v>95</v>
      </c>
      <c r="E64" s="53">
        <v>19766410</v>
      </c>
      <c r="F64" s="53">
        <v>6255</v>
      </c>
      <c r="G64" s="53">
        <v>2776</v>
      </c>
      <c r="H64" s="53">
        <v>84</v>
      </c>
      <c r="I64" s="53">
        <v>14223085</v>
      </c>
      <c r="J64" s="53">
        <v>5124</v>
      </c>
      <c r="K64" s="53">
        <v>408</v>
      </c>
      <c r="L64" s="53">
        <v>12</v>
      </c>
      <c r="M64" s="53">
        <v>1686879</v>
      </c>
      <c r="N64" s="53">
        <v>4135</v>
      </c>
    </row>
    <row r="65" spans="1:14" x14ac:dyDescent="0.3">
      <c r="A65" s="142" t="s">
        <v>60</v>
      </c>
      <c r="B65" s="53">
        <v>3001</v>
      </c>
      <c r="C65" s="53">
        <v>2840</v>
      </c>
      <c r="D65" s="53">
        <v>95</v>
      </c>
      <c r="E65" s="53">
        <v>17742679</v>
      </c>
      <c r="F65" s="53">
        <v>6247</v>
      </c>
      <c r="G65" s="53">
        <v>2476</v>
      </c>
      <c r="H65" s="53">
        <v>83</v>
      </c>
      <c r="I65" s="53">
        <v>13220124</v>
      </c>
      <c r="J65" s="53">
        <v>5339</v>
      </c>
      <c r="K65" s="53">
        <v>396</v>
      </c>
      <c r="L65" s="53">
        <v>13</v>
      </c>
      <c r="M65" s="53">
        <v>1786232</v>
      </c>
      <c r="N65" s="53">
        <v>4511</v>
      </c>
    </row>
    <row r="66" spans="1:14" x14ac:dyDescent="0.3">
      <c r="A66" s="142" t="s">
        <v>61</v>
      </c>
      <c r="B66" s="53">
        <v>1174</v>
      </c>
      <c r="C66" s="53">
        <v>1149</v>
      </c>
      <c r="D66" s="53">
        <v>98</v>
      </c>
      <c r="E66" s="53">
        <v>8246386</v>
      </c>
      <c r="F66" s="53">
        <v>7177</v>
      </c>
      <c r="G66" s="53">
        <v>1075</v>
      </c>
      <c r="H66" s="53">
        <v>92</v>
      </c>
      <c r="I66" s="53">
        <v>5765978</v>
      </c>
      <c r="J66" s="53">
        <v>5364</v>
      </c>
      <c r="K66" s="53">
        <v>117</v>
      </c>
      <c r="L66" s="53">
        <v>10</v>
      </c>
      <c r="M66" s="53">
        <v>433299</v>
      </c>
      <c r="N66" s="53">
        <v>3703</v>
      </c>
    </row>
    <row r="67" spans="1:14" x14ac:dyDescent="0.3">
      <c r="A67" s="142" t="s">
        <v>62</v>
      </c>
      <c r="B67" s="53">
        <v>4040</v>
      </c>
      <c r="C67" s="53">
        <v>3809</v>
      </c>
      <c r="D67" s="53">
        <v>94</v>
      </c>
      <c r="E67" s="53">
        <v>22271203</v>
      </c>
      <c r="F67" s="53">
        <v>5847</v>
      </c>
      <c r="G67" s="53">
        <v>3277</v>
      </c>
      <c r="H67" s="53">
        <v>81</v>
      </c>
      <c r="I67" s="53">
        <v>16721633</v>
      </c>
      <c r="J67" s="53">
        <v>5103</v>
      </c>
      <c r="K67" s="53">
        <v>498</v>
      </c>
      <c r="L67" s="53">
        <v>12</v>
      </c>
      <c r="M67" s="53">
        <v>2104799</v>
      </c>
      <c r="N67" s="53">
        <v>4227</v>
      </c>
    </row>
    <row r="68" spans="1:14" x14ac:dyDescent="0.3">
      <c r="A68" s="142" t="s">
        <v>63</v>
      </c>
      <c r="B68" s="94" t="s">
        <v>24</v>
      </c>
      <c r="C68" s="94" t="s">
        <v>24</v>
      </c>
      <c r="D68" s="94" t="s">
        <v>24</v>
      </c>
      <c r="E68" s="94" t="s">
        <v>24</v>
      </c>
      <c r="F68" s="94" t="s">
        <v>24</v>
      </c>
      <c r="G68" s="94" t="s">
        <v>24</v>
      </c>
      <c r="H68" s="94" t="s">
        <v>24</v>
      </c>
      <c r="I68" s="94" t="s">
        <v>24</v>
      </c>
      <c r="J68" s="94" t="s">
        <v>24</v>
      </c>
      <c r="K68" s="94" t="s">
        <v>24</v>
      </c>
      <c r="L68" s="94" t="s">
        <v>24</v>
      </c>
      <c r="M68" s="94" t="s">
        <v>24</v>
      </c>
      <c r="N68" s="94" t="s">
        <v>24</v>
      </c>
    </row>
    <row r="69" spans="1:14" x14ac:dyDescent="0.3">
      <c r="A69" s="142" t="s">
        <v>64</v>
      </c>
      <c r="B69" s="53">
        <v>1512</v>
      </c>
      <c r="C69" s="53">
        <v>1405</v>
      </c>
      <c r="D69" s="53">
        <v>93</v>
      </c>
      <c r="E69" s="53">
        <v>8586586</v>
      </c>
      <c r="F69" s="53">
        <v>6111</v>
      </c>
      <c r="G69" s="53">
        <v>1250</v>
      </c>
      <c r="H69" s="53">
        <v>83</v>
      </c>
      <c r="I69" s="53">
        <v>6381454</v>
      </c>
      <c r="J69" s="53">
        <v>5105</v>
      </c>
      <c r="K69" s="53">
        <v>183</v>
      </c>
      <c r="L69" s="53">
        <v>12</v>
      </c>
      <c r="M69" s="53">
        <v>801302</v>
      </c>
      <c r="N69" s="53">
        <v>4379</v>
      </c>
    </row>
    <row r="70" spans="1:14" x14ac:dyDescent="0.3">
      <c r="A70" s="142" t="s">
        <v>65</v>
      </c>
      <c r="B70" s="53">
        <v>1550</v>
      </c>
      <c r="C70" s="53">
        <v>1400</v>
      </c>
      <c r="D70" s="53">
        <v>90</v>
      </c>
      <c r="E70" s="53">
        <v>8198872</v>
      </c>
      <c r="F70" s="53">
        <v>5856</v>
      </c>
      <c r="G70" s="53">
        <v>1256</v>
      </c>
      <c r="H70" s="53">
        <v>81</v>
      </c>
      <c r="I70" s="53">
        <v>6325874</v>
      </c>
      <c r="J70" s="53">
        <v>5037</v>
      </c>
      <c r="K70" s="53">
        <v>340</v>
      </c>
      <c r="L70" s="53">
        <v>22</v>
      </c>
      <c r="M70" s="53">
        <v>1557073</v>
      </c>
      <c r="N70" s="53">
        <v>4580</v>
      </c>
    </row>
    <row r="71" spans="1:14" x14ac:dyDescent="0.3">
      <c r="A71" s="142" t="s">
        <v>66</v>
      </c>
      <c r="B71" s="53">
        <v>4550</v>
      </c>
      <c r="C71" s="53">
        <v>4045</v>
      </c>
      <c r="D71" s="53">
        <v>89</v>
      </c>
      <c r="E71" s="53">
        <v>17889407</v>
      </c>
      <c r="F71" s="53">
        <v>4423</v>
      </c>
      <c r="G71" s="53">
        <v>2889</v>
      </c>
      <c r="H71" s="53">
        <v>63</v>
      </c>
      <c r="I71" s="53">
        <v>11905771</v>
      </c>
      <c r="J71" s="53">
        <v>4121</v>
      </c>
      <c r="K71" s="53">
        <v>1080</v>
      </c>
      <c r="L71" s="53">
        <v>24</v>
      </c>
      <c r="M71" s="53">
        <v>5633678</v>
      </c>
      <c r="N71" s="53">
        <v>5216</v>
      </c>
    </row>
    <row r="72" spans="1:14" x14ac:dyDescent="0.3">
      <c r="A72" s="142" t="s">
        <v>67</v>
      </c>
      <c r="B72" s="94" t="s">
        <v>24</v>
      </c>
      <c r="C72" s="94" t="s">
        <v>24</v>
      </c>
      <c r="D72" s="94" t="s">
        <v>24</v>
      </c>
      <c r="E72" s="94" t="s">
        <v>24</v>
      </c>
      <c r="F72" s="94" t="s">
        <v>24</v>
      </c>
      <c r="G72" s="94" t="s">
        <v>24</v>
      </c>
      <c r="H72" s="94" t="s">
        <v>24</v>
      </c>
      <c r="I72" s="94" t="s">
        <v>24</v>
      </c>
      <c r="J72" s="94" t="s">
        <v>24</v>
      </c>
      <c r="K72" s="94" t="s">
        <v>24</v>
      </c>
      <c r="L72" s="94" t="s">
        <v>24</v>
      </c>
      <c r="M72" s="94" t="s">
        <v>24</v>
      </c>
      <c r="N72" s="94" t="s">
        <v>24</v>
      </c>
    </row>
    <row r="73" spans="1:14" x14ac:dyDescent="0.3">
      <c r="A73" s="142" t="s">
        <v>68</v>
      </c>
      <c r="B73" s="53">
        <v>3403</v>
      </c>
      <c r="C73" s="53">
        <v>3216</v>
      </c>
      <c r="D73" s="53">
        <v>95</v>
      </c>
      <c r="E73" s="53">
        <v>18971733</v>
      </c>
      <c r="F73" s="53">
        <v>5899</v>
      </c>
      <c r="G73" s="53">
        <v>2796</v>
      </c>
      <c r="H73" s="53">
        <v>82</v>
      </c>
      <c r="I73" s="53">
        <v>14357616</v>
      </c>
      <c r="J73" s="53">
        <v>5135</v>
      </c>
      <c r="K73" s="53">
        <v>525</v>
      </c>
      <c r="L73" s="53">
        <v>15</v>
      </c>
      <c r="M73" s="53">
        <v>2029761</v>
      </c>
      <c r="N73" s="53">
        <v>3866</v>
      </c>
    </row>
    <row r="74" spans="1:14" x14ac:dyDescent="0.3">
      <c r="A74" s="142" t="s">
        <v>69</v>
      </c>
      <c r="B74" s="53">
        <v>3143</v>
      </c>
      <c r="C74" s="53">
        <v>2880</v>
      </c>
      <c r="D74" s="53">
        <v>92</v>
      </c>
      <c r="E74" s="53">
        <v>18730646</v>
      </c>
      <c r="F74" s="53">
        <v>6504</v>
      </c>
      <c r="G74" s="53">
        <v>2521</v>
      </c>
      <c r="H74" s="53">
        <v>80</v>
      </c>
      <c r="I74" s="53">
        <v>13416322</v>
      </c>
      <c r="J74" s="53">
        <v>5322</v>
      </c>
      <c r="K74" s="53">
        <v>416</v>
      </c>
      <c r="L74" s="53">
        <v>13</v>
      </c>
      <c r="M74" s="53">
        <v>1805661</v>
      </c>
      <c r="N74" s="53">
        <v>4341</v>
      </c>
    </row>
    <row r="75" spans="1:14" x14ac:dyDescent="0.3">
      <c r="A75" s="142" t="s">
        <v>70</v>
      </c>
      <c r="B75" s="53">
        <v>3718</v>
      </c>
      <c r="C75" s="53">
        <v>2589</v>
      </c>
      <c r="D75" s="53">
        <v>70</v>
      </c>
      <c r="E75" s="53">
        <v>10881460</v>
      </c>
      <c r="F75" s="53">
        <v>4203</v>
      </c>
      <c r="G75" s="53">
        <v>2286</v>
      </c>
      <c r="H75" s="53">
        <v>61</v>
      </c>
      <c r="I75" s="53">
        <v>9640341</v>
      </c>
      <c r="J75" s="53">
        <v>4217</v>
      </c>
      <c r="K75" s="53">
        <v>1501</v>
      </c>
      <c r="L75" s="53">
        <v>40</v>
      </c>
      <c r="M75" s="53">
        <v>8197784</v>
      </c>
      <c r="N75" s="53">
        <v>5462</v>
      </c>
    </row>
    <row r="76" spans="1:14" x14ac:dyDescent="0.3">
      <c r="A76" s="142"/>
      <c r="B76" s="53"/>
      <c r="C76" s="53"/>
      <c r="D76" s="53"/>
      <c r="E76" s="53"/>
      <c r="F76" s="53"/>
      <c r="G76" s="53"/>
      <c r="H76" s="53"/>
      <c r="I76" s="53"/>
      <c r="J76" s="53"/>
      <c r="K76" s="53"/>
      <c r="L76" s="53"/>
      <c r="M76" s="53"/>
      <c r="N76" s="53"/>
    </row>
    <row r="77" spans="1:14" x14ac:dyDescent="0.3">
      <c r="A77" s="154" t="s">
        <v>71</v>
      </c>
      <c r="B77" s="53"/>
      <c r="C77" s="53"/>
      <c r="D77" s="53"/>
      <c r="E77" s="53"/>
      <c r="F77" s="53"/>
      <c r="G77" s="53"/>
      <c r="H77" s="53"/>
      <c r="I77" s="53"/>
      <c r="J77" s="53"/>
      <c r="K77" s="53"/>
      <c r="L77" s="53"/>
      <c r="M77" s="53"/>
      <c r="N77" s="53"/>
    </row>
    <row r="78" spans="1:14" x14ac:dyDescent="0.3">
      <c r="A78" s="142" t="s">
        <v>338</v>
      </c>
      <c r="B78" s="53">
        <v>143</v>
      </c>
      <c r="C78" s="53">
        <v>134</v>
      </c>
      <c r="D78" s="53">
        <v>94</v>
      </c>
      <c r="E78" s="53">
        <v>834510</v>
      </c>
      <c r="F78" s="53">
        <v>6228</v>
      </c>
      <c r="G78" s="53">
        <v>127</v>
      </c>
      <c r="H78" s="53">
        <v>89</v>
      </c>
      <c r="I78" s="53">
        <v>784045</v>
      </c>
      <c r="J78" s="53">
        <v>6174</v>
      </c>
      <c r="K78" s="53">
        <v>9</v>
      </c>
      <c r="L78" s="53">
        <v>6</v>
      </c>
      <c r="M78" s="53">
        <v>52760</v>
      </c>
      <c r="N78" s="53">
        <v>5862</v>
      </c>
    </row>
    <row r="79" spans="1:14" x14ac:dyDescent="0.3">
      <c r="A79" s="142" t="s">
        <v>339</v>
      </c>
      <c r="B79" s="53">
        <v>177</v>
      </c>
      <c r="C79" s="53">
        <v>167</v>
      </c>
      <c r="D79" s="53">
        <v>94</v>
      </c>
      <c r="E79" s="53">
        <v>1142341</v>
      </c>
      <c r="F79" s="53">
        <v>6840</v>
      </c>
      <c r="G79" s="53">
        <v>164</v>
      </c>
      <c r="H79" s="53">
        <v>93</v>
      </c>
      <c r="I79" s="53">
        <v>1088806</v>
      </c>
      <c r="J79" s="53">
        <v>6639</v>
      </c>
      <c r="K79" s="53">
        <v>10</v>
      </c>
      <c r="L79" s="53">
        <v>6</v>
      </c>
      <c r="M79" s="53">
        <v>33826</v>
      </c>
      <c r="N79" s="53">
        <v>3383</v>
      </c>
    </row>
    <row r="80" spans="1:14" x14ac:dyDescent="0.3">
      <c r="A80" s="142" t="s">
        <v>340</v>
      </c>
      <c r="B80" s="53">
        <v>105</v>
      </c>
      <c r="C80" s="53">
        <v>96</v>
      </c>
      <c r="D80" s="53">
        <v>91</v>
      </c>
      <c r="E80" s="53">
        <v>609821</v>
      </c>
      <c r="F80" s="53">
        <v>6352</v>
      </c>
      <c r="G80" s="53">
        <v>94</v>
      </c>
      <c r="H80" s="53">
        <v>90</v>
      </c>
      <c r="I80" s="53">
        <v>584241</v>
      </c>
      <c r="J80" s="53">
        <v>6215</v>
      </c>
      <c r="K80" s="53">
        <v>18</v>
      </c>
      <c r="L80" s="53">
        <v>17</v>
      </c>
      <c r="M80" s="53">
        <v>62665</v>
      </c>
      <c r="N80" s="53">
        <v>3481</v>
      </c>
    </row>
    <row r="81" spans="1:14" x14ac:dyDescent="0.3">
      <c r="A81" s="142" t="s">
        <v>341</v>
      </c>
      <c r="B81" s="53">
        <v>277</v>
      </c>
      <c r="C81" s="53">
        <v>246</v>
      </c>
      <c r="D81" s="53">
        <v>89</v>
      </c>
      <c r="E81" s="53">
        <v>1576673</v>
      </c>
      <c r="F81" s="53">
        <v>6409</v>
      </c>
      <c r="G81" s="53">
        <v>232</v>
      </c>
      <c r="H81" s="53">
        <v>84</v>
      </c>
      <c r="I81" s="53">
        <v>1493188</v>
      </c>
      <c r="J81" s="53">
        <v>6436</v>
      </c>
      <c r="K81" s="53">
        <v>33</v>
      </c>
      <c r="L81" s="53">
        <v>12</v>
      </c>
      <c r="M81" s="53">
        <v>141058</v>
      </c>
      <c r="N81" s="53">
        <v>4274</v>
      </c>
    </row>
    <row r="82" spans="1:14" x14ac:dyDescent="0.3">
      <c r="A82" s="142" t="s">
        <v>72</v>
      </c>
      <c r="B82" s="53">
        <v>619</v>
      </c>
      <c r="C82" s="53">
        <v>542</v>
      </c>
      <c r="D82" s="53">
        <v>88</v>
      </c>
      <c r="E82" s="53">
        <v>3249187</v>
      </c>
      <c r="F82" s="53">
        <v>5995</v>
      </c>
      <c r="G82" s="53">
        <v>542</v>
      </c>
      <c r="H82" s="53">
        <v>88</v>
      </c>
      <c r="I82" s="53">
        <v>3186959</v>
      </c>
      <c r="J82" s="53">
        <v>5880</v>
      </c>
      <c r="K82" s="53">
        <v>0</v>
      </c>
      <c r="L82" s="53">
        <v>0</v>
      </c>
      <c r="M82" s="53">
        <v>0</v>
      </c>
      <c r="N82" s="53"/>
    </row>
    <row r="83" spans="1:14" x14ac:dyDescent="0.3">
      <c r="A83" s="142" t="s">
        <v>185</v>
      </c>
      <c r="B83" s="53">
        <v>2455</v>
      </c>
      <c r="C83" s="53">
        <v>2137</v>
      </c>
      <c r="D83" s="53">
        <v>87</v>
      </c>
      <c r="E83" s="53">
        <v>15489146</v>
      </c>
      <c r="F83" s="53">
        <v>7248</v>
      </c>
      <c r="G83" s="53">
        <v>1922</v>
      </c>
      <c r="H83" s="53">
        <v>78</v>
      </c>
      <c r="I83" s="53">
        <v>10160985</v>
      </c>
      <c r="J83" s="53">
        <v>5287</v>
      </c>
      <c r="K83" s="53">
        <v>300</v>
      </c>
      <c r="L83" s="53">
        <v>12</v>
      </c>
      <c r="M83" s="53">
        <v>1658180</v>
      </c>
      <c r="N83" s="53">
        <v>5527</v>
      </c>
    </row>
    <row r="84" spans="1:14" x14ac:dyDescent="0.3">
      <c r="A84" s="142" t="s">
        <v>158</v>
      </c>
      <c r="B84" s="94" t="s">
        <v>138</v>
      </c>
      <c r="C84" s="94" t="s">
        <v>138</v>
      </c>
      <c r="D84" s="94" t="s">
        <v>138</v>
      </c>
      <c r="E84" s="94" t="s">
        <v>138</v>
      </c>
      <c r="F84" s="94" t="s">
        <v>138</v>
      </c>
      <c r="G84" s="94" t="s">
        <v>138</v>
      </c>
      <c r="H84" s="94" t="s">
        <v>138</v>
      </c>
      <c r="I84" s="94" t="s">
        <v>138</v>
      </c>
      <c r="J84" s="94" t="s">
        <v>138</v>
      </c>
      <c r="K84" s="94" t="s">
        <v>138</v>
      </c>
      <c r="L84" s="94" t="s">
        <v>138</v>
      </c>
      <c r="M84" s="94" t="s">
        <v>138</v>
      </c>
      <c r="N84" s="94" t="s">
        <v>138</v>
      </c>
    </row>
    <row r="85" spans="1:14" x14ac:dyDescent="0.3">
      <c r="A85" s="142" t="s">
        <v>153</v>
      </c>
      <c r="B85" s="53">
        <v>484</v>
      </c>
      <c r="C85" s="53">
        <v>409</v>
      </c>
      <c r="D85" s="53">
        <v>85</v>
      </c>
      <c r="E85" s="53">
        <v>2937776</v>
      </c>
      <c r="F85" s="53">
        <v>7183</v>
      </c>
      <c r="G85" s="53">
        <v>370</v>
      </c>
      <c r="H85" s="53">
        <v>76</v>
      </c>
      <c r="I85" s="53">
        <v>2199278</v>
      </c>
      <c r="J85" s="53">
        <v>5944</v>
      </c>
      <c r="K85" s="53">
        <v>67</v>
      </c>
      <c r="L85" s="53">
        <v>14</v>
      </c>
      <c r="M85" s="53">
        <v>160174</v>
      </c>
      <c r="N85" s="53">
        <v>2391</v>
      </c>
    </row>
    <row r="86" spans="1:14" x14ac:dyDescent="0.3">
      <c r="A86" s="142" t="s">
        <v>73</v>
      </c>
      <c r="B86" s="53">
        <v>227</v>
      </c>
      <c r="C86" s="53">
        <v>225</v>
      </c>
      <c r="D86" s="53">
        <v>99</v>
      </c>
      <c r="E86" s="53">
        <v>1433694</v>
      </c>
      <c r="F86" s="53">
        <v>6372</v>
      </c>
      <c r="G86" s="53">
        <v>225</v>
      </c>
      <c r="H86" s="53">
        <v>99</v>
      </c>
      <c r="I86" s="53">
        <v>1352750</v>
      </c>
      <c r="J86" s="53">
        <v>6012</v>
      </c>
      <c r="K86" s="53">
        <v>0</v>
      </c>
      <c r="L86" s="53">
        <v>0</v>
      </c>
      <c r="M86" s="53">
        <v>0</v>
      </c>
      <c r="N86" s="53"/>
    </row>
    <row r="87" spans="1:14" x14ac:dyDescent="0.3">
      <c r="A87" s="142" t="s">
        <v>74</v>
      </c>
      <c r="B87" s="53">
        <v>431</v>
      </c>
      <c r="C87" s="53">
        <v>388</v>
      </c>
      <c r="D87" s="53">
        <v>90</v>
      </c>
      <c r="E87" s="53">
        <v>2526055</v>
      </c>
      <c r="F87" s="53">
        <v>6510</v>
      </c>
      <c r="G87" s="53">
        <v>388</v>
      </c>
      <c r="H87" s="53">
        <v>90</v>
      </c>
      <c r="I87" s="53">
        <v>2366299</v>
      </c>
      <c r="J87" s="53">
        <v>6099</v>
      </c>
      <c r="K87" s="53">
        <v>2</v>
      </c>
      <c r="L87" s="53">
        <v>0</v>
      </c>
      <c r="M87" s="53">
        <v>23297</v>
      </c>
      <c r="N87" s="53">
        <v>11649</v>
      </c>
    </row>
    <row r="88" spans="1:14" x14ac:dyDescent="0.3">
      <c r="A88" s="142" t="s">
        <v>126</v>
      </c>
      <c r="B88" s="53">
        <v>346</v>
      </c>
      <c r="C88" s="53">
        <v>342</v>
      </c>
      <c r="D88" s="53">
        <v>99</v>
      </c>
      <c r="E88" s="53">
        <v>2129678</v>
      </c>
      <c r="F88" s="53">
        <v>6227</v>
      </c>
      <c r="G88" s="53">
        <v>342</v>
      </c>
      <c r="H88" s="53">
        <v>99</v>
      </c>
      <c r="I88" s="53">
        <v>2019526</v>
      </c>
      <c r="J88" s="53">
        <v>5905</v>
      </c>
      <c r="K88" s="53">
        <v>0</v>
      </c>
      <c r="L88" s="53">
        <v>0</v>
      </c>
      <c r="M88" s="53">
        <v>0</v>
      </c>
      <c r="N88" s="53"/>
    </row>
    <row r="89" spans="1:14" x14ac:dyDescent="0.3">
      <c r="A89" s="142" t="s">
        <v>75</v>
      </c>
      <c r="B89" s="53">
        <v>324</v>
      </c>
      <c r="C89" s="53">
        <v>300</v>
      </c>
      <c r="D89" s="53">
        <v>93</v>
      </c>
      <c r="E89" s="53">
        <v>1929801</v>
      </c>
      <c r="F89" s="53">
        <v>6433</v>
      </c>
      <c r="G89" s="53">
        <v>300</v>
      </c>
      <c r="H89" s="53">
        <v>93</v>
      </c>
      <c r="I89" s="53">
        <v>1785673</v>
      </c>
      <c r="J89" s="53">
        <v>5952</v>
      </c>
      <c r="K89" s="53">
        <v>1</v>
      </c>
      <c r="L89" s="53">
        <v>0</v>
      </c>
      <c r="M89" s="53">
        <v>10000</v>
      </c>
      <c r="N89" s="53">
        <v>10000</v>
      </c>
    </row>
    <row r="90" spans="1:14" x14ac:dyDescent="0.3">
      <c r="A90" s="142" t="s">
        <v>306</v>
      </c>
      <c r="B90" s="53">
        <v>1947</v>
      </c>
      <c r="C90" s="53">
        <v>1848</v>
      </c>
      <c r="D90" s="53">
        <v>95</v>
      </c>
      <c r="E90" s="53">
        <v>10233575</v>
      </c>
      <c r="F90" s="53">
        <v>5538</v>
      </c>
      <c r="G90" s="53">
        <v>1773</v>
      </c>
      <c r="H90" s="53">
        <v>91</v>
      </c>
      <c r="I90" s="53">
        <v>8169482</v>
      </c>
      <c r="J90" s="53">
        <v>4608</v>
      </c>
      <c r="K90" s="53">
        <v>178</v>
      </c>
      <c r="L90" s="53">
        <v>9</v>
      </c>
      <c r="M90" s="53">
        <v>617241</v>
      </c>
      <c r="N90" s="53">
        <v>3468</v>
      </c>
    </row>
    <row r="91" spans="1:14" x14ac:dyDescent="0.3">
      <c r="A91" s="142" t="s">
        <v>342</v>
      </c>
      <c r="B91" s="53">
        <v>24705</v>
      </c>
      <c r="C91" s="53">
        <v>14741</v>
      </c>
      <c r="D91" s="53">
        <v>60</v>
      </c>
      <c r="E91" s="53">
        <v>75511285</v>
      </c>
      <c r="F91" s="53">
        <v>5123</v>
      </c>
      <c r="G91" s="53">
        <v>13971</v>
      </c>
      <c r="H91" s="53">
        <v>57</v>
      </c>
      <c r="I91" s="53">
        <v>64378914</v>
      </c>
      <c r="J91" s="53">
        <v>4608</v>
      </c>
      <c r="K91" s="53">
        <v>7839</v>
      </c>
      <c r="L91" s="53">
        <v>32</v>
      </c>
      <c r="M91" s="53">
        <v>57900942</v>
      </c>
      <c r="N91" s="53">
        <v>7386</v>
      </c>
    </row>
    <row r="92" spans="1:14" x14ac:dyDescent="0.3">
      <c r="A92" s="142" t="s">
        <v>184</v>
      </c>
      <c r="B92" s="94" t="s">
        <v>24</v>
      </c>
      <c r="C92" s="94" t="s">
        <v>24</v>
      </c>
      <c r="D92" s="94" t="s">
        <v>24</v>
      </c>
      <c r="E92" s="94" t="s">
        <v>24</v>
      </c>
      <c r="F92" s="94" t="s">
        <v>24</v>
      </c>
      <c r="G92" s="94" t="s">
        <v>24</v>
      </c>
      <c r="H92" s="94" t="s">
        <v>24</v>
      </c>
      <c r="I92" s="94" t="s">
        <v>24</v>
      </c>
      <c r="J92" s="94" t="s">
        <v>24</v>
      </c>
      <c r="K92" s="94" t="s">
        <v>24</v>
      </c>
      <c r="L92" s="94" t="s">
        <v>24</v>
      </c>
      <c r="M92" s="94" t="s">
        <v>24</v>
      </c>
      <c r="N92" s="94" t="s">
        <v>24</v>
      </c>
    </row>
    <row r="93" spans="1:14" x14ac:dyDescent="0.3">
      <c r="A93" s="142" t="s">
        <v>307</v>
      </c>
      <c r="B93" s="53">
        <v>52</v>
      </c>
      <c r="C93" s="53">
        <v>49</v>
      </c>
      <c r="D93" s="53">
        <v>94</v>
      </c>
      <c r="E93" s="53">
        <v>518019</v>
      </c>
      <c r="F93" s="53">
        <v>10572</v>
      </c>
      <c r="G93" s="53">
        <v>47</v>
      </c>
      <c r="H93" s="53">
        <v>90</v>
      </c>
      <c r="I93" s="53">
        <v>276249</v>
      </c>
      <c r="J93" s="53">
        <v>5878</v>
      </c>
      <c r="K93" s="53">
        <v>14</v>
      </c>
      <c r="L93" s="53">
        <v>27</v>
      </c>
      <c r="M93" s="53">
        <v>82100</v>
      </c>
      <c r="N93" s="53">
        <v>5864</v>
      </c>
    </row>
    <row r="94" spans="1:14" x14ac:dyDescent="0.3">
      <c r="A94" s="142" t="s">
        <v>308</v>
      </c>
      <c r="B94" s="94" t="s">
        <v>24</v>
      </c>
      <c r="C94" s="94" t="s">
        <v>24</v>
      </c>
      <c r="D94" s="94" t="s">
        <v>24</v>
      </c>
      <c r="E94" s="94" t="s">
        <v>24</v>
      </c>
      <c r="F94" s="94" t="s">
        <v>24</v>
      </c>
      <c r="G94" s="94" t="s">
        <v>24</v>
      </c>
      <c r="H94" s="94" t="s">
        <v>24</v>
      </c>
      <c r="I94" s="94" t="s">
        <v>24</v>
      </c>
      <c r="J94" s="94" t="s">
        <v>24</v>
      </c>
      <c r="K94" s="94" t="s">
        <v>24</v>
      </c>
      <c r="L94" s="94" t="s">
        <v>24</v>
      </c>
      <c r="M94" s="94" t="s">
        <v>24</v>
      </c>
      <c r="N94" s="94" t="s">
        <v>24</v>
      </c>
    </row>
    <row r="95" spans="1:14" x14ac:dyDescent="0.3">
      <c r="A95" s="142" t="s">
        <v>309</v>
      </c>
      <c r="B95" s="94" t="s">
        <v>24</v>
      </c>
      <c r="C95" s="94" t="s">
        <v>24</v>
      </c>
      <c r="D95" s="94" t="s">
        <v>24</v>
      </c>
      <c r="E95" s="94" t="s">
        <v>24</v>
      </c>
      <c r="F95" s="94" t="s">
        <v>24</v>
      </c>
      <c r="G95" s="94" t="s">
        <v>24</v>
      </c>
      <c r="H95" s="94" t="s">
        <v>24</v>
      </c>
      <c r="I95" s="94" t="s">
        <v>24</v>
      </c>
      <c r="J95" s="94" t="s">
        <v>24</v>
      </c>
      <c r="K95" s="94" t="s">
        <v>24</v>
      </c>
      <c r="L95" s="94" t="s">
        <v>24</v>
      </c>
      <c r="M95" s="94" t="s">
        <v>24</v>
      </c>
      <c r="N95" s="94" t="s">
        <v>24</v>
      </c>
    </row>
    <row r="96" spans="1:14" x14ac:dyDescent="0.3">
      <c r="A96"/>
      <c r="B96"/>
      <c r="D96"/>
      <c r="E96"/>
      <c r="F96"/>
      <c r="H96"/>
      <c r="I96"/>
      <c r="J96"/>
      <c r="L96"/>
      <c r="M96"/>
    </row>
    <row r="97" spans="1:14" ht="15" customHeight="1" x14ac:dyDescent="0.3">
      <c r="A97" s="259" t="s">
        <v>244</v>
      </c>
      <c r="B97" s="259"/>
      <c r="C97" s="259"/>
      <c r="D97" s="259"/>
      <c r="E97" s="259"/>
      <c r="F97" s="259"/>
      <c r="G97" s="259"/>
      <c r="H97" s="259"/>
      <c r="I97" s="259"/>
      <c r="J97" s="259"/>
      <c r="K97" s="259"/>
      <c r="L97" s="259"/>
      <c r="M97" s="259"/>
      <c r="N97" s="259"/>
    </row>
    <row r="98" spans="1:14" ht="15" customHeight="1" x14ac:dyDescent="0.3">
      <c r="A98" s="227" t="s">
        <v>319</v>
      </c>
      <c r="B98" s="227"/>
      <c r="C98" s="227"/>
      <c r="D98" s="227"/>
      <c r="E98" s="227"/>
      <c r="F98" s="227"/>
      <c r="G98" s="227"/>
      <c r="H98" s="227"/>
      <c r="I98" s="227"/>
      <c r="J98" s="227"/>
      <c r="K98" s="227"/>
      <c r="L98" s="227"/>
      <c r="M98" s="227"/>
      <c r="N98" s="227"/>
    </row>
    <row r="99" spans="1:14" x14ac:dyDescent="0.3">
      <c r="A99" s="269" t="s">
        <v>412</v>
      </c>
      <c r="B99" s="269"/>
      <c r="C99" s="269"/>
      <c r="D99" s="269"/>
      <c r="E99" s="269"/>
      <c r="F99" s="269"/>
      <c r="G99" s="269"/>
      <c r="H99" s="269"/>
      <c r="I99" s="269"/>
      <c r="J99" s="269"/>
      <c r="K99" s="269"/>
      <c r="L99" s="269"/>
      <c r="M99" s="269"/>
      <c r="N99" s="269"/>
    </row>
    <row r="100" spans="1:14" x14ac:dyDescent="0.3">
      <c r="A100" s="271" t="s">
        <v>269</v>
      </c>
      <c r="B100" s="271"/>
      <c r="C100" s="271"/>
      <c r="D100" s="271"/>
      <c r="E100" s="271"/>
      <c r="F100" s="271"/>
      <c r="G100" s="271"/>
      <c r="H100" s="271"/>
      <c r="I100" s="271"/>
      <c r="J100" s="271"/>
      <c r="K100" s="271"/>
      <c r="L100" s="271"/>
      <c r="M100" s="271"/>
      <c r="N100" s="271"/>
    </row>
    <row r="101" spans="1:14" x14ac:dyDescent="0.3">
      <c r="A101" s="227" t="s">
        <v>318</v>
      </c>
      <c r="B101" s="227"/>
      <c r="C101" s="227"/>
      <c r="D101" s="227"/>
      <c r="E101" s="227"/>
      <c r="F101" s="227"/>
      <c r="G101" s="227"/>
      <c r="H101" s="227"/>
      <c r="I101" s="227"/>
      <c r="J101" s="227"/>
      <c r="K101" s="227"/>
      <c r="L101" s="227"/>
      <c r="M101" s="227"/>
      <c r="N101" s="227"/>
    </row>
  </sheetData>
  <mergeCells count="16">
    <mergeCell ref="A1:N1"/>
    <mergeCell ref="A2:N2"/>
    <mergeCell ref="A3:N3"/>
    <mergeCell ref="A6:N6"/>
    <mergeCell ref="A8:N8"/>
    <mergeCell ref="A5:N5"/>
    <mergeCell ref="A98:N98"/>
    <mergeCell ref="A101:N101"/>
    <mergeCell ref="A97:N97"/>
    <mergeCell ref="A99:N99"/>
    <mergeCell ref="K9:N9"/>
    <mergeCell ref="A9:A10"/>
    <mergeCell ref="B9:B10"/>
    <mergeCell ref="C9:F9"/>
    <mergeCell ref="G9:J9"/>
    <mergeCell ref="A100:N100"/>
  </mergeCells>
  <pageMargins left="0.7" right="0.7" top="0.75" bottom="0.75" header="0.3" footer="0.3"/>
  <pageSetup scale="45"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8"/>
  <sheetViews>
    <sheetView topLeftCell="B1" zoomScale="84" zoomScaleNormal="84" workbookViewId="0">
      <selection activeCell="J17" sqref="J17"/>
    </sheetView>
  </sheetViews>
  <sheetFormatPr defaultRowHeight="14.4" x14ac:dyDescent="0.3"/>
  <cols>
    <col min="2" max="2" width="65.5546875" customWidth="1"/>
    <col min="3" max="4" width="12" customWidth="1"/>
    <col min="5" max="6" width="14.44140625" customWidth="1"/>
  </cols>
  <sheetData>
    <row r="1" spans="1:6" ht="15.6" x14ac:dyDescent="0.3">
      <c r="A1" s="275" t="s">
        <v>270</v>
      </c>
      <c r="B1" s="275"/>
      <c r="C1" s="275"/>
      <c r="D1" s="275"/>
      <c r="E1" s="275"/>
      <c r="F1" s="275"/>
    </row>
    <row r="2" spans="1:6" ht="15.6" x14ac:dyDescent="0.3">
      <c r="A2" s="275" t="s">
        <v>271</v>
      </c>
      <c r="B2" s="275"/>
      <c r="C2" s="275"/>
      <c r="D2" s="275"/>
      <c r="E2" s="275"/>
      <c r="F2" s="275"/>
    </row>
    <row r="3" spans="1:6" ht="15.6" x14ac:dyDescent="0.3">
      <c r="A3" s="275" t="s">
        <v>272</v>
      </c>
      <c r="B3" s="275"/>
      <c r="C3" s="275"/>
      <c r="D3" s="275"/>
      <c r="E3" s="275"/>
      <c r="F3" s="275"/>
    </row>
    <row r="4" spans="1:6" ht="15.6" x14ac:dyDescent="0.3">
      <c r="A4" s="162"/>
      <c r="B4" s="163"/>
      <c r="C4" s="164"/>
      <c r="D4" s="164"/>
      <c r="E4" s="164"/>
      <c r="F4" s="164"/>
    </row>
    <row r="5" spans="1:6" ht="15.6" x14ac:dyDescent="0.3">
      <c r="A5" s="275" t="s">
        <v>346</v>
      </c>
      <c r="B5" s="275"/>
      <c r="C5" s="275"/>
      <c r="D5" s="275"/>
      <c r="E5" s="275"/>
      <c r="F5" s="275"/>
    </row>
    <row r="6" spans="1:6" ht="15.6" x14ac:dyDescent="0.3">
      <c r="A6" s="276" t="s">
        <v>347</v>
      </c>
      <c r="B6" s="276"/>
      <c r="C6" s="276"/>
      <c r="D6" s="276"/>
      <c r="E6" s="276"/>
      <c r="F6" s="276"/>
    </row>
    <row r="7" spans="1:6" ht="15.6" x14ac:dyDescent="0.3">
      <c r="A7" s="275" t="s">
        <v>358</v>
      </c>
      <c r="B7" s="275"/>
      <c r="C7" s="275"/>
      <c r="D7" s="275"/>
      <c r="E7" s="275"/>
      <c r="F7" s="275"/>
    </row>
    <row r="8" spans="1:6" x14ac:dyDescent="0.3">
      <c r="B8" s="22"/>
      <c r="C8" s="22"/>
      <c r="D8" s="22"/>
      <c r="E8" s="22"/>
      <c r="F8" s="22"/>
    </row>
    <row r="9" spans="1:6" ht="47.25" customHeight="1" x14ac:dyDescent="0.3">
      <c r="A9" s="272" t="s">
        <v>348</v>
      </c>
      <c r="B9" s="272"/>
      <c r="C9" s="165" t="s">
        <v>119</v>
      </c>
      <c r="D9" s="165" t="s">
        <v>22</v>
      </c>
      <c r="E9" s="165" t="s">
        <v>40</v>
      </c>
      <c r="F9" s="165" t="s">
        <v>71</v>
      </c>
    </row>
    <row r="10" spans="1:6" ht="15.75" customHeight="1" x14ac:dyDescent="0.3">
      <c r="A10" s="273" t="s">
        <v>349</v>
      </c>
      <c r="B10" s="273"/>
      <c r="C10" s="198">
        <v>167492</v>
      </c>
      <c r="D10" s="198">
        <v>48900</v>
      </c>
      <c r="E10" s="198">
        <v>84138</v>
      </c>
      <c r="F10" s="198">
        <v>34454</v>
      </c>
    </row>
    <row r="11" spans="1:6" ht="15.75" customHeight="1" x14ac:dyDescent="0.3">
      <c r="A11" s="274" t="s">
        <v>350</v>
      </c>
      <c r="B11" s="274"/>
      <c r="C11" s="198">
        <v>78627</v>
      </c>
      <c r="D11" s="198">
        <v>17205</v>
      </c>
      <c r="E11" s="198">
        <v>40694</v>
      </c>
      <c r="F11" s="198">
        <v>20728</v>
      </c>
    </row>
    <row r="12" spans="1:6" ht="15.75" customHeight="1" x14ac:dyDescent="0.3">
      <c r="A12" s="273" t="s">
        <v>351</v>
      </c>
      <c r="B12" s="273"/>
      <c r="C12" s="198">
        <v>22863</v>
      </c>
      <c r="D12" s="198">
        <v>2127</v>
      </c>
      <c r="E12" s="198">
        <v>14925</v>
      </c>
      <c r="F12" s="198">
        <v>5811</v>
      </c>
    </row>
    <row r="13" spans="1:6" ht="15.6" x14ac:dyDescent="0.3">
      <c r="A13" s="105"/>
      <c r="B13" s="166" t="s">
        <v>356</v>
      </c>
      <c r="C13" s="198">
        <v>17407</v>
      </c>
      <c r="D13" s="198">
        <v>1965</v>
      </c>
      <c r="E13" s="198">
        <v>12177</v>
      </c>
      <c r="F13" s="198">
        <v>3265</v>
      </c>
    </row>
    <row r="14" spans="1:6" ht="27.6" x14ac:dyDescent="0.3">
      <c r="A14" s="105"/>
      <c r="B14" s="167" t="s">
        <v>357</v>
      </c>
      <c r="C14" s="198">
        <v>5147</v>
      </c>
      <c r="D14" s="198">
        <v>1</v>
      </c>
      <c r="E14" s="198">
        <v>2608</v>
      </c>
      <c r="F14" s="198">
        <v>2538</v>
      </c>
    </row>
    <row r="15" spans="1:6" ht="15.6" x14ac:dyDescent="0.3">
      <c r="A15" s="105"/>
      <c r="B15" s="167" t="s">
        <v>352</v>
      </c>
      <c r="C15" s="198">
        <v>22</v>
      </c>
      <c r="D15" s="198">
        <v>0</v>
      </c>
      <c r="E15" s="198">
        <v>14</v>
      </c>
      <c r="F15" s="198">
        <v>8</v>
      </c>
    </row>
    <row r="16" spans="1:6" ht="15.6" x14ac:dyDescent="0.3">
      <c r="A16" s="105"/>
      <c r="B16" s="167" t="s">
        <v>353</v>
      </c>
      <c r="C16" s="198">
        <v>113</v>
      </c>
      <c r="D16" s="198">
        <v>0</v>
      </c>
      <c r="E16" s="198">
        <v>113</v>
      </c>
      <c r="F16" s="198">
        <v>0</v>
      </c>
    </row>
    <row r="17" spans="1:6" ht="15.6" x14ac:dyDescent="0.3">
      <c r="A17" s="105"/>
      <c r="B17" s="167" t="s">
        <v>354</v>
      </c>
      <c r="C17" s="198">
        <v>174</v>
      </c>
      <c r="D17" s="198">
        <v>161</v>
      </c>
      <c r="E17" s="198">
        <v>13</v>
      </c>
      <c r="F17" s="198">
        <v>0</v>
      </c>
    </row>
    <row r="18" spans="1:6" x14ac:dyDescent="0.3">
      <c r="A18" s="168" t="s">
        <v>355</v>
      </c>
      <c r="B18" s="168"/>
      <c r="C18" s="168"/>
      <c r="D18" s="168"/>
      <c r="E18" s="168"/>
      <c r="F18" s="168"/>
    </row>
  </sheetData>
  <mergeCells count="10">
    <mergeCell ref="A9:B9"/>
    <mergeCell ref="A10:B10"/>
    <mergeCell ref="A11:B11"/>
    <mergeCell ref="A12:B12"/>
    <mergeCell ref="A1:F1"/>
    <mergeCell ref="A2:F2"/>
    <mergeCell ref="A3:F3"/>
    <mergeCell ref="A5:F5"/>
    <mergeCell ref="A6:F6"/>
    <mergeCell ref="A7:F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showGridLines="0" zoomScale="98" zoomScaleNormal="98" workbookViewId="0">
      <selection activeCell="O52" sqref="O52"/>
    </sheetView>
  </sheetViews>
  <sheetFormatPr defaultRowHeight="14.4" x14ac:dyDescent="0.3"/>
  <sheetData/>
  <printOptions horizontalCentered="1" verticalCentered="1"/>
  <pageMargins left="0.7" right="0.7" top="0.75" bottom="0.75" header="0.3" footer="0.3"/>
  <pageSetup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U31"/>
  <sheetViews>
    <sheetView showGridLines="0" zoomScale="79" zoomScaleNormal="79" workbookViewId="0">
      <selection activeCell="W28" sqref="W28"/>
    </sheetView>
  </sheetViews>
  <sheetFormatPr defaultRowHeight="14.4" x14ac:dyDescent="0.3"/>
  <cols>
    <col min="1" max="1" width="21.33203125" customWidth="1"/>
    <col min="2" max="8" width="10.109375" customWidth="1"/>
    <col min="9" max="9" width="10.5546875" bestFit="1" customWidth="1"/>
    <col min="10" max="10" width="11" customWidth="1"/>
    <col min="11" max="19" width="10.5546875" bestFit="1" customWidth="1"/>
  </cols>
  <sheetData>
    <row r="2" spans="1:21" ht="18" x14ac:dyDescent="0.35">
      <c r="A2" s="208" t="s">
        <v>270</v>
      </c>
      <c r="B2" s="208"/>
      <c r="C2" s="208"/>
      <c r="D2" s="208"/>
      <c r="E2" s="208"/>
      <c r="F2" s="208"/>
      <c r="G2" s="208"/>
      <c r="H2" s="208"/>
      <c r="I2" s="208"/>
      <c r="J2" s="208"/>
      <c r="K2" s="208"/>
      <c r="L2" s="208"/>
      <c r="M2" s="208"/>
      <c r="N2" s="208"/>
      <c r="O2" s="208"/>
      <c r="P2" s="208"/>
      <c r="Q2" s="208"/>
      <c r="R2" s="208"/>
      <c r="S2" s="208"/>
      <c r="T2" s="208"/>
      <c r="U2" s="208"/>
    </row>
    <row r="3" spans="1:21" ht="18" x14ac:dyDescent="0.35">
      <c r="A3" s="208" t="s">
        <v>271</v>
      </c>
      <c r="B3" s="208"/>
      <c r="C3" s="208"/>
      <c r="D3" s="208"/>
      <c r="E3" s="208"/>
      <c r="F3" s="208"/>
      <c r="G3" s="208"/>
      <c r="H3" s="208"/>
      <c r="I3" s="208"/>
      <c r="J3" s="208"/>
      <c r="K3" s="208"/>
      <c r="L3" s="208"/>
      <c r="M3" s="208"/>
      <c r="N3" s="208"/>
      <c r="O3" s="208"/>
      <c r="P3" s="208"/>
      <c r="Q3" s="208"/>
      <c r="R3" s="208"/>
      <c r="S3" s="208"/>
      <c r="T3" s="208"/>
      <c r="U3" s="208"/>
    </row>
    <row r="4" spans="1:21" ht="15.6" x14ac:dyDescent="0.3">
      <c r="A4" s="209" t="s">
        <v>272</v>
      </c>
      <c r="B4" s="209"/>
      <c r="C4" s="209"/>
      <c r="D4" s="209"/>
      <c r="E4" s="209"/>
      <c r="F4" s="209"/>
      <c r="G4" s="209"/>
      <c r="H4" s="209"/>
      <c r="I4" s="209"/>
      <c r="J4" s="209"/>
      <c r="K4" s="209"/>
      <c r="L4" s="209"/>
      <c r="M4" s="209"/>
      <c r="N4" s="209"/>
      <c r="O4" s="209"/>
      <c r="P4" s="209"/>
      <c r="Q4" s="209"/>
      <c r="R4" s="209"/>
      <c r="S4" s="209"/>
      <c r="T4" s="209"/>
      <c r="U4" s="209"/>
    </row>
    <row r="5" spans="1:21" ht="18.75" customHeight="1" x14ac:dyDescent="0.3">
      <c r="A5" s="137"/>
      <c r="B5" s="137"/>
      <c r="C5" s="137"/>
      <c r="D5" s="137"/>
      <c r="E5" s="137"/>
      <c r="F5" s="137"/>
      <c r="G5" s="137"/>
      <c r="H5" s="137"/>
      <c r="I5" s="137"/>
      <c r="J5" s="137"/>
      <c r="K5" s="137"/>
      <c r="L5" s="137"/>
      <c r="M5" s="137"/>
      <c r="N5" s="137"/>
      <c r="O5" s="137"/>
      <c r="P5" s="137"/>
      <c r="Q5" s="137"/>
      <c r="R5" s="137"/>
      <c r="S5" s="137"/>
    </row>
    <row r="6" spans="1:21" ht="15.6" x14ac:dyDescent="0.3">
      <c r="A6" s="202" t="s">
        <v>210</v>
      </c>
      <c r="B6" s="202"/>
      <c r="C6" s="202"/>
      <c r="D6" s="202"/>
      <c r="E6" s="202"/>
      <c r="F6" s="202"/>
      <c r="G6" s="202"/>
      <c r="H6" s="202"/>
      <c r="I6" s="202"/>
      <c r="J6" s="202"/>
      <c r="K6" s="202"/>
      <c r="L6" s="202"/>
      <c r="M6" s="202"/>
      <c r="N6" s="202"/>
      <c r="O6" s="202"/>
      <c r="P6" s="202"/>
      <c r="Q6" s="202"/>
      <c r="R6" s="202"/>
      <c r="S6" s="202"/>
      <c r="T6" s="202"/>
      <c r="U6" s="202"/>
    </row>
    <row r="7" spans="1:21" ht="15.6" x14ac:dyDescent="0.3">
      <c r="A7" s="210" t="s">
        <v>360</v>
      </c>
      <c r="B7" s="210"/>
      <c r="C7" s="210"/>
      <c r="D7" s="210"/>
      <c r="E7" s="210"/>
      <c r="F7" s="210"/>
      <c r="G7" s="210"/>
      <c r="H7" s="210"/>
      <c r="I7" s="210"/>
      <c r="J7" s="210"/>
      <c r="K7" s="210"/>
      <c r="L7" s="210"/>
      <c r="M7" s="210"/>
      <c r="N7" s="210"/>
      <c r="O7" s="210"/>
      <c r="P7" s="210"/>
      <c r="Q7" s="210"/>
      <c r="R7" s="210"/>
      <c r="S7" s="210"/>
      <c r="T7" s="210"/>
      <c r="U7" s="210"/>
    </row>
    <row r="9" spans="1:21" x14ac:dyDescent="0.3">
      <c r="A9" s="207" t="s">
        <v>139</v>
      </c>
      <c r="B9" s="207"/>
      <c r="C9" s="207"/>
      <c r="D9" s="207"/>
      <c r="E9" s="207"/>
      <c r="F9" s="207"/>
      <c r="G9" s="207"/>
      <c r="H9" s="207"/>
      <c r="I9" s="207"/>
      <c r="J9" s="207"/>
      <c r="K9" s="207"/>
      <c r="L9" s="207"/>
      <c r="M9" s="207"/>
      <c r="N9" s="207"/>
      <c r="O9" s="207"/>
      <c r="P9" s="207"/>
      <c r="Q9" s="207"/>
      <c r="R9" s="207"/>
    </row>
    <row r="10" spans="1:21" ht="12.75" customHeight="1" x14ac:dyDescent="0.3">
      <c r="A10" s="5" t="s">
        <v>249</v>
      </c>
    </row>
    <row r="11" spans="1:21" s="4" customFormat="1" ht="15" thickBot="1" x14ac:dyDescent="0.35">
      <c r="A11" s="35"/>
      <c r="B11" s="40" t="s">
        <v>173</v>
      </c>
      <c r="C11" s="40" t="s">
        <v>174</v>
      </c>
      <c r="D11" s="40" t="s">
        <v>175</v>
      </c>
      <c r="E11" s="40" t="s">
        <v>176</v>
      </c>
      <c r="F11" s="40" t="s">
        <v>177</v>
      </c>
      <c r="G11" s="40" t="s">
        <v>178</v>
      </c>
      <c r="H11" s="40" t="s">
        <v>179</v>
      </c>
      <c r="I11" s="41" t="s">
        <v>180</v>
      </c>
      <c r="J11" s="41" t="s">
        <v>181</v>
      </c>
      <c r="K11" s="43" t="s">
        <v>125</v>
      </c>
      <c r="L11" s="43" t="s">
        <v>130</v>
      </c>
      <c r="M11" s="43" t="s">
        <v>152</v>
      </c>
      <c r="N11" s="43" t="s">
        <v>182</v>
      </c>
      <c r="O11" s="43" t="s">
        <v>214</v>
      </c>
      <c r="P11" s="43" t="s">
        <v>230</v>
      </c>
      <c r="Q11" s="43" t="s">
        <v>255</v>
      </c>
      <c r="R11" s="43" t="s">
        <v>273</v>
      </c>
      <c r="S11" s="43" t="s">
        <v>302</v>
      </c>
      <c r="T11" s="43" t="s">
        <v>332</v>
      </c>
      <c r="U11" s="43" t="s">
        <v>359</v>
      </c>
    </row>
    <row r="12" spans="1:21" ht="4.5" customHeight="1" x14ac:dyDescent="0.3">
      <c r="A12" s="1"/>
      <c r="B12" s="2"/>
      <c r="C12" s="2"/>
      <c r="D12" s="2"/>
      <c r="E12" s="2"/>
      <c r="F12" s="2"/>
      <c r="G12" s="2"/>
      <c r="H12" s="2"/>
      <c r="I12" s="3"/>
    </row>
    <row r="13" spans="1:21" x14ac:dyDescent="0.3">
      <c r="A13" s="7" t="s">
        <v>1</v>
      </c>
      <c r="B13" s="55">
        <v>199842</v>
      </c>
      <c r="C13" s="55">
        <v>207074</v>
      </c>
      <c r="D13" s="55">
        <v>207965</v>
      </c>
      <c r="E13" s="55">
        <v>209547</v>
      </c>
      <c r="F13" s="55">
        <v>225402</v>
      </c>
      <c r="G13" s="55">
        <v>227546</v>
      </c>
      <c r="H13" s="55">
        <v>235618</v>
      </c>
      <c r="I13" s="55">
        <v>249372</v>
      </c>
      <c r="J13" s="56">
        <v>250192</v>
      </c>
      <c r="K13" s="55">
        <v>250011</v>
      </c>
      <c r="L13" s="55">
        <v>245495</v>
      </c>
      <c r="M13" s="55">
        <v>241168</v>
      </c>
      <c r="N13" s="55">
        <v>240878</v>
      </c>
      <c r="O13" s="55">
        <v>233070</v>
      </c>
      <c r="P13" s="55">
        <v>227255</v>
      </c>
      <c r="Q13" s="55">
        <v>216742</v>
      </c>
      <c r="R13" s="55">
        <v>198179</v>
      </c>
      <c r="S13" s="56">
        <v>186474</v>
      </c>
      <c r="T13" s="55">
        <v>184921</v>
      </c>
      <c r="U13" s="55">
        <v>167691</v>
      </c>
    </row>
    <row r="14" spans="1:21" ht="7.5" customHeight="1" x14ac:dyDescent="0.3">
      <c r="A14" s="7"/>
      <c r="B14" s="8"/>
      <c r="C14" s="8"/>
      <c r="D14" s="8"/>
      <c r="E14" s="8"/>
      <c r="F14" s="8"/>
      <c r="G14" s="8"/>
      <c r="H14" s="8"/>
      <c r="I14" s="8"/>
    </row>
    <row r="15" spans="1:21" x14ac:dyDescent="0.3">
      <c r="A15" s="7" t="s">
        <v>8</v>
      </c>
      <c r="B15" s="8"/>
      <c r="C15" s="8"/>
      <c r="D15" s="8"/>
      <c r="E15" s="8"/>
      <c r="F15" s="8"/>
      <c r="G15" s="8"/>
      <c r="H15" s="8"/>
      <c r="I15" s="8"/>
    </row>
    <row r="16" spans="1:21" x14ac:dyDescent="0.3">
      <c r="A16" s="87" t="s">
        <v>187</v>
      </c>
      <c r="B16" s="8">
        <v>74506</v>
      </c>
      <c r="C16" s="8">
        <v>74056</v>
      </c>
      <c r="D16" s="8">
        <v>71044</v>
      </c>
      <c r="E16" s="8">
        <v>68813</v>
      </c>
      <c r="F16" s="8">
        <v>66990</v>
      </c>
      <c r="G16" s="8">
        <v>68132</v>
      </c>
      <c r="H16" s="8">
        <v>69475</v>
      </c>
      <c r="I16" s="8">
        <v>71569</v>
      </c>
      <c r="J16" s="21">
        <v>67291</v>
      </c>
      <c r="K16" s="8">
        <v>62257</v>
      </c>
      <c r="L16" s="8">
        <v>62579</v>
      </c>
      <c r="M16" s="8">
        <v>62687</v>
      </c>
      <c r="N16" s="8">
        <v>62523</v>
      </c>
      <c r="O16" s="8">
        <v>65204</v>
      </c>
      <c r="P16" s="8">
        <v>67146</v>
      </c>
      <c r="Q16" s="8">
        <v>62271</v>
      </c>
      <c r="R16" s="8">
        <v>58811</v>
      </c>
      <c r="S16" s="8">
        <v>55774</v>
      </c>
      <c r="T16" s="8">
        <v>53004</v>
      </c>
      <c r="U16" s="8">
        <v>49099</v>
      </c>
    </row>
    <row r="17" spans="1:21" x14ac:dyDescent="0.3">
      <c r="A17" s="10" t="s">
        <v>2</v>
      </c>
      <c r="B17" s="11">
        <v>125336</v>
      </c>
      <c r="C17" s="11">
        <v>133018</v>
      </c>
      <c r="D17" s="11">
        <v>136921</v>
      </c>
      <c r="E17" s="11">
        <v>140734</v>
      </c>
      <c r="F17" s="11">
        <v>158412</v>
      </c>
      <c r="G17" s="11">
        <v>159414</v>
      </c>
      <c r="H17" s="11">
        <v>166143</v>
      </c>
      <c r="I17" s="11">
        <v>177803</v>
      </c>
      <c r="J17" s="36">
        <v>182901</v>
      </c>
      <c r="K17" s="11">
        <v>187754</v>
      </c>
      <c r="L17" s="11">
        <v>182916</v>
      </c>
      <c r="M17" s="11">
        <v>178481</v>
      </c>
      <c r="N17" s="11">
        <v>178355</v>
      </c>
      <c r="O17" s="11">
        <v>167866</v>
      </c>
      <c r="P17" s="11">
        <v>160109</v>
      </c>
      <c r="Q17" s="11">
        <v>154471</v>
      </c>
      <c r="R17" s="11">
        <v>139368</v>
      </c>
      <c r="S17" s="11">
        <v>130700</v>
      </c>
      <c r="T17" s="11">
        <v>131917</v>
      </c>
      <c r="U17" s="11">
        <v>118592</v>
      </c>
    </row>
    <row r="18" spans="1:21" ht="7.5" customHeight="1" x14ac:dyDescent="0.3">
      <c r="A18" s="9"/>
      <c r="B18" s="8"/>
      <c r="C18" s="8"/>
      <c r="D18" s="8"/>
      <c r="E18" s="8"/>
      <c r="F18" s="8"/>
      <c r="G18" s="8"/>
      <c r="H18" s="8"/>
      <c r="I18" s="8"/>
    </row>
    <row r="19" spans="1:21" x14ac:dyDescent="0.3">
      <c r="A19" s="7" t="s">
        <v>9</v>
      </c>
      <c r="B19" s="8"/>
      <c r="C19" s="8"/>
      <c r="D19" s="8"/>
      <c r="E19" s="8"/>
      <c r="F19" s="8"/>
      <c r="G19" s="8"/>
      <c r="H19" s="8"/>
      <c r="I19" s="8"/>
    </row>
    <row r="20" spans="1:21" x14ac:dyDescent="0.3">
      <c r="A20" s="9" t="s">
        <v>3</v>
      </c>
      <c r="B20" s="8">
        <v>78114</v>
      </c>
      <c r="C20" s="8">
        <v>81189</v>
      </c>
      <c r="D20" s="8">
        <v>81054</v>
      </c>
      <c r="E20" s="8">
        <v>82182</v>
      </c>
      <c r="F20" s="8">
        <v>88038</v>
      </c>
      <c r="G20" s="8">
        <v>90188</v>
      </c>
      <c r="H20" s="8">
        <v>93411</v>
      </c>
      <c r="I20" s="8">
        <v>101902</v>
      </c>
      <c r="J20" s="21">
        <v>103055</v>
      </c>
      <c r="K20" s="8">
        <v>103438</v>
      </c>
      <c r="L20" s="8">
        <v>101707</v>
      </c>
      <c r="M20" s="8">
        <v>100711</v>
      </c>
      <c r="N20" s="8">
        <v>101064</v>
      </c>
      <c r="O20" s="8">
        <v>98192</v>
      </c>
      <c r="P20" s="8">
        <v>95131</v>
      </c>
      <c r="Q20" s="8">
        <v>90171</v>
      </c>
      <c r="R20" s="21">
        <v>81639</v>
      </c>
      <c r="S20" s="8">
        <v>75936</v>
      </c>
      <c r="T20" s="8">
        <v>72490</v>
      </c>
      <c r="U20" s="8">
        <v>65949</v>
      </c>
    </row>
    <row r="21" spans="1:21" x14ac:dyDescent="0.3">
      <c r="A21" s="10" t="s">
        <v>4</v>
      </c>
      <c r="B21" s="11">
        <v>121728</v>
      </c>
      <c r="C21" s="11">
        <v>125885</v>
      </c>
      <c r="D21" s="11">
        <v>126911</v>
      </c>
      <c r="E21" s="11">
        <v>127365</v>
      </c>
      <c r="F21" s="11">
        <v>137364</v>
      </c>
      <c r="G21" s="11">
        <v>137358</v>
      </c>
      <c r="H21" s="11">
        <v>142207</v>
      </c>
      <c r="I21" s="11">
        <v>147470</v>
      </c>
      <c r="J21" s="36">
        <v>147137</v>
      </c>
      <c r="K21" s="11">
        <v>146573</v>
      </c>
      <c r="L21" s="11">
        <v>143788</v>
      </c>
      <c r="M21" s="11">
        <v>140457</v>
      </c>
      <c r="N21" s="11">
        <v>139814</v>
      </c>
      <c r="O21" s="11">
        <v>134878</v>
      </c>
      <c r="P21" s="11">
        <v>132124</v>
      </c>
      <c r="Q21" s="11">
        <v>126571</v>
      </c>
      <c r="R21" s="36">
        <v>116540</v>
      </c>
      <c r="S21" s="11">
        <v>110538</v>
      </c>
      <c r="T21" s="11">
        <v>112431</v>
      </c>
      <c r="U21" s="11">
        <v>101742</v>
      </c>
    </row>
    <row r="22" spans="1:21" ht="7.5" customHeight="1" x14ac:dyDescent="0.3">
      <c r="A22" s="9"/>
      <c r="B22" s="8"/>
      <c r="C22" s="8"/>
      <c r="D22" s="8"/>
      <c r="E22" s="8"/>
      <c r="F22" s="8"/>
      <c r="G22" s="8"/>
      <c r="H22" s="8"/>
      <c r="I22" s="8"/>
    </row>
    <row r="23" spans="1:21" x14ac:dyDescent="0.3">
      <c r="A23" s="7" t="s">
        <v>150</v>
      </c>
      <c r="B23" s="8"/>
      <c r="C23" s="8"/>
      <c r="D23" s="8"/>
      <c r="E23" s="8"/>
      <c r="F23" s="8"/>
      <c r="G23" s="8"/>
      <c r="H23" s="8"/>
      <c r="I23" s="8"/>
    </row>
    <row r="24" spans="1:21" x14ac:dyDescent="0.3">
      <c r="A24" s="9" t="s">
        <v>149</v>
      </c>
      <c r="B24" s="8">
        <v>151999</v>
      </c>
      <c r="C24" s="8">
        <v>158531</v>
      </c>
      <c r="D24" s="8">
        <v>160789</v>
      </c>
      <c r="E24" s="8">
        <v>161655</v>
      </c>
      <c r="F24" s="8">
        <v>177522</v>
      </c>
      <c r="G24" s="8">
        <v>178829</v>
      </c>
      <c r="H24" s="8">
        <v>189281</v>
      </c>
      <c r="I24" s="8">
        <v>205364</v>
      </c>
      <c r="J24" s="8">
        <v>204418</v>
      </c>
      <c r="K24" s="8">
        <v>207563</v>
      </c>
      <c r="L24" s="8">
        <v>202015</v>
      </c>
      <c r="M24" s="8">
        <v>197540</v>
      </c>
      <c r="N24" s="8">
        <v>196194</v>
      </c>
      <c r="O24" s="8">
        <v>188966</v>
      </c>
      <c r="P24" s="8">
        <v>183662</v>
      </c>
      <c r="Q24" s="8">
        <v>173145</v>
      </c>
      <c r="R24" s="21">
        <v>158518</v>
      </c>
      <c r="S24" s="8">
        <v>144631</v>
      </c>
      <c r="T24" s="8">
        <v>129295</v>
      </c>
      <c r="U24" s="8">
        <v>122704</v>
      </c>
    </row>
    <row r="25" spans="1:21" x14ac:dyDescent="0.3">
      <c r="A25" s="10" t="s">
        <v>5</v>
      </c>
      <c r="B25" s="11">
        <v>47843</v>
      </c>
      <c r="C25" s="11">
        <v>48543</v>
      </c>
      <c r="D25" s="11">
        <v>47176</v>
      </c>
      <c r="E25" s="11">
        <v>47892</v>
      </c>
      <c r="F25" s="11">
        <v>47880</v>
      </c>
      <c r="G25" s="11">
        <v>48717</v>
      </c>
      <c r="H25" s="11">
        <v>46337</v>
      </c>
      <c r="I25" s="11">
        <v>44008</v>
      </c>
      <c r="J25" s="11">
        <v>45774</v>
      </c>
      <c r="K25" s="11">
        <v>42448</v>
      </c>
      <c r="L25" s="11">
        <v>43480</v>
      </c>
      <c r="M25" s="11">
        <v>43628</v>
      </c>
      <c r="N25" s="11">
        <v>44684</v>
      </c>
      <c r="O25" s="11">
        <v>44104</v>
      </c>
      <c r="P25" s="11">
        <v>43593</v>
      </c>
      <c r="Q25" s="11">
        <v>43597</v>
      </c>
      <c r="R25" s="36">
        <v>39661</v>
      </c>
      <c r="S25" s="11">
        <v>41843</v>
      </c>
      <c r="T25" s="11">
        <v>55626</v>
      </c>
      <c r="U25" s="11">
        <v>44987</v>
      </c>
    </row>
    <row r="26" spans="1:21" ht="7.5" customHeight="1" x14ac:dyDescent="0.3">
      <c r="A26" s="9"/>
      <c r="B26" s="8"/>
      <c r="C26" s="8"/>
      <c r="D26" s="8"/>
      <c r="E26" s="8"/>
      <c r="F26" s="8"/>
      <c r="G26" s="8"/>
      <c r="H26" s="8"/>
      <c r="I26" s="8"/>
    </row>
    <row r="27" spans="1:21" x14ac:dyDescent="0.3">
      <c r="A27" s="7" t="s">
        <v>151</v>
      </c>
      <c r="B27" s="8"/>
      <c r="C27" s="8"/>
      <c r="D27" s="8"/>
      <c r="E27" s="8"/>
      <c r="F27" s="8"/>
      <c r="G27" s="8"/>
      <c r="H27" s="8"/>
      <c r="I27" s="8"/>
    </row>
    <row r="28" spans="1:21" x14ac:dyDescent="0.3">
      <c r="A28" s="9" t="s">
        <v>6</v>
      </c>
      <c r="B28" s="8">
        <v>176632</v>
      </c>
      <c r="C28" s="8">
        <v>181701</v>
      </c>
      <c r="D28" s="8">
        <v>180337</v>
      </c>
      <c r="E28" s="8">
        <v>179866</v>
      </c>
      <c r="F28" s="8">
        <v>193935</v>
      </c>
      <c r="G28" s="8">
        <v>196511</v>
      </c>
      <c r="H28" s="8">
        <v>204300</v>
      </c>
      <c r="I28" s="8">
        <v>218799</v>
      </c>
      <c r="J28" s="8">
        <v>220674</v>
      </c>
      <c r="K28" s="8">
        <v>220380</v>
      </c>
      <c r="L28" s="8">
        <v>217358</v>
      </c>
      <c r="M28" s="8">
        <v>213196</v>
      </c>
      <c r="N28" s="8">
        <v>212299</v>
      </c>
      <c r="O28" s="8">
        <v>204275</v>
      </c>
      <c r="P28" s="8">
        <v>197761</v>
      </c>
      <c r="Q28" s="8">
        <v>187961</v>
      </c>
      <c r="R28" s="21">
        <v>170326</v>
      </c>
      <c r="S28" s="8">
        <v>158095</v>
      </c>
      <c r="T28" s="8">
        <v>156177</v>
      </c>
      <c r="U28" s="8">
        <v>141535</v>
      </c>
    </row>
    <row r="29" spans="1:21" x14ac:dyDescent="0.3">
      <c r="A29" s="10" t="s">
        <v>7</v>
      </c>
      <c r="B29" s="11">
        <v>23210</v>
      </c>
      <c r="C29" s="11">
        <v>25373</v>
      </c>
      <c r="D29" s="11">
        <v>27628</v>
      </c>
      <c r="E29" s="11">
        <v>29681</v>
      </c>
      <c r="F29" s="11">
        <v>31467</v>
      </c>
      <c r="G29" s="11">
        <v>31035</v>
      </c>
      <c r="H29" s="11">
        <v>31318</v>
      </c>
      <c r="I29" s="11">
        <v>30573</v>
      </c>
      <c r="J29" s="11">
        <v>29518</v>
      </c>
      <c r="K29" s="11">
        <v>29631</v>
      </c>
      <c r="L29" s="11">
        <v>28137</v>
      </c>
      <c r="M29" s="11">
        <v>27972</v>
      </c>
      <c r="N29" s="11">
        <v>28579</v>
      </c>
      <c r="O29" s="11">
        <v>28795</v>
      </c>
      <c r="P29" s="11">
        <v>29494</v>
      </c>
      <c r="Q29" s="11">
        <v>28781</v>
      </c>
      <c r="R29" s="36">
        <v>27853</v>
      </c>
      <c r="S29" s="11">
        <v>28379</v>
      </c>
      <c r="T29" s="11">
        <v>28744</v>
      </c>
      <c r="U29" s="11">
        <v>26156</v>
      </c>
    </row>
    <row r="30" spans="1:21" x14ac:dyDescent="0.3">
      <c r="A30" s="206" t="s">
        <v>147</v>
      </c>
      <c r="B30" s="206"/>
      <c r="C30" s="206"/>
      <c r="D30" s="206"/>
      <c r="E30" s="206"/>
      <c r="F30" s="206"/>
      <c r="G30" s="206"/>
      <c r="H30" s="206"/>
      <c r="I30" s="206"/>
      <c r="J30" s="206"/>
      <c r="K30" s="206"/>
      <c r="L30" s="206"/>
      <c r="M30" s="206"/>
      <c r="N30" s="206"/>
      <c r="O30" s="206"/>
      <c r="P30" s="206"/>
      <c r="Q30" s="206"/>
      <c r="R30" s="206"/>
      <c r="S30" s="206"/>
      <c r="T30" s="206"/>
      <c r="U30" s="206"/>
    </row>
    <row r="31" spans="1:21" ht="20.25" customHeight="1" x14ac:dyDescent="0.3">
      <c r="A31" s="205" t="s">
        <v>274</v>
      </c>
      <c r="B31" s="205"/>
      <c r="C31" s="205"/>
      <c r="D31" s="205"/>
      <c r="E31" s="205"/>
      <c r="F31" s="205"/>
      <c r="G31" s="205"/>
      <c r="H31" s="205"/>
      <c r="I31" s="205"/>
      <c r="J31" s="205"/>
      <c r="K31" s="205"/>
      <c r="L31" s="205"/>
      <c r="M31" s="205"/>
      <c r="N31" s="205"/>
      <c r="O31" s="205"/>
      <c r="P31" s="205"/>
      <c r="Q31" s="205"/>
      <c r="R31" s="205"/>
      <c r="S31" s="205"/>
      <c r="T31" s="205"/>
      <c r="U31" s="205"/>
    </row>
  </sheetData>
  <mergeCells count="8">
    <mergeCell ref="A31:U31"/>
    <mergeCell ref="A30:U30"/>
    <mergeCell ref="A9:R9"/>
    <mergeCell ref="A2:U2"/>
    <mergeCell ref="A3:U3"/>
    <mergeCell ref="A4:U4"/>
    <mergeCell ref="A7:U7"/>
    <mergeCell ref="A6:U6"/>
  </mergeCells>
  <printOptions horizontalCentered="1" verticalCentered="1"/>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6"/>
  <sheetViews>
    <sheetView showGridLines="0" zoomScale="82" zoomScaleNormal="82" workbookViewId="0">
      <selection activeCell="A34" sqref="A34"/>
    </sheetView>
  </sheetViews>
  <sheetFormatPr defaultRowHeight="14.4" x14ac:dyDescent="0.3"/>
  <cols>
    <col min="1" max="1" width="29.5546875" bestFit="1" customWidth="1"/>
    <col min="2" max="14" width="12.33203125" customWidth="1"/>
    <col min="15" max="15" width="12.33203125" style="22" customWidth="1"/>
    <col min="16" max="16" width="11.5546875" bestFit="1" customWidth="1"/>
    <col min="17" max="20" width="10.33203125" bestFit="1" customWidth="1"/>
  </cols>
  <sheetData>
    <row r="1" spans="1:21" ht="18" x14ac:dyDescent="0.35">
      <c r="A1" s="208" t="s">
        <v>270</v>
      </c>
      <c r="B1" s="208"/>
      <c r="C1" s="208"/>
      <c r="D1" s="208"/>
      <c r="E1" s="208"/>
      <c r="F1" s="208"/>
      <c r="G1" s="208"/>
      <c r="H1" s="208"/>
      <c r="I1" s="208"/>
      <c r="J1" s="208"/>
      <c r="K1" s="208"/>
      <c r="L1" s="208"/>
      <c r="M1" s="208"/>
      <c r="N1" s="208"/>
      <c r="O1" s="208"/>
      <c r="P1" s="208"/>
      <c r="Q1" s="208"/>
      <c r="R1" s="208"/>
      <c r="S1" s="208"/>
      <c r="T1" s="208"/>
      <c r="U1" s="208"/>
    </row>
    <row r="2" spans="1:21" ht="18" x14ac:dyDescent="0.35">
      <c r="A2" s="208" t="s">
        <v>271</v>
      </c>
      <c r="B2" s="208"/>
      <c r="C2" s="208"/>
      <c r="D2" s="208"/>
      <c r="E2" s="208"/>
      <c r="F2" s="208"/>
      <c r="G2" s="208"/>
      <c r="H2" s="208"/>
      <c r="I2" s="208"/>
      <c r="J2" s="208"/>
      <c r="K2" s="208"/>
      <c r="L2" s="208"/>
      <c r="M2" s="208"/>
      <c r="N2" s="208"/>
      <c r="O2" s="208"/>
      <c r="P2" s="208"/>
      <c r="Q2" s="208"/>
      <c r="R2" s="208"/>
      <c r="S2" s="208"/>
      <c r="T2" s="208"/>
      <c r="U2" s="208"/>
    </row>
    <row r="3" spans="1:21" ht="15.6" x14ac:dyDescent="0.3">
      <c r="A3" s="209" t="s">
        <v>272</v>
      </c>
      <c r="B3" s="209"/>
      <c r="C3" s="209"/>
      <c r="D3" s="209"/>
      <c r="E3" s="209"/>
      <c r="F3" s="209"/>
      <c r="G3" s="209"/>
      <c r="H3" s="209"/>
      <c r="I3" s="209"/>
      <c r="J3" s="209"/>
      <c r="K3" s="209"/>
      <c r="L3" s="209"/>
      <c r="M3" s="209"/>
      <c r="N3" s="209"/>
      <c r="O3" s="209"/>
      <c r="P3" s="209"/>
      <c r="Q3" s="209"/>
      <c r="R3" s="209"/>
      <c r="S3" s="209"/>
      <c r="T3" s="209"/>
      <c r="U3" s="209"/>
    </row>
    <row r="4" spans="1:21" ht="15.6" x14ac:dyDescent="0.3">
      <c r="A4" s="137"/>
      <c r="B4" s="137"/>
      <c r="C4" s="137"/>
      <c r="D4" s="137"/>
      <c r="E4" s="137"/>
      <c r="F4" s="137"/>
      <c r="G4" s="137"/>
      <c r="H4" s="137"/>
      <c r="I4" s="137"/>
      <c r="J4" s="137"/>
      <c r="K4" s="137"/>
      <c r="L4" s="137"/>
      <c r="M4" s="137"/>
      <c r="N4" s="137"/>
      <c r="O4" s="137"/>
      <c r="P4" s="137"/>
      <c r="Q4" s="137"/>
      <c r="R4" s="137"/>
      <c r="S4" s="140"/>
    </row>
    <row r="5" spans="1:21" ht="15.6" x14ac:dyDescent="0.3">
      <c r="A5" s="202" t="s">
        <v>210</v>
      </c>
      <c r="B5" s="202"/>
      <c r="C5" s="202"/>
      <c r="D5" s="202"/>
      <c r="E5" s="202"/>
      <c r="F5" s="202"/>
      <c r="G5" s="202"/>
      <c r="H5" s="202"/>
      <c r="I5" s="202"/>
      <c r="J5" s="202"/>
      <c r="K5" s="202"/>
      <c r="L5" s="202"/>
      <c r="M5" s="202"/>
      <c r="N5" s="202"/>
      <c r="O5" s="202"/>
      <c r="P5" s="202"/>
      <c r="Q5" s="202"/>
      <c r="R5" s="202"/>
      <c r="S5" s="202"/>
      <c r="T5" s="202"/>
      <c r="U5" s="202"/>
    </row>
    <row r="6" spans="1:21" ht="15.6" x14ac:dyDescent="0.3">
      <c r="A6" s="210" t="s">
        <v>362</v>
      </c>
      <c r="B6" s="210"/>
      <c r="C6" s="210"/>
      <c r="D6" s="210"/>
      <c r="E6" s="210"/>
      <c r="F6" s="210"/>
      <c r="G6" s="210"/>
      <c r="H6" s="210"/>
      <c r="I6" s="210"/>
      <c r="J6" s="210"/>
      <c r="K6" s="210"/>
      <c r="L6" s="210"/>
      <c r="M6" s="210"/>
      <c r="N6" s="210"/>
      <c r="O6" s="210"/>
      <c r="P6" s="210"/>
      <c r="Q6" s="210"/>
      <c r="R6" s="210"/>
      <c r="S6" s="210"/>
      <c r="T6" s="210"/>
      <c r="U6" s="210"/>
    </row>
    <row r="7" spans="1:21" x14ac:dyDescent="0.3">
      <c r="B7" s="103"/>
      <c r="C7" s="103"/>
      <c r="D7" s="103"/>
      <c r="E7" s="103"/>
      <c r="F7" s="103"/>
      <c r="G7" s="103"/>
      <c r="H7" s="103"/>
      <c r="I7" s="103"/>
      <c r="J7" s="103"/>
      <c r="K7" s="103"/>
      <c r="L7" s="103"/>
      <c r="M7" s="103"/>
    </row>
    <row r="8" spans="1:21" x14ac:dyDescent="0.3">
      <c r="A8" s="212" t="s">
        <v>140</v>
      </c>
      <c r="B8" s="212"/>
      <c r="C8" s="212"/>
      <c r="D8" s="212"/>
      <c r="E8" s="212"/>
      <c r="F8" s="212"/>
      <c r="G8" s="212"/>
      <c r="H8" s="212"/>
      <c r="I8" s="212"/>
      <c r="J8" s="212"/>
      <c r="K8" s="212"/>
      <c r="L8" s="212"/>
      <c r="M8" s="212"/>
      <c r="N8" s="212"/>
      <c r="O8" s="212"/>
    </row>
    <row r="9" spans="1:21" ht="12.75" customHeight="1" x14ac:dyDescent="0.3">
      <c r="A9" s="5" t="s">
        <v>251</v>
      </c>
    </row>
    <row r="10" spans="1:21" ht="15" thickBot="1" x14ac:dyDescent="0.35">
      <c r="A10" s="102"/>
      <c r="B10" s="40" t="s">
        <v>172</v>
      </c>
      <c r="C10" s="40" t="s">
        <v>173</v>
      </c>
      <c r="D10" s="40" t="s">
        <v>174</v>
      </c>
      <c r="E10" s="40" t="s">
        <v>175</v>
      </c>
      <c r="F10" s="40" t="s">
        <v>176</v>
      </c>
      <c r="G10" s="40" t="s">
        <v>177</v>
      </c>
      <c r="H10" s="40" t="s">
        <v>178</v>
      </c>
      <c r="I10" s="41" t="s">
        <v>179</v>
      </c>
      <c r="J10" s="41" t="s">
        <v>180</v>
      </c>
      <c r="K10" s="34" t="s">
        <v>181</v>
      </c>
      <c r="L10" s="34" t="s">
        <v>125</v>
      </c>
      <c r="M10" s="34" t="s">
        <v>130</v>
      </c>
      <c r="N10" s="76" t="s">
        <v>152</v>
      </c>
      <c r="O10" s="76" t="s">
        <v>182</v>
      </c>
      <c r="P10" s="34" t="s">
        <v>214</v>
      </c>
      <c r="Q10" s="34" t="s">
        <v>230</v>
      </c>
      <c r="R10" s="34" t="s">
        <v>255</v>
      </c>
      <c r="S10" s="34" t="s">
        <v>273</v>
      </c>
      <c r="T10" s="34" t="s">
        <v>323</v>
      </c>
      <c r="U10" s="34" t="s">
        <v>333</v>
      </c>
    </row>
    <row r="11" spans="1:21" ht="4.5" customHeight="1" x14ac:dyDescent="0.3">
      <c r="A11" s="7"/>
      <c r="B11" s="14"/>
      <c r="C11" s="14"/>
      <c r="D11" s="14"/>
      <c r="E11" s="14"/>
      <c r="F11" s="14"/>
      <c r="G11" s="14"/>
      <c r="H11" s="14"/>
      <c r="I11" s="15"/>
      <c r="N11" s="22"/>
      <c r="O11"/>
    </row>
    <row r="12" spans="1:21" x14ac:dyDescent="0.3">
      <c r="A12" s="7" t="s">
        <v>19</v>
      </c>
      <c r="B12" s="42">
        <v>27751</v>
      </c>
      <c r="C12" s="42">
        <v>30082</v>
      </c>
      <c r="D12" s="42">
        <v>30806</v>
      </c>
      <c r="E12" s="42">
        <v>30607</v>
      </c>
      <c r="F12" s="42">
        <v>32463</v>
      </c>
      <c r="G12" s="42">
        <v>33479</v>
      </c>
      <c r="H12" s="42">
        <v>33821</v>
      </c>
      <c r="I12" s="42">
        <v>35719</v>
      </c>
      <c r="J12" s="42">
        <v>43868</v>
      </c>
      <c r="K12" s="42">
        <v>46559</v>
      </c>
      <c r="L12" s="42">
        <v>50273</v>
      </c>
      <c r="M12" s="42">
        <v>50892</v>
      </c>
      <c r="N12" s="63">
        <v>52299</v>
      </c>
      <c r="O12" s="42">
        <v>50455</v>
      </c>
      <c r="P12" s="42">
        <v>50146</v>
      </c>
      <c r="Q12" s="16">
        <v>48716</v>
      </c>
      <c r="R12" s="16">
        <v>45656</v>
      </c>
      <c r="S12" s="16">
        <v>44249</v>
      </c>
      <c r="T12" s="157">
        <v>43333</v>
      </c>
      <c r="U12" s="16">
        <v>43383</v>
      </c>
    </row>
    <row r="13" spans="1:21" x14ac:dyDescent="0.3">
      <c r="A13" s="7"/>
      <c r="B13" s="16"/>
      <c r="C13" s="16"/>
      <c r="D13" s="16"/>
      <c r="E13" s="16"/>
      <c r="F13" s="16"/>
      <c r="G13" s="16"/>
      <c r="H13" s="16"/>
      <c r="I13" s="16"/>
      <c r="N13" s="22"/>
      <c r="O13"/>
    </row>
    <row r="14" spans="1:21" x14ac:dyDescent="0.3">
      <c r="A14" s="7" t="s">
        <v>8</v>
      </c>
      <c r="B14" s="16"/>
      <c r="C14" s="16"/>
      <c r="D14" s="16"/>
      <c r="E14" s="16"/>
      <c r="F14" s="16"/>
      <c r="G14" s="16"/>
      <c r="H14" s="16"/>
      <c r="I14" s="16"/>
      <c r="N14" s="22"/>
      <c r="O14"/>
    </row>
    <row r="15" spans="1:21" x14ac:dyDescent="0.3">
      <c r="A15" s="17" t="s">
        <v>0</v>
      </c>
      <c r="B15" s="16">
        <v>11734</v>
      </c>
      <c r="C15" s="16">
        <v>11581</v>
      </c>
      <c r="D15" s="16">
        <v>10850</v>
      </c>
      <c r="E15" s="16">
        <v>10178</v>
      </c>
      <c r="F15" s="16">
        <v>10334</v>
      </c>
      <c r="G15" s="16">
        <v>10159</v>
      </c>
      <c r="H15" s="16">
        <v>10052</v>
      </c>
      <c r="I15" s="16">
        <v>10036</v>
      </c>
      <c r="J15" s="16">
        <v>9575</v>
      </c>
      <c r="K15" s="16">
        <v>9440</v>
      </c>
      <c r="L15" s="16">
        <v>11175</v>
      </c>
      <c r="M15" s="16">
        <v>10056</v>
      </c>
      <c r="N15" s="64">
        <v>10013</v>
      </c>
      <c r="O15" s="16">
        <v>9815</v>
      </c>
      <c r="P15" s="16">
        <v>9641</v>
      </c>
      <c r="Q15" s="16">
        <v>9787</v>
      </c>
      <c r="R15" s="16">
        <v>9860</v>
      </c>
      <c r="S15" s="16">
        <v>10179</v>
      </c>
      <c r="T15" s="16">
        <v>9831</v>
      </c>
      <c r="U15" s="16">
        <v>9514</v>
      </c>
    </row>
    <row r="16" spans="1:21" x14ac:dyDescent="0.3">
      <c r="A16" s="37" t="s">
        <v>2</v>
      </c>
      <c r="B16" s="20">
        <v>16017</v>
      </c>
      <c r="C16" s="20">
        <v>18501</v>
      </c>
      <c r="D16" s="20">
        <v>19956</v>
      </c>
      <c r="E16" s="20">
        <v>20429</v>
      </c>
      <c r="F16" s="20">
        <v>22129</v>
      </c>
      <c r="G16" s="20">
        <v>23320</v>
      </c>
      <c r="H16" s="20">
        <v>23769</v>
      </c>
      <c r="I16" s="20">
        <v>25683</v>
      </c>
      <c r="J16" s="20">
        <v>34293</v>
      </c>
      <c r="K16" s="44">
        <v>37119</v>
      </c>
      <c r="L16" s="20">
        <v>39098</v>
      </c>
      <c r="M16" s="20">
        <v>40836</v>
      </c>
      <c r="N16" s="66">
        <v>42286</v>
      </c>
      <c r="O16" s="20">
        <v>40640</v>
      </c>
      <c r="P16" s="20">
        <v>40505</v>
      </c>
      <c r="Q16" s="20">
        <v>38929</v>
      </c>
      <c r="R16" s="20">
        <v>35796</v>
      </c>
      <c r="S16" s="20">
        <v>34070</v>
      </c>
      <c r="T16" s="20">
        <v>33502</v>
      </c>
      <c r="U16" s="20">
        <v>33869</v>
      </c>
    </row>
    <row r="17" spans="1:21" ht="7.5" customHeight="1" x14ac:dyDescent="0.3">
      <c r="A17" s="7"/>
      <c r="B17" s="16"/>
      <c r="C17" s="16"/>
      <c r="D17" s="16"/>
      <c r="E17" s="16"/>
      <c r="F17" s="16"/>
      <c r="G17" s="16"/>
      <c r="H17" s="16"/>
      <c r="I17" s="16"/>
      <c r="N17" s="22"/>
      <c r="O17"/>
    </row>
    <row r="18" spans="1:21" x14ac:dyDescent="0.3">
      <c r="A18" s="7" t="s">
        <v>9</v>
      </c>
      <c r="B18" s="16"/>
      <c r="C18" s="16"/>
      <c r="D18" s="16"/>
      <c r="E18" s="16"/>
      <c r="F18" s="16"/>
      <c r="G18" s="16"/>
      <c r="H18" s="16"/>
      <c r="I18" s="16"/>
      <c r="N18" s="22"/>
      <c r="O18"/>
    </row>
    <row r="19" spans="1:21" x14ac:dyDescent="0.3">
      <c r="A19" s="17" t="s">
        <v>3</v>
      </c>
      <c r="B19" s="16">
        <v>10020</v>
      </c>
      <c r="C19" s="16">
        <v>11101</v>
      </c>
      <c r="D19" s="16">
        <v>11360</v>
      </c>
      <c r="E19" s="16">
        <v>10855</v>
      </c>
      <c r="F19" s="16">
        <v>11705</v>
      </c>
      <c r="G19" s="16">
        <v>12161</v>
      </c>
      <c r="H19" s="16">
        <v>12454</v>
      </c>
      <c r="I19" s="16">
        <v>13140</v>
      </c>
      <c r="J19" s="16">
        <v>17323</v>
      </c>
      <c r="K19" s="16">
        <v>17503</v>
      </c>
      <c r="L19" s="16">
        <v>19215</v>
      </c>
      <c r="M19" s="49">
        <v>19719</v>
      </c>
      <c r="N19" s="64">
        <v>20384</v>
      </c>
      <c r="O19" s="16">
        <v>19654</v>
      </c>
      <c r="P19" s="16">
        <v>19746</v>
      </c>
      <c r="Q19" s="16">
        <v>18858</v>
      </c>
      <c r="R19" s="16">
        <v>17739</v>
      </c>
      <c r="S19" s="16">
        <v>17116</v>
      </c>
      <c r="T19" s="16">
        <v>16270</v>
      </c>
      <c r="U19" s="16">
        <v>16085</v>
      </c>
    </row>
    <row r="20" spans="1:21" x14ac:dyDescent="0.3">
      <c r="A20" s="37" t="s">
        <v>4</v>
      </c>
      <c r="B20" s="20">
        <v>17731</v>
      </c>
      <c r="C20" s="20">
        <v>18981</v>
      </c>
      <c r="D20" s="20">
        <v>19446</v>
      </c>
      <c r="E20" s="20">
        <v>19752</v>
      </c>
      <c r="F20" s="20">
        <v>20758</v>
      </c>
      <c r="G20" s="20">
        <v>21318</v>
      </c>
      <c r="H20" s="20">
        <v>21367</v>
      </c>
      <c r="I20" s="20">
        <v>22579</v>
      </c>
      <c r="J20" s="20">
        <v>26545</v>
      </c>
      <c r="K20" s="44">
        <v>29056</v>
      </c>
      <c r="L20" s="20">
        <v>31058</v>
      </c>
      <c r="M20" s="50">
        <v>31173</v>
      </c>
      <c r="N20" s="66">
        <v>31915</v>
      </c>
      <c r="O20" s="20">
        <v>30801</v>
      </c>
      <c r="P20" s="20">
        <v>30400</v>
      </c>
      <c r="Q20" s="20">
        <v>29858</v>
      </c>
      <c r="R20" s="20">
        <v>27917</v>
      </c>
      <c r="S20" s="20">
        <v>27133</v>
      </c>
      <c r="T20" s="20">
        <v>27063</v>
      </c>
      <c r="U20" s="20">
        <v>27298</v>
      </c>
    </row>
    <row r="21" spans="1:21" ht="7.5" customHeight="1" x14ac:dyDescent="0.3">
      <c r="A21" s="7"/>
      <c r="B21" s="16"/>
      <c r="C21" s="16"/>
      <c r="D21" s="16"/>
      <c r="E21" s="16"/>
      <c r="F21" s="16"/>
      <c r="G21" s="16"/>
      <c r="H21" s="16"/>
      <c r="I21" s="16"/>
      <c r="N21" s="22"/>
      <c r="O21"/>
    </row>
    <row r="22" spans="1:21" x14ac:dyDescent="0.3">
      <c r="A22" s="7" t="s">
        <v>18</v>
      </c>
      <c r="B22" s="16"/>
      <c r="C22" s="16"/>
      <c r="D22" s="16"/>
      <c r="E22" s="16"/>
      <c r="F22" s="16"/>
      <c r="G22" s="16"/>
      <c r="H22" s="16"/>
      <c r="I22" s="16"/>
      <c r="N22" s="22"/>
      <c r="O22"/>
    </row>
    <row r="23" spans="1:21" x14ac:dyDescent="0.3">
      <c r="A23" s="17" t="s">
        <v>10</v>
      </c>
      <c r="B23" s="42">
        <v>23246</v>
      </c>
      <c r="C23" s="42">
        <v>25502</v>
      </c>
      <c r="D23" s="42">
        <v>25716</v>
      </c>
      <c r="E23" s="42">
        <v>24920</v>
      </c>
      <c r="F23" s="42">
        <v>25801</v>
      </c>
      <c r="G23" s="42">
        <v>26156</v>
      </c>
      <c r="H23" s="42">
        <v>26928</v>
      </c>
      <c r="I23" s="42">
        <v>27852</v>
      </c>
      <c r="J23" s="42">
        <v>37077</v>
      </c>
      <c r="K23" s="42">
        <v>39118</v>
      </c>
      <c r="L23" s="42">
        <v>43494</v>
      </c>
      <c r="M23" s="42">
        <v>43806</v>
      </c>
      <c r="N23" s="63">
        <v>44929</v>
      </c>
      <c r="O23" s="42">
        <v>43024</v>
      </c>
      <c r="P23" s="42">
        <v>42258</v>
      </c>
      <c r="Q23" s="42">
        <v>41097</v>
      </c>
      <c r="R23" s="42">
        <v>38024</v>
      </c>
      <c r="S23" s="42">
        <v>36688</v>
      </c>
      <c r="T23" s="42">
        <v>36336</v>
      </c>
      <c r="U23" s="42">
        <v>36047</v>
      </c>
    </row>
    <row r="24" spans="1:21" x14ac:dyDescent="0.3">
      <c r="A24" s="9" t="s">
        <v>11</v>
      </c>
      <c r="B24" s="16">
        <v>1193</v>
      </c>
      <c r="C24" s="16">
        <v>3642</v>
      </c>
      <c r="D24" s="16">
        <v>3907</v>
      </c>
      <c r="E24" s="16">
        <v>3879</v>
      </c>
      <c r="F24" s="16">
        <v>4222</v>
      </c>
      <c r="G24" s="16">
        <v>4633</v>
      </c>
      <c r="H24" s="16">
        <v>5189</v>
      </c>
      <c r="I24" s="16">
        <v>5345</v>
      </c>
      <c r="J24" s="16">
        <v>13919</v>
      </c>
      <c r="K24" s="16">
        <v>14630</v>
      </c>
      <c r="L24" s="16">
        <v>15875</v>
      </c>
      <c r="M24" s="16">
        <v>16265</v>
      </c>
      <c r="N24" s="22">
        <v>16551</v>
      </c>
      <c r="O24" s="16">
        <v>13282</v>
      </c>
      <c r="P24" s="16">
        <v>12919</v>
      </c>
      <c r="Q24" s="16">
        <v>11816</v>
      </c>
      <c r="R24" s="16">
        <v>10296</v>
      </c>
      <c r="S24" s="16">
        <v>8845</v>
      </c>
      <c r="T24" s="16">
        <v>9870</v>
      </c>
      <c r="U24" s="16">
        <v>11009</v>
      </c>
    </row>
    <row r="25" spans="1:21" x14ac:dyDescent="0.3">
      <c r="A25" s="9" t="s">
        <v>12</v>
      </c>
      <c r="B25" s="16">
        <v>5597</v>
      </c>
      <c r="C25" s="16">
        <v>5169</v>
      </c>
      <c r="D25" s="16">
        <v>4450</v>
      </c>
      <c r="E25" s="16">
        <v>4428</v>
      </c>
      <c r="F25" s="16">
        <v>4481</v>
      </c>
      <c r="G25" s="16">
        <v>4453</v>
      </c>
      <c r="H25" s="16">
        <v>4972</v>
      </c>
      <c r="I25" s="16">
        <v>5425</v>
      </c>
      <c r="J25" s="16">
        <v>6157</v>
      </c>
      <c r="K25" s="16">
        <v>6801</v>
      </c>
      <c r="L25" s="16">
        <v>7976</v>
      </c>
      <c r="M25" s="16">
        <v>7239</v>
      </c>
      <c r="N25" s="22">
        <v>8158</v>
      </c>
      <c r="O25" s="16">
        <v>9131</v>
      </c>
      <c r="P25" s="16">
        <v>8571</v>
      </c>
      <c r="Q25" s="16">
        <v>8270</v>
      </c>
      <c r="R25" s="16">
        <v>7563</v>
      </c>
      <c r="S25" s="16">
        <v>7330</v>
      </c>
      <c r="T25" s="16">
        <v>6681</v>
      </c>
      <c r="U25" s="16">
        <v>5627</v>
      </c>
    </row>
    <row r="26" spans="1:21" x14ac:dyDescent="0.3">
      <c r="A26" s="9" t="s">
        <v>13</v>
      </c>
      <c r="B26" s="16">
        <v>16456</v>
      </c>
      <c r="C26" s="16">
        <v>16691</v>
      </c>
      <c r="D26" s="16">
        <v>17359</v>
      </c>
      <c r="E26" s="16">
        <v>16613</v>
      </c>
      <c r="F26" s="16">
        <v>17098</v>
      </c>
      <c r="G26" s="16">
        <v>17070</v>
      </c>
      <c r="H26" s="16">
        <v>16767</v>
      </c>
      <c r="I26" s="16">
        <v>17082</v>
      </c>
      <c r="J26" s="16">
        <v>17001</v>
      </c>
      <c r="K26" s="16">
        <v>17687</v>
      </c>
      <c r="L26" s="16">
        <v>19643</v>
      </c>
      <c r="M26" s="16">
        <v>20302</v>
      </c>
      <c r="N26" s="22">
        <v>20220</v>
      </c>
      <c r="O26" s="16">
        <v>20611</v>
      </c>
      <c r="P26" s="16">
        <v>20768</v>
      </c>
      <c r="Q26" s="16">
        <v>21011</v>
      </c>
      <c r="R26" s="16">
        <v>20165</v>
      </c>
      <c r="S26" s="16">
        <v>20513</v>
      </c>
      <c r="T26" s="16">
        <v>19785</v>
      </c>
      <c r="U26" s="16">
        <v>19411</v>
      </c>
    </row>
    <row r="27" spans="1:21" ht="6" customHeight="1" x14ac:dyDescent="0.3">
      <c r="A27" s="9"/>
      <c r="B27" s="16"/>
      <c r="C27" s="16"/>
      <c r="D27" s="16"/>
      <c r="E27" s="16"/>
      <c r="F27" s="16"/>
      <c r="G27" s="16"/>
      <c r="H27" s="16"/>
      <c r="I27" s="16"/>
      <c r="N27" s="22"/>
      <c r="O27"/>
    </row>
    <row r="28" spans="1:21" x14ac:dyDescent="0.3">
      <c r="A28" s="17" t="s">
        <v>14</v>
      </c>
      <c r="B28" s="42">
        <v>4505</v>
      </c>
      <c r="C28" s="42">
        <v>4580</v>
      </c>
      <c r="D28" s="42">
        <v>5090</v>
      </c>
      <c r="E28" s="42">
        <v>5687</v>
      </c>
      <c r="F28" s="42">
        <v>6662</v>
      </c>
      <c r="G28" s="42">
        <v>7323</v>
      </c>
      <c r="H28" s="42">
        <v>6893</v>
      </c>
      <c r="I28" s="42">
        <v>7867</v>
      </c>
      <c r="J28" s="42">
        <v>6791</v>
      </c>
      <c r="K28" s="42">
        <v>7441</v>
      </c>
      <c r="L28" s="42">
        <v>6779</v>
      </c>
      <c r="M28" s="42">
        <v>7086</v>
      </c>
      <c r="N28" s="75">
        <v>7370</v>
      </c>
      <c r="O28" s="42">
        <v>7431</v>
      </c>
      <c r="P28" s="42">
        <v>7888</v>
      </c>
      <c r="Q28" s="42">
        <v>7619</v>
      </c>
      <c r="R28" s="42">
        <v>7632</v>
      </c>
      <c r="S28" s="42">
        <v>7561</v>
      </c>
      <c r="T28" s="42">
        <v>6997</v>
      </c>
      <c r="U28" s="42">
        <v>7336</v>
      </c>
    </row>
    <row r="29" spans="1:21" x14ac:dyDescent="0.3">
      <c r="A29" s="9" t="s">
        <v>15</v>
      </c>
      <c r="B29" s="16">
        <v>247</v>
      </c>
      <c r="C29" s="16">
        <v>259</v>
      </c>
      <c r="D29" s="16">
        <v>242</v>
      </c>
      <c r="E29" s="16">
        <v>274</v>
      </c>
      <c r="F29" s="16">
        <v>288</v>
      </c>
      <c r="G29" s="16">
        <v>270</v>
      </c>
      <c r="H29" s="16">
        <v>261</v>
      </c>
      <c r="I29" s="16">
        <v>339</v>
      </c>
      <c r="J29" s="16">
        <v>220</v>
      </c>
      <c r="K29" s="16">
        <v>293</v>
      </c>
      <c r="L29" s="16">
        <v>235</v>
      </c>
      <c r="M29" s="16">
        <v>271</v>
      </c>
      <c r="N29" s="22">
        <v>635</v>
      </c>
      <c r="O29" s="16">
        <v>232</v>
      </c>
      <c r="P29" s="16">
        <v>265</v>
      </c>
      <c r="Q29" s="16">
        <v>263</v>
      </c>
      <c r="R29" s="16">
        <v>303</v>
      </c>
      <c r="S29" s="16">
        <v>417</v>
      </c>
      <c r="T29" s="16">
        <v>361</v>
      </c>
      <c r="U29" s="16">
        <v>386</v>
      </c>
    </row>
    <row r="30" spans="1:21" x14ac:dyDescent="0.3">
      <c r="A30" s="9" t="s">
        <v>16</v>
      </c>
      <c r="B30" s="16">
        <v>3272</v>
      </c>
      <c r="C30" s="16">
        <v>3292</v>
      </c>
      <c r="D30" s="16">
        <v>3751</v>
      </c>
      <c r="E30" s="16">
        <v>4267</v>
      </c>
      <c r="F30" s="16">
        <v>5188</v>
      </c>
      <c r="G30" s="16">
        <v>5775</v>
      </c>
      <c r="H30" s="16">
        <v>5199</v>
      </c>
      <c r="I30" s="16">
        <v>6083</v>
      </c>
      <c r="J30" s="16">
        <v>5220</v>
      </c>
      <c r="K30" s="16">
        <v>5703</v>
      </c>
      <c r="L30" s="16">
        <v>5124</v>
      </c>
      <c r="M30" s="16">
        <v>5326</v>
      </c>
      <c r="N30" s="22">
        <v>5273</v>
      </c>
      <c r="O30" s="16">
        <v>5779</v>
      </c>
      <c r="P30" s="16">
        <v>6147</v>
      </c>
      <c r="Q30" s="16">
        <v>5911</v>
      </c>
      <c r="R30" s="16">
        <v>5996</v>
      </c>
      <c r="S30" s="16">
        <v>5698</v>
      </c>
      <c r="T30" s="16">
        <v>5284</v>
      </c>
      <c r="U30" s="16">
        <v>5698</v>
      </c>
    </row>
    <row r="31" spans="1:21" x14ac:dyDescent="0.3">
      <c r="A31" s="10" t="s">
        <v>17</v>
      </c>
      <c r="B31" s="20">
        <v>986</v>
      </c>
      <c r="C31" s="20">
        <v>1029</v>
      </c>
      <c r="D31" s="20">
        <v>1097</v>
      </c>
      <c r="E31" s="20">
        <v>1146</v>
      </c>
      <c r="F31" s="20">
        <v>1186</v>
      </c>
      <c r="G31" s="20">
        <v>1278</v>
      </c>
      <c r="H31" s="20">
        <v>1433</v>
      </c>
      <c r="I31" s="20">
        <v>1445</v>
      </c>
      <c r="J31" s="20">
        <v>1351</v>
      </c>
      <c r="K31" s="38">
        <v>1445</v>
      </c>
      <c r="L31" s="20">
        <v>1420</v>
      </c>
      <c r="M31" s="20">
        <v>1489</v>
      </c>
      <c r="N31" s="77">
        <v>1462</v>
      </c>
      <c r="O31" s="20">
        <v>1420</v>
      </c>
      <c r="P31" s="20">
        <v>1476</v>
      </c>
      <c r="Q31" s="20">
        <v>1445</v>
      </c>
      <c r="R31" s="20">
        <v>1333</v>
      </c>
      <c r="S31" s="20">
        <v>1446</v>
      </c>
      <c r="T31" s="20">
        <v>1352</v>
      </c>
      <c r="U31" s="20">
        <v>1252</v>
      </c>
    </row>
    <row r="32" spans="1:21" x14ac:dyDescent="0.3">
      <c r="A32" s="211" t="s">
        <v>20</v>
      </c>
      <c r="B32" s="211"/>
      <c r="C32" s="211"/>
      <c r="D32" s="211"/>
      <c r="E32" s="211"/>
      <c r="F32" s="211"/>
      <c r="G32" s="211"/>
      <c r="H32" s="211"/>
      <c r="I32" s="211"/>
      <c r="J32" s="211"/>
      <c r="K32" s="211"/>
      <c r="L32" s="211"/>
      <c r="M32" s="211"/>
      <c r="N32" s="211"/>
      <c r="O32" s="211"/>
      <c r="P32" s="211"/>
      <c r="Q32" s="211"/>
      <c r="R32" s="211"/>
      <c r="S32" s="211"/>
      <c r="T32" s="211"/>
      <c r="U32" s="211"/>
    </row>
    <row r="33" spans="1:21" ht="15" customHeight="1" x14ac:dyDescent="0.3">
      <c r="A33" s="205" t="s">
        <v>280</v>
      </c>
      <c r="B33" s="205"/>
      <c r="C33" s="205"/>
      <c r="D33" s="205"/>
      <c r="E33" s="205"/>
      <c r="F33" s="205"/>
      <c r="G33" s="205"/>
      <c r="H33" s="205"/>
      <c r="I33" s="205"/>
      <c r="J33" s="205"/>
      <c r="K33" s="205"/>
      <c r="L33" s="205"/>
      <c r="M33" s="205"/>
      <c r="N33" s="205"/>
      <c r="O33" s="205"/>
      <c r="P33" s="205"/>
      <c r="Q33" s="205"/>
      <c r="R33" s="205"/>
      <c r="S33" s="205"/>
      <c r="T33" s="205"/>
      <c r="U33" s="205"/>
    </row>
    <row r="34" spans="1:21" x14ac:dyDescent="0.3">
      <c r="A34" s="18"/>
      <c r="B34" s="18"/>
      <c r="C34" s="18"/>
      <c r="D34" s="18"/>
      <c r="E34" s="18"/>
      <c r="F34" s="18"/>
      <c r="G34" s="18"/>
      <c r="H34" s="18"/>
      <c r="I34" s="18"/>
      <c r="J34" s="18"/>
    </row>
    <row r="35" spans="1:21" x14ac:dyDescent="0.3">
      <c r="A35" s="12"/>
    </row>
    <row r="36" spans="1:21" x14ac:dyDescent="0.3">
      <c r="A36" s="6"/>
    </row>
  </sheetData>
  <mergeCells count="8">
    <mergeCell ref="A32:U32"/>
    <mergeCell ref="A33:U33"/>
    <mergeCell ref="A8:O8"/>
    <mergeCell ref="A1:U1"/>
    <mergeCell ref="A2:U2"/>
    <mergeCell ref="A3:U3"/>
    <mergeCell ref="A5:U5"/>
    <mergeCell ref="A6:U6"/>
  </mergeCells>
  <printOptions horizontalCentered="1" verticalCentered="1"/>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6"/>
  <sheetViews>
    <sheetView showGridLines="0" zoomScale="90" zoomScaleNormal="90" workbookViewId="0">
      <selection activeCell="R13" sqref="R13"/>
    </sheetView>
  </sheetViews>
  <sheetFormatPr defaultRowHeight="14.4" x14ac:dyDescent="0.3"/>
  <cols>
    <col min="1" max="1" width="23.5546875" customWidth="1"/>
    <col min="2" max="9" width="11.33203125" style="22" customWidth="1"/>
    <col min="10" max="10" width="10.5546875" style="22" bestFit="1" customWidth="1"/>
    <col min="11" max="11" width="11.109375" bestFit="1" customWidth="1"/>
    <col min="12" max="18" width="10.5546875" bestFit="1" customWidth="1"/>
  </cols>
  <sheetData>
    <row r="1" spans="1:19" ht="18" x14ac:dyDescent="0.35">
      <c r="A1" s="208" t="s">
        <v>270</v>
      </c>
      <c r="B1" s="208"/>
      <c r="C1" s="208"/>
      <c r="D1" s="208"/>
      <c r="E1" s="208"/>
      <c r="F1" s="208"/>
      <c r="G1" s="208"/>
      <c r="H1" s="208"/>
      <c r="I1" s="208"/>
      <c r="J1" s="208"/>
      <c r="K1" s="208"/>
      <c r="L1" s="208"/>
      <c r="M1" s="208"/>
      <c r="N1" s="208"/>
      <c r="O1" s="208"/>
      <c r="P1" s="208"/>
      <c r="Q1" s="208"/>
      <c r="R1" s="208"/>
      <c r="S1" s="124"/>
    </row>
    <row r="2" spans="1:19" ht="18" x14ac:dyDescent="0.35">
      <c r="A2" s="208" t="s">
        <v>271</v>
      </c>
      <c r="B2" s="208"/>
      <c r="C2" s="208"/>
      <c r="D2" s="208"/>
      <c r="E2" s="208"/>
      <c r="F2" s="208"/>
      <c r="G2" s="208"/>
      <c r="H2" s="208"/>
      <c r="I2" s="208"/>
      <c r="J2" s="208"/>
      <c r="K2" s="208"/>
      <c r="L2" s="208"/>
      <c r="M2" s="208"/>
      <c r="N2" s="208"/>
      <c r="O2" s="208"/>
      <c r="P2" s="208"/>
      <c r="Q2" s="208"/>
      <c r="R2" s="208"/>
      <c r="S2" s="124"/>
    </row>
    <row r="3" spans="1:19" ht="15.6" x14ac:dyDescent="0.3">
      <c r="A3" s="209" t="s">
        <v>272</v>
      </c>
      <c r="B3" s="209"/>
      <c r="C3" s="209"/>
      <c r="D3" s="209"/>
      <c r="E3" s="209"/>
      <c r="F3" s="209"/>
      <c r="G3" s="209"/>
      <c r="H3" s="209"/>
      <c r="I3" s="209"/>
      <c r="J3" s="209"/>
      <c r="K3" s="209"/>
      <c r="L3" s="209"/>
      <c r="M3" s="209"/>
      <c r="N3" s="209"/>
      <c r="O3" s="209"/>
      <c r="P3" s="209"/>
      <c r="Q3" s="209"/>
      <c r="R3" s="209"/>
      <c r="S3" s="125"/>
    </row>
    <row r="4" spans="1:19" ht="15.6" x14ac:dyDescent="0.3">
      <c r="A4" s="137"/>
      <c r="B4" s="137"/>
      <c r="C4" s="137"/>
      <c r="D4" s="137"/>
      <c r="E4" s="137"/>
      <c r="F4" s="137"/>
      <c r="G4" s="137"/>
      <c r="H4" s="137"/>
      <c r="I4" s="137"/>
      <c r="J4" s="137"/>
      <c r="K4" s="137"/>
      <c r="L4" s="137"/>
      <c r="M4" s="137"/>
      <c r="N4" s="137"/>
      <c r="O4" s="137"/>
      <c r="P4" s="125"/>
      <c r="Q4" s="125"/>
      <c r="R4" s="125"/>
      <c r="S4" s="125"/>
    </row>
    <row r="5" spans="1:19" ht="15.6" x14ac:dyDescent="0.3">
      <c r="A5" s="202" t="s">
        <v>210</v>
      </c>
      <c r="B5" s="202"/>
      <c r="C5" s="202"/>
      <c r="D5" s="202"/>
      <c r="E5" s="202"/>
      <c r="F5" s="202"/>
      <c r="G5" s="202"/>
      <c r="H5" s="202"/>
      <c r="I5" s="202"/>
      <c r="J5" s="202"/>
      <c r="K5" s="202"/>
      <c r="L5" s="202"/>
      <c r="M5" s="202"/>
      <c r="N5" s="202"/>
      <c r="O5" s="202"/>
      <c r="P5" s="202"/>
      <c r="Q5" s="202"/>
      <c r="R5" s="202"/>
      <c r="S5" s="140"/>
    </row>
    <row r="6" spans="1:19" ht="15.6" x14ac:dyDescent="0.3">
      <c r="A6" s="210" t="s">
        <v>364</v>
      </c>
      <c r="B6" s="210"/>
      <c r="C6" s="210"/>
      <c r="D6" s="210"/>
      <c r="E6" s="210"/>
      <c r="F6" s="210"/>
      <c r="G6" s="210"/>
      <c r="H6" s="210"/>
      <c r="I6" s="210"/>
      <c r="J6" s="210"/>
      <c r="K6" s="210"/>
      <c r="L6" s="210"/>
      <c r="M6" s="210"/>
      <c r="N6" s="210"/>
      <c r="O6" s="210"/>
      <c r="P6" s="210"/>
      <c r="Q6" s="210"/>
      <c r="R6" s="210"/>
      <c r="S6" s="103"/>
    </row>
    <row r="7" spans="1:19" x14ac:dyDescent="0.3">
      <c r="A7" s="110"/>
      <c r="B7" s="111"/>
      <c r="C7" s="111"/>
      <c r="D7" s="111"/>
      <c r="E7" s="111"/>
      <c r="F7" s="111"/>
      <c r="G7" s="111"/>
      <c r="H7" s="111"/>
      <c r="I7" s="111"/>
      <c r="J7" s="111"/>
      <c r="K7" s="110"/>
      <c r="L7" s="110"/>
      <c r="M7" s="110"/>
      <c r="N7" s="110"/>
    </row>
    <row r="8" spans="1:19" x14ac:dyDescent="0.3">
      <c r="A8" s="215" t="s">
        <v>285</v>
      </c>
      <c r="B8" s="215"/>
      <c r="C8" s="215"/>
      <c r="D8" s="215"/>
      <c r="E8" s="215"/>
      <c r="F8" s="215"/>
      <c r="G8" s="215"/>
      <c r="H8" s="215"/>
      <c r="I8" s="215"/>
      <c r="J8" s="215"/>
      <c r="K8" s="215"/>
      <c r="L8" s="110"/>
      <c r="M8" s="110"/>
      <c r="N8" s="110"/>
    </row>
    <row r="9" spans="1:19" x14ac:dyDescent="0.3">
      <c r="A9" s="5" t="s">
        <v>250</v>
      </c>
    </row>
    <row r="10" spans="1:19" ht="15" thickBot="1" x14ac:dyDescent="0.35">
      <c r="A10" s="39"/>
      <c r="B10" s="59" t="s">
        <v>176</v>
      </c>
      <c r="C10" s="59" t="s">
        <v>177</v>
      </c>
      <c r="D10" s="59" t="s">
        <v>178</v>
      </c>
      <c r="E10" s="59" t="s">
        <v>179</v>
      </c>
      <c r="F10" s="60" t="s">
        <v>180</v>
      </c>
      <c r="G10" s="60" t="s">
        <v>181</v>
      </c>
      <c r="H10" s="59" t="s">
        <v>125</v>
      </c>
      <c r="I10" s="59" t="s">
        <v>130</v>
      </c>
      <c r="J10" s="59" t="s">
        <v>152</v>
      </c>
      <c r="K10" s="59" t="s">
        <v>182</v>
      </c>
      <c r="L10" s="40" t="s">
        <v>214</v>
      </c>
      <c r="M10" s="40" t="s">
        <v>230</v>
      </c>
      <c r="N10" s="40" t="s">
        <v>255</v>
      </c>
      <c r="O10" s="40" t="s">
        <v>273</v>
      </c>
      <c r="P10" s="40" t="s">
        <v>323</v>
      </c>
      <c r="Q10" s="40" t="s">
        <v>333</v>
      </c>
      <c r="R10" s="40" t="s">
        <v>365</v>
      </c>
    </row>
    <row r="11" spans="1:19" x14ac:dyDescent="0.3">
      <c r="A11" s="7"/>
      <c r="B11" s="61"/>
      <c r="C11" s="61"/>
      <c r="D11" s="61"/>
      <c r="E11" s="61"/>
      <c r="F11" s="62"/>
    </row>
    <row r="12" spans="1:19" x14ac:dyDescent="0.3">
      <c r="A12" s="7" t="s">
        <v>19</v>
      </c>
      <c r="B12" s="63">
        <v>13539</v>
      </c>
      <c r="C12" s="63">
        <v>14070</v>
      </c>
      <c r="D12" s="63">
        <v>14759</v>
      </c>
      <c r="E12" s="63">
        <v>15206</v>
      </c>
      <c r="F12" s="63">
        <v>16190</v>
      </c>
      <c r="G12" s="63">
        <v>15985</v>
      </c>
      <c r="H12" s="63">
        <v>16001</v>
      </c>
      <c r="I12" s="63">
        <v>15810</v>
      </c>
      <c r="J12" s="63">
        <v>15885</v>
      </c>
      <c r="K12" s="63">
        <v>16235</v>
      </c>
      <c r="L12" s="56">
        <v>17200</v>
      </c>
      <c r="M12" s="63">
        <v>17923</v>
      </c>
      <c r="N12" s="63">
        <v>16563</v>
      </c>
      <c r="O12" s="63">
        <v>16079</v>
      </c>
      <c r="P12" s="63">
        <v>14771</v>
      </c>
      <c r="Q12" s="63">
        <v>14111</v>
      </c>
      <c r="R12" s="63">
        <v>13069</v>
      </c>
    </row>
    <row r="13" spans="1:19" x14ac:dyDescent="0.3">
      <c r="A13" s="7"/>
      <c r="B13" s="64"/>
      <c r="C13" s="64"/>
      <c r="D13" s="64"/>
      <c r="E13" s="64"/>
      <c r="F13" s="64"/>
      <c r="M13" s="22"/>
    </row>
    <row r="14" spans="1:19" x14ac:dyDescent="0.3">
      <c r="A14" s="7" t="s">
        <v>8</v>
      </c>
      <c r="B14" s="64"/>
      <c r="C14" s="64"/>
      <c r="D14" s="64"/>
      <c r="E14" s="64"/>
      <c r="F14" s="64"/>
      <c r="M14" s="22"/>
    </row>
    <row r="15" spans="1:19" x14ac:dyDescent="0.3">
      <c r="A15" s="17" t="s">
        <v>0</v>
      </c>
      <c r="B15" s="64">
        <v>5444</v>
      </c>
      <c r="C15" s="64">
        <v>4816</v>
      </c>
      <c r="D15" s="64">
        <v>5051</v>
      </c>
      <c r="E15" s="64">
        <v>5066</v>
      </c>
      <c r="F15" s="64">
        <v>5474</v>
      </c>
      <c r="G15" s="64">
        <v>5010</v>
      </c>
      <c r="H15" s="65">
        <v>4561</v>
      </c>
      <c r="I15" s="64">
        <v>4962</v>
      </c>
      <c r="J15" s="64">
        <v>5174</v>
      </c>
      <c r="K15" s="64">
        <v>5337</v>
      </c>
      <c r="L15" s="16">
        <v>5252</v>
      </c>
      <c r="M15" s="64">
        <v>5697</v>
      </c>
      <c r="N15" s="64">
        <v>5256</v>
      </c>
      <c r="O15" s="64">
        <v>5220</v>
      </c>
      <c r="P15" s="64">
        <v>4861</v>
      </c>
      <c r="Q15" s="64">
        <v>4722</v>
      </c>
      <c r="R15" s="64">
        <v>4616</v>
      </c>
    </row>
    <row r="16" spans="1:19" x14ac:dyDescent="0.3">
      <c r="A16" s="37" t="s">
        <v>2</v>
      </c>
      <c r="B16" s="66">
        <v>8095</v>
      </c>
      <c r="C16" s="66">
        <v>9254</v>
      </c>
      <c r="D16" s="66">
        <v>9708</v>
      </c>
      <c r="E16" s="66">
        <v>10140</v>
      </c>
      <c r="F16" s="66">
        <v>10716</v>
      </c>
      <c r="G16" s="66">
        <v>10975</v>
      </c>
      <c r="H16" s="57">
        <v>11440</v>
      </c>
      <c r="I16" s="66">
        <v>10848</v>
      </c>
      <c r="J16" s="66">
        <v>10711</v>
      </c>
      <c r="K16" s="66">
        <v>10898</v>
      </c>
      <c r="L16" s="20">
        <v>11948</v>
      </c>
      <c r="M16" s="66">
        <v>12226</v>
      </c>
      <c r="N16" s="66">
        <v>11307</v>
      </c>
      <c r="O16" s="66">
        <v>10859</v>
      </c>
      <c r="P16" s="66">
        <v>9910</v>
      </c>
      <c r="Q16" s="66">
        <v>9389</v>
      </c>
      <c r="R16" s="66">
        <v>8453</v>
      </c>
    </row>
    <row r="17" spans="1:18" x14ac:dyDescent="0.3">
      <c r="A17" s="7"/>
      <c r="B17" s="64"/>
      <c r="C17" s="64"/>
      <c r="D17" s="64"/>
      <c r="E17" s="64"/>
      <c r="F17" s="64"/>
      <c r="M17" s="22"/>
    </row>
    <row r="18" spans="1:18" ht="16.2" x14ac:dyDescent="0.3">
      <c r="A18" s="7" t="s">
        <v>282</v>
      </c>
      <c r="B18" s="64"/>
      <c r="C18" s="64"/>
      <c r="D18" s="64"/>
      <c r="E18" s="64"/>
      <c r="F18" s="64"/>
      <c r="K18" s="22"/>
      <c r="L18" s="22"/>
      <c r="M18" s="22"/>
    </row>
    <row r="19" spans="1:18" x14ac:dyDescent="0.3">
      <c r="A19" s="7" t="s">
        <v>283</v>
      </c>
      <c r="B19" s="64">
        <v>0</v>
      </c>
      <c r="C19" s="64">
        <v>0</v>
      </c>
      <c r="D19" s="64">
        <v>0</v>
      </c>
      <c r="E19" s="64">
        <v>0</v>
      </c>
      <c r="F19" s="64">
        <v>0</v>
      </c>
      <c r="G19" s="22">
        <v>0</v>
      </c>
      <c r="H19" s="22">
        <v>0</v>
      </c>
      <c r="I19" s="22">
        <v>0</v>
      </c>
      <c r="J19" s="22">
        <v>8550</v>
      </c>
      <c r="K19" s="22">
        <v>8970</v>
      </c>
      <c r="L19" s="22">
        <v>9318</v>
      </c>
      <c r="M19" s="22">
        <v>9922</v>
      </c>
      <c r="N19" s="131">
        <v>9161</v>
      </c>
      <c r="O19" s="22">
        <v>8915</v>
      </c>
      <c r="P19" s="22">
        <v>6642</v>
      </c>
      <c r="Q19" s="22">
        <v>7796</v>
      </c>
      <c r="R19" s="22">
        <v>7092</v>
      </c>
    </row>
    <row r="20" spans="1:18" x14ac:dyDescent="0.3">
      <c r="A20" s="132" t="s">
        <v>284</v>
      </c>
      <c r="B20" s="66">
        <v>0</v>
      </c>
      <c r="C20" s="66">
        <v>0</v>
      </c>
      <c r="D20" s="66">
        <v>0</v>
      </c>
      <c r="E20" s="66">
        <v>0</v>
      </c>
      <c r="F20" s="66">
        <v>0</v>
      </c>
      <c r="G20" s="77">
        <v>0</v>
      </c>
      <c r="H20" s="77">
        <v>0</v>
      </c>
      <c r="I20" s="77">
        <v>0</v>
      </c>
      <c r="J20" s="77">
        <v>7335</v>
      </c>
      <c r="K20" s="77">
        <v>7265</v>
      </c>
      <c r="L20" s="77">
        <v>7882</v>
      </c>
      <c r="M20" s="77">
        <v>8001</v>
      </c>
      <c r="N20" s="133">
        <v>7402</v>
      </c>
      <c r="O20" s="134">
        <v>7164</v>
      </c>
      <c r="P20" s="134">
        <v>8129</v>
      </c>
      <c r="Q20" s="134">
        <v>6315</v>
      </c>
      <c r="R20" s="134">
        <v>5977</v>
      </c>
    </row>
    <row r="21" spans="1:18" x14ac:dyDescent="0.3">
      <c r="A21" s="7"/>
      <c r="B21" s="64"/>
      <c r="C21" s="64"/>
      <c r="D21" s="64"/>
      <c r="E21" s="64"/>
      <c r="F21" s="64"/>
      <c r="M21" s="22"/>
    </row>
    <row r="22" spans="1:18" x14ac:dyDescent="0.3">
      <c r="A22" s="7" t="s">
        <v>146</v>
      </c>
      <c r="B22" s="64"/>
      <c r="C22" s="64"/>
      <c r="D22" s="64"/>
      <c r="E22" s="64"/>
      <c r="F22" s="64"/>
      <c r="M22" s="22"/>
    </row>
    <row r="23" spans="1:18" x14ac:dyDescent="0.3">
      <c r="A23" s="17" t="s">
        <v>162</v>
      </c>
      <c r="B23" s="63">
        <v>7139</v>
      </c>
      <c r="C23" s="63">
        <v>6711</v>
      </c>
      <c r="D23" s="63">
        <v>6967</v>
      </c>
      <c r="E23" s="63">
        <v>6755</v>
      </c>
      <c r="F23" s="63">
        <v>6897</v>
      </c>
      <c r="G23" s="63">
        <v>6533</v>
      </c>
      <c r="H23" s="63">
        <v>6657</v>
      </c>
      <c r="I23" s="63">
        <v>6952</v>
      </c>
      <c r="J23" s="63">
        <v>7446</v>
      </c>
      <c r="K23" s="63">
        <v>7661</v>
      </c>
      <c r="L23" s="42">
        <v>7518</v>
      </c>
      <c r="M23" s="63">
        <v>7701</v>
      </c>
      <c r="N23" s="63">
        <v>7432</v>
      </c>
      <c r="O23" s="63">
        <v>7219</v>
      </c>
      <c r="P23" s="63">
        <v>6476</v>
      </c>
      <c r="Q23" s="63">
        <v>6302</v>
      </c>
      <c r="R23" s="63">
        <v>6032</v>
      </c>
    </row>
    <row r="24" spans="1:18" x14ac:dyDescent="0.3">
      <c r="A24" s="9" t="s">
        <v>141</v>
      </c>
      <c r="B24" s="64">
        <v>2466</v>
      </c>
      <c r="C24" s="64">
        <v>2186</v>
      </c>
      <c r="D24" s="64">
        <v>2235</v>
      </c>
      <c r="E24" s="64">
        <v>2256</v>
      </c>
      <c r="F24" s="64">
        <v>2223</v>
      </c>
      <c r="G24" s="64">
        <v>2421</v>
      </c>
      <c r="H24" s="64">
        <v>2357</v>
      </c>
      <c r="I24" s="64">
        <v>2500</v>
      </c>
      <c r="J24" s="64">
        <v>2690</v>
      </c>
      <c r="K24" s="64">
        <v>2882</v>
      </c>
      <c r="L24" s="16">
        <v>2870</v>
      </c>
      <c r="M24" s="64">
        <v>2800</v>
      </c>
      <c r="N24" s="64">
        <v>2833</v>
      </c>
      <c r="O24" s="64">
        <v>2701</v>
      </c>
      <c r="P24" s="64">
        <v>2301</v>
      </c>
      <c r="Q24" s="64">
        <v>2166</v>
      </c>
      <c r="R24" s="64">
        <v>2016</v>
      </c>
    </row>
    <row r="25" spans="1:18" x14ac:dyDescent="0.3">
      <c r="A25" s="9" t="s">
        <v>142</v>
      </c>
      <c r="B25" s="64">
        <v>1567</v>
      </c>
      <c r="C25" s="64">
        <v>1383</v>
      </c>
      <c r="D25" s="64">
        <v>1378</v>
      </c>
      <c r="E25" s="64">
        <v>1349</v>
      </c>
      <c r="F25" s="64">
        <v>1343</v>
      </c>
      <c r="G25" s="64">
        <v>1343</v>
      </c>
      <c r="H25" s="64">
        <v>1408</v>
      </c>
      <c r="I25" s="64">
        <v>1457</v>
      </c>
      <c r="J25" s="64">
        <v>1434</v>
      </c>
      <c r="K25" s="64">
        <v>1380</v>
      </c>
      <c r="L25" s="16">
        <v>1348</v>
      </c>
      <c r="M25" s="64">
        <v>1343</v>
      </c>
      <c r="N25" s="64">
        <v>1318</v>
      </c>
      <c r="O25" s="64">
        <v>1270</v>
      </c>
      <c r="P25" s="64">
        <v>1166</v>
      </c>
      <c r="Q25" s="64">
        <v>1110</v>
      </c>
      <c r="R25" s="64">
        <v>1031</v>
      </c>
    </row>
    <row r="26" spans="1:18" x14ac:dyDescent="0.3">
      <c r="A26" s="9" t="s">
        <v>143</v>
      </c>
      <c r="B26" s="64">
        <v>1660</v>
      </c>
      <c r="C26" s="64">
        <v>1296</v>
      </c>
      <c r="D26" s="64">
        <v>1275</v>
      </c>
      <c r="E26" s="64">
        <v>1299</v>
      </c>
      <c r="F26" s="64">
        <v>1344</v>
      </c>
      <c r="G26" s="64">
        <v>1313</v>
      </c>
      <c r="H26" s="64">
        <v>1331</v>
      </c>
      <c r="I26" s="64">
        <v>1331</v>
      </c>
      <c r="J26" s="64">
        <v>1316</v>
      </c>
      <c r="K26" s="64">
        <v>1287</v>
      </c>
      <c r="L26" s="16">
        <v>1443</v>
      </c>
      <c r="M26" s="64">
        <v>1469</v>
      </c>
      <c r="N26" s="64">
        <v>1416</v>
      </c>
      <c r="O26" s="64">
        <v>1313</v>
      </c>
      <c r="P26" s="64">
        <v>1285</v>
      </c>
      <c r="Q26" s="64">
        <v>1258</v>
      </c>
      <c r="R26" s="64">
        <v>1283</v>
      </c>
    </row>
    <row r="27" spans="1:18" x14ac:dyDescent="0.3">
      <c r="A27" s="9" t="s">
        <v>144</v>
      </c>
      <c r="B27" s="64">
        <v>860</v>
      </c>
      <c r="C27" s="64">
        <v>729</v>
      </c>
      <c r="D27" s="64">
        <v>851</v>
      </c>
      <c r="E27" s="64">
        <v>729</v>
      </c>
      <c r="F27" s="64">
        <v>678</v>
      </c>
      <c r="G27" s="64">
        <v>585</v>
      </c>
      <c r="H27" s="64">
        <v>600</v>
      </c>
      <c r="I27" s="64">
        <v>800</v>
      </c>
      <c r="J27" s="64">
        <v>796</v>
      </c>
      <c r="K27" s="64">
        <v>819</v>
      </c>
      <c r="L27" s="16">
        <v>991</v>
      </c>
      <c r="M27" s="64">
        <v>1092</v>
      </c>
      <c r="N27" s="64">
        <v>988</v>
      </c>
      <c r="O27" s="64">
        <v>922</v>
      </c>
      <c r="P27" s="64">
        <v>907</v>
      </c>
      <c r="Q27" s="64">
        <v>1012</v>
      </c>
      <c r="R27" s="64">
        <v>990</v>
      </c>
    </row>
    <row r="28" spans="1:18" x14ac:dyDescent="0.3">
      <c r="A28" s="9" t="s">
        <v>247</v>
      </c>
      <c r="B28" s="64">
        <v>2</v>
      </c>
      <c r="C28" s="64">
        <v>2</v>
      </c>
      <c r="D28" s="64">
        <v>1</v>
      </c>
      <c r="E28" s="64">
        <v>4</v>
      </c>
      <c r="F28" s="64">
        <v>2</v>
      </c>
      <c r="G28" s="64">
        <v>6</v>
      </c>
      <c r="H28" s="64">
        <v>2</v>
      </c>
      <c r="I28" s="64">
        <v>1</v>
      </c>
      <c r="J28" s="64">
        <v>1</v>
      </c>
      <c r="K28" s="64">
        <v>9</v>
      </c>
      <c r="L28" s="16">
        <v>8</v>
      </c>
      <c r="M28" s="64">
        <v>0</v>
      </c>
      <c r="N28" s="64">
        <v>1</v>
      </c>
      <c r="O28" s="64">
        <v>0</v>
      </c>
      <c r="P28" s="64">
        <v>0</v>
      </c>
      <c r="R28" s="64">
        <v>0</v>
      </c>
    </row>
    <row r="29" spans="1:18" x14ac:dyDescent="0.3">
      <c r="A29" s="9" t="s">
        <v>145</v>
      </c>
      <c r="B29" s="64">
        <v>584</v>
      </c>
      <c r="C29" s="64">
        <v>174</v>
      </c>
      <c r="D29" s="64">
        <v>201</v>
      </c>
      <c r="E29" s="64">
        <v>224</v>
      </c>
      <c r="F29" s="64">
        <v>211</v>
      </c>
      <c r="G29" s="64">
        <v>221</v>
      </c>
      <c r="H29" s="64">
        <v>217</v>
      </c>
      <c r="I29" s="64">
        <v>113</v>
      </c>
      <c r="J29" s="64">
        <v>198</v>
      </c>
      <c r="K29" s="64">
        <v>240</v>
      </c>
      <c r="L29" s="16">
        <v>186</v>
      </c>
      <c r="M29" s="64">
        <v>139</v>
      </c>
      <c r="N29" s="64">
        <v>170</v>
      </c>
      <c r="O29" s="64">
        <v>232</v>
      </c>
      <c r="P29" s="64">
        <v>168</v>
      </c>
      <c r="Q29" s="64">
        <v>93</v>
      </c>
      <c r="R29" s="64">
        <v>102</v>
      </c>
    </row>
    <row r="30" spans="1:18" ht="16.2" x14ac:dyDescent="0.3">
      <c r="A30" s="9" t="s">
        <v>286</v>
      </c>
      <c r="B30" s="64" t="s">
        <v>21</v>
      </c>
      <c r="C30" s="64">
        <v>941</v>
      </c>
      <c r="D30" s="64">
        <v>1026</v>
      </c>
      <c r="E30" s="64">
        <v>894</v>
      </c>
      <c r="F30" s="64">
        <v>1096</v>
      </c>
      <c r="G30" s="64">
        <v>644</v>
      </c>
      <c r="H30" s="67">
        <v>742</v>
      </c>
      <c r="I30" s="64">
        <v>750</v>
      </c>
      <c r="J30" s="64">
        <v>1011</v>
      </c>
      <c r="K30" s="64">
        <v>1044</v>
      </c>
      <c r="L30" s="16">
        <v>672</v>
      </c>
      <c r="M30" s="64">
        <v>858</v>
      </c>
      <c r="N30" s="64">
        <v>706</v>
      </c>
      <c r="O30" s="64">
        <v>781</v>
      </c>
      <c r="P30" s="64">
        <v>649</v>
      </c>
      <c r="Q30" s="64">
        <v>663</v>
      </c>
      <c r="R30" s="64">
        <v>610</v>
      </c>
    </row>
    <row r="31" spans="1:18" x14ac:dyDescent="0.3">
      <c r="A31" s="37" t="s">
        <v>246</v>
      </c>
      <c r="B31" s="68">
        <v>6400</v>
      </c>
      <c r="C31" s="68">
        <v>7359</v>
      </c>
      <c r="D31" s="68">
        <v>7792</v>
      </c>
      <c r="E31" s="68">
        <v>8451</v>
      </c>
      <c r="F31" s="68">
        <v>9293</v>
      </c>
      <c r="G31" s="68">
        <v>9452</v>
      </c>
      <c r="H31" s="68">
        <v>9344</v>
      </c>
      <c r="I31" s="68">
        <v>8858</v>
      </c>
      <c r="J31" s="68">
        <v>8439</v>
      </c>
      <c r="K31" s="68">
        <v>8574</v>
      </c>
      <c r="L31" s="88">
        <v>9682</v>
      </c>
      <c r="M31" s="97">
        <v>10222</v>
      </c>
      <c r="N31" s="68">
        <v>9131</v>
      </c>
      <c r="O31" s="130">
        <v>8860</v>
      </c>
      <c r="P31" s="68">
        <v>8295</v>
      </c>
      <c r="Q31" s="68">
        <v>7809</v>
      </c>
      <c r="R31" s="68">
        <v>7037</v>
      </c>
    </row>
    <row r="32" spans="1:18" x14ac:dyDescent="0.3">
      <c r="A32" s="211" t="s">
        <v>183</v>
      </c>
      <c r="B32" s="211"/>
      <c r="C32" s="211"/>
      <c r="D32" s="211"/>
      <c r="E32" s="211"/>
      <c r="F32" s="211"/>
      <c r="G32" s="211"/>
      <c r="H32" s="211"/>
      <c r="I32" s="211"/>
      <c r="J32" s="211"/>
      <c r="K32" s="211"/>
      <c r="L32" s="211"/>
      <c r="M32" s="211"/>
      <c r="N32" s="211"/>
      <c r="O32" s="211"/>
      <c r="P32" s="211"/>
    </row>
    <row r="33" spans="1:16" ht="15" customHeight="1" x14ac:dyDescent="0.3">
      <c r="A33" s="214" t="s">
        <v>287</v>
      </c>
      <c r="B33" s="214"/>
      <c r="C33" s="214"/>
      <c r="D33" s="214"/>
      <c r="E33" s="214"/>
      <c r="F33" s="214"/>
      <c r="G33" s="214"/>
      <c r="H33" s="214"/>
      <c r="I33" s="214"/>
      <c r="J33" s="214"/>
      <c r="K33" s="214"/>
      <c r="L33" s="214"/>
      <c r="M33" s="214"/>
      <c r="N33" s="214"/>
      <c r="O33" s="214"/>
      <c r="P33" s="214"/>
    </row>
    <row r="34" spans="1:16" ht="30.75" customHeight="1" x14ac:dyDescent="0.3">
      <c r="A34" s="213" t="s">
        <v>288</v>
      </c>
      <c r="B34" s="213"/>
      <c r="C34" s="213"/>
      <c r="D34" s="213"/>
      <c r="E34" s="213"/>
      <c r="F34" s="213"/>
      <c r="G34" s="213"/>
      <c r="H34" s="213"/>
      <c r="I34" s="213"/>
      <c r="J34" s="213"/>
      <c r="K34" s="213"/>
      <c r="L34" s="213"/>
      <c r="M34" s="213"/>
      <c r="N34" s="213"/>
      <c r="O34" s="213"/>
      <c r="P34" s="213"/>
    </row>
    <row r="35" spans="1:16" x14ac:dyDescent="0.3">
      <c r="A35" s="13"/>
      <c r="B35" s="58"/>
      <c r="C35" s="58"/>
      <c r="D35" s="58"/>
      <c r="E35" s="58"/>
      <c r="F35" s="58"/>
    </row>
    <row r="36" spans="1:16" x14ac:dyDescent="0.3">
      <c r="A36" s="19"/>
      <c r="B36" s="58"/>
      <c r="C36" s="58"/>
      <c r="D36" s="58"/>
      <c r="E36" s="58"/>
      <c r="F36" s="58"/>
    </row>
  </sheetData>
  <mergeCells count="9">
    <mergeCell ref="A34:P34"/>
    <mergeCell ref="A33:P33"/>
    <mergeCell ref="A32:P32"/>
    <mergeCell ref="A8:K8"/>
    <mergeCell ref="A1:R1"/>
    <mergeCell ref="A2:R2"/>
    <mergeCell ref="A3:R3"/>
    <mergeCell ref="A5:R5"/>
    <mergeCell ref="A6:R6"/>
  </mergeCells>
  <printOptions horizontalCentered="1" verticalCentered="1"/>
  <pageMargins left="0.45" right="0.45"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8"/>
  <sheetViews>
    <sheetView showGridLines="0" zoomScale="84" zoomScaleNormal="84" workbookViewId="0">
      <selection activeCell="S31" sqref="S31"/>
    </sheetView>
  </sheetViews>
  <sheetFormatPr defaultRowHeight="14.4" x14ac:dyDescent="0.3"/>
  <cols>
    <col min="1" max="1" width="50.5546875" style="22" customWidth="1"/>
    <col min="2" max="2" width="11.5546875" style="22" bestFit="1" customWidth="1"/>
    <col min="3" max="3" width="13.109375" style="22" customWidth="1"/>
    <col min="4" max="4" width="9.109375" style="22" bestFit="1" customWidth="1"/>
    <col min="5" max="7" width="8.109375" style="22" bestFit="1" customWidth="1"/>
    <col min="8" max="9" width="8.109375" style="23" bestFit="1" customWidth="1"/>
    <col min="10" max="10" width="12.6640625" customWidth="1"/>
    <col min="11" max="11" width="8.109375" bestFit="1" customWidth="1"/>
    <col min="12" max="12" width="7.88671875" bestFit="1" customWidth="1"/>
    <col min="13" max="13" width="8.109375" bestFit="1" customWidth="1"/>
    <col min="14" max="16" width="7.109375" bestFit="1" customWidth="1"/>
  </cols>
  <sheetData>
    <row r="1" spans="1:16" ht="18" x14ac:dyDescent="0.35">
      <c r="A1" s="208" t="s">
        <v>270</v>
      </c>
      <c r="B1" s="208"/>
      <c r="C1" s="208"/>
      <c r="D1" s="208"/>
      <c r="E1" s="208"/>
      <c r="F1" s="208"/>
      <c r="G1" s="208"/>
      <c r="H1" s="208"/>
      <c r="I1" s="208"/>
      <c r="J1" s="208"/>
      <c r="K1" s="208"/>
      <c r="L1" s="208"/>
      <c r="M1" s="208"/>
      <c r="N1" s="208"/>
      <c r="O1" s="208"/>
      <c r="P1" s="208"/>
    </row>
    <row r="2" spans="1:16" ht="18" x14ac:dyDescent="0.35">
      <c r="A2" s="208" t="s">
        <v>271</v>
      </c>
      <c r="B2" s="208"/>
      <c r="C2" s="208"/>
      <c r="D2" s="208"/>
      <c r="E2" s="208"/>
      <c r="F2" s="208"/>
      <c r="G2" s="208"/>
      <c r="H2" s="208"/>
      <c r="I2" s="208"/>
      <c r="J2" s="208"/>
      <c r="K2" s="208"/>
      <c r="L2" s="208"/>
      <c r="M2" s="208"/>
      <c r="N2" s="208"/>
      <c r="O2" s="208"/>
      <c r="P2" s="208"/>
    </row>
    <row r="3" spans="1:16" ht="18.75" customHeight="1" x14ac:dyDescent="0.3">
      <c r="A3" s="209" t="s">
        <v>272</v>
      </c>
      <c r="B3" s="209"/>
      <c r="C3" s="209"/>
      <c r="D3" s="209"/>
      <c r="E3" s="209"/>
      <c r="F3" s="209"/>
      <c r="G3" s="209"/>
      <c r="H3" s="209"/>
      <c r="I3" s="209"/>
      <c r="J3" s="209"/>
      <c r="K3" s="209"/>
      <c r="L3" s="209"/>
      <c r="M3" s="209"/>
      <c r="N3" s="209"/>
      <c r="O3" s="209"/>
      <c r="P3" s="209"/>
    </row>
    <row r="4" spans="1:16" ht="18.75" customHeight="1" x14ac:dyDescent="0.3">
      <c r="A4" s="137"/>
      <c r="B4" s="137"/>
      <c r="C4" s="137"/>
      <c r="D4" s="137"/>
      <c r="E4" s="137"/>
      <c r="F4" s="137"/>
      <c r="G4" s="137"/>
      <c r="H4" s="137"/>
      <c r="I4" s="137"/>
      <c r="J4" s="137"/>
      <c r="K4" s="137"/>
      <c r="L4" s="137"/>
      <c r="M4" s="137"/>
      <c r="N4" s="137"/>
      <c r="O4" s="137"/>
      <c r="P4" s="100"/>
    </row>
    <row r="5" spans="1:16" ht="18.75" customHeight="1" x14ac:dyDescent="0.3">
      <c r="A5" s="202" t="s">
        <v>210</v>
      </c>
      <c r="B5" s="202"/>
      <c r="C5" s="202"/>
      <c r="D5" s="202"/>
      <c r="E5" s="202"/>
      <c r="F5" s="202"/>
      <c r="G5" s="202"/>
      <c r="H5" s="202"/>
      <c r="I5" s="202"/>
      <c r="J5" s="202"/>
      <c r="K5" s="202"/>
      <c r="L5" s="202"/>
      <c r="M5" s="202"/>
      <c r="N5" s="202"/>
      <c r="O5" s="202"/>
      <c r="P5" s="202"/>
    </row>
    <row r="6" spans="1:16" ht="15.75" customHeight="1" x14ac:dyDescent="0.3">
      <c r="A6" s="210" t="s">
        <v>358</v>
      </c>
      <c r="B6" s="210"/>
      <c r="C6" s="210"/>
      <c r="D6" s="210"/>
      <c r="E6" s="210"/>
      <c r="F6" s="210"/>
      <c r="G6" s="210"/>
      <c r="H6" s="210"/>
      <c r="I6" s="210"/>
      <c r="J6" s="210"/>
      <c r="K6" s="210"/>
      <c r="L6" s="210"/>
      <c r="M6" s="210"/>
      <c r="N6" s="210"/>
      <c r="O6" s="210"/>
      <c r="P6" s="210"/>
    </row>
    <row r="7" spans="1:16" x14ac:dyDescent="0.3">
      <c r="H7"/>
      <c r="I7"/>
    </row>
    <row r="8" spans="1:16" x14ac:dyDescent="0.3">
      <c r="A8" s="106" t="s">
        <v>148</v>
      </c>
      <c r="B8" s="106"/>
      <c r="C8" s="106"/>
      <c r="D8" s="106"/>
      <c r="E8" s="106"/>
      <c r="F8" s="106"/>
      <c r="G8" s="106"/>
      <c r="H8"/>
      <c r="I8"/>
    </row>
    <row r="9" spans="1:16" x14ac:dyDescent="0.3">
      <c r="A9" s="106" t="s">
        <v>372</v>
      </c>
      <c r="B9" s="106"/>
      <c r="C9" s="106"/>
      <c r="D9" s="106"/>
      <c r="E9" s="106"/>
      <c r="F9" s="106"/>
      <c r="G9" s="106"/>
      <c r="H9"/>
      <c r="I9"/>
    </row>
    <row r="10" spans="1:16" x14ac:dyDescent="0.3">
      <c r="A10" s="5" t="s">
        <v>249</v>
      </c>
      <c r="B10" s="101"/>
    </row>
    <row r="11" spans="1:16" s="23" customFormat="1" ht="15" customHeight="1" x14ac:dyDescent="0.3">
      <c r="A11" s="218" t="s">
        <v>131</v>
      </c>
      <c r="B11" s="216" t="s">
        <v>82</v>
      </c>
      <c r="C11" s="219" t="s">
        <v>10</v>
      </c>
      <c r="D11" s="219"/>
      <c r="E11" s="219"/>
      <c r="F11" s="219"/>
      <c r="G11" s="219"/>
      <c r="H11" s="219"/>
      <c r="I11" s="219"/>
      <c r="J11" s="216" t="s">
        <v>14</v>
      </c>
      <c r="K11" s="216"/>
      <c r="L11" s="216"/>
      <c r="M11" s="216"/>
      <c r="N11" s="216"/>
      <c r="O11" s="216"/>
      <c r="P11" s="216"/>
    </row>
    <row r="12" spans="1:16" s="23" customFormat="1" ht="15" customHeight="1" x14ac:dyDescent="0.3">
      <c r="A12" s="218"/>
      <c r="B12" s="216"/>
      <c r="C12" s="220" t="s">
        <v>231</v>
      </c>
      <c r="D12" s="216" t="s">
        <v>118</v>
      </c>
      <c r="E12" s="216"/>
      <c r="F12" s="216"/>
      <c r="G12" s="216" t="s">
        <v>186</v>
      </c>
      <c r="H12" s="216"/>
      <c r="I12" s="216"/>
      <c r="J12" s="220" t="s">
        <v>232</v>
      </c>
      <c r="K12" s="216" t="s">
        <v>118</v>
      </c>
      <c r="L12" s="216"/>
      <c r="M12" s="216"/>
      <c r="N12" s="216" t="s">
        <v>186</v>
      </c>
      <c r="O12" s="216"/>
      <c r="P12" s="216"/>
    </row>
    <row r="13" spans="1:16" s="23" customFormat="1" ht="13.8" x14ac:dyDescent="0.3">
      <c r="A13" s="218"/>
      <c r="B13" s="216"/>
      <c r="C13" s="220"/>
      <c r="D13" s="135" t="s">
        <v>77</v>
      </c>
      <c r="E13" s="135" t="s">
        <v>123</v>
      </c>
      <c r="F13" s="135" t="s">
        <v>124</v>
      </c>
      <c r="G13" s="135" t="s">
        <v>77</v>
      </c>
      <c r="H13" s="135" t="s">
        <v>123</v>
      </c>
      <c r="I13" s="135" t="s">
        <v>124</v>
      </c>
      <c r="J13" s="220"/>
      <c r="K13" s="135" t="s">
        <v>77</v>
      </c>
      <c r="L13" s="135" t="s">
        <v>123</v>
      </c>
      <c r="M13" s="135" t="s">
        <v>124</v>
      </c>
      <c r="N13" s="135" t="s">
        <v>77</v>
      </c>
      <c r="O13" s="135" t="s">
        <v>123</v>
      </c>
      <c r="P13" s="135" t="s">
        <v>124</v>
      </c>
    </row>
    <row r="14" spans="1:16" s="23" customFormat="1" ht="13.8" x14ac:dyDescent="0.3">
      <c r="A14" s="81" t="s">
        <v>22</v>
      </c>
      <c r="B14" s="169"/>
      <c r="C14" s="143"/>
      <c r="D14" s="135"/>
      <c r="E14" s="135"/>
      <c r="F14" s="135"/>
      <c r="G14" s="135"/>
      <c r="H14" s="135"/>
      <c r="I14" s="135"/>
      <c r="J14" s="143"/>
      <c r="K14" s="135"/>
      <c r="L14" s="135"/>
      <c r="M14" s="135"/>
      <c r="N14" s="135"/>
      <c r="O14" s="135"/>
      <c r="P14" s="135"/>
    </row>
    <row r="15" spans="1:16" s="23" customFormat="1" ht="13.8" x14ac:dyDescent="0.3">
      <c r="A15" s="48" t="s">
        <v>23</v>
      </c>
      <c r="B15" s="171">
        <v>675</v>
      </c>
      <c r="C15" s="171">
        <f t="shared" ref="C15:C32" si="0">SUM(D15,G15)</f>
        <v>675</v>
      </c>
      <c r="D15" s="47">
        <v>496</v>
      </c>
      <c r="E15" s="47">
        <v>189</v>
      </c>
      <c r="F15" s="47">
        <v>307</v>
      </c>
      <c r="G15" s="47">
        <v>179</v>
      </c>
      <c r="H15" s="47">
        <v>69</v>
      </c>
      <c r="I15" s="47">
        <v>110</v>
      </c>
      <c r="J15" s="47">
        <f t="shared" ref="J15:J32" si="1">SUM(K15,N15)</f>
        <v>0</v>
      </c>
      <c r="K15" s="47"/>
      <c r="L15" s="47"/>
      <c r="M15" s="47"/>
      <c r="N15" s="47"/>
      <c r="O15" s="47"/>
      <c r="P15" s="47"/>
    </row>
    <row r="16" spans="1:16" s="23" customFormat="1" ht="13.8" x14ac:dyDescent="0.3">
      <c r="A16" s="48" t="s">
        <v>25</v>
      </c>
      <c r="B16" s="171">
        <v>346</v>
      </c>
      <c r="C16" s="171">
        <f t="shared" si="0"/>
        <v>325</v>
      </c>
      <c r="D16" s="47">
        <v>201</v>
      </c>
      <c r="E16" s="47">
        <v>137</v>
      </c>
      <c r="F16" s="47">
        <v>64</v>
      </c>
      <c r="G16" s="47">
        <v>124</v>
      </c>
      <c r="H16" s="47">
        <v>84</v>
      </c>
      <c r="I16" s="47">
        <v>40</v>
      </c>
      <c r="J16" s="47">
        <f t="shared" si="1"/>
        <v>21</v>
      </c>
      <c r="K16" s="47">
        <v>14</v>
      </c>
      <c r="L16" s="47">
        <v>9</v>
      </c>
      <c r="M16" s="47">
        <v>5</v>
      </c>
      <c r="N16" s="47">
        <v>7</v>
      </c>
      <c r="O16" s="47">
        <v>5</v>
      </c>
      <c r="P16" s="47">
        <v>2</v>
      </c>
    </row>
    <row r="17" spans="1:16" s="23" customFormat="1" ht="13.8" x14ac:dyDescent="0.3">
      <c r="A17" s="48" t="s">
        <v>343</v>
      </c>
      <c r="B17" s="171">
        <v>485</v>
      </c>
      <c r="C17" s="171">
        <f t="shared" si="0"/>
        <v>485</v>
      </c>
      <c r="D17" s="47">
        <v>336</v>
      </c>
      <c r="E17" s="47">
        <v>94</v>
      </c>
      <c r="F17" s="47">
        <v>242</v>
      </c>
      <c r="G17" s="47">
        <v>149</v>
      </c>
      <c r="H17" s="47">
        <v>40</v>
      </c>
      <c r="I17" s="47">
        <v>109</v>
      </c>
      <c r="J17" s="47">
        <f t="shared" si="1"/>
        <v>0</v>
      </c>
      <c r="K17" s="47"/>
      <c r="L17" s="47"/>
      <c r="M17" s="47"/>
      <c r="N17" s="47"/>
      <c r="O17" s="47"/>
      <c r="P17" s="47"/>
    </row>
    <row r="18" spans="1:16" s="23" customFormat="1" ht="13.8" x14ac:dyDescent="0.3">
      <c r="A18" s="48" t="s">
        <v>27</v>
      </c>
      <c r="B18" s="171">
        <v>244</v>
      </c>
      <c r="C18" s="171">
        <f t="shared" si="0"/>
        <v>244</v>
      </c>
      <c r="D18" s="47">
        <v>212</v>
      </c>
      <c r="E18" s="47">
        <v>142</v>
      </c>
      <c r="F18" s="47">
        <v>70</v>
      </c>
      <c r="G18" s="47">
        <v>32</v>
      </c>
      <c r="H18" s="47">
        <v>22</v>
      </c>
      <c r="I18" s="47">
        <v>10</v>
      </c>
      <c r="J18" s="47">
        <f t="shared" si="1"/>
        <v>0</v>
      </c>
      <c r="K18" s="47"/>
      <c r="L18" s="47"/>
      <c r="M18" s="47"/>
      <c r="N18" s="47"/>
      <c r="O18" s="47"/>
      <c r="P18" s="47"/>
    </row>
    <row r="19" spans="1:16" s="23" customFormat="1" ht="13.8" x14ac:dyDescent="0.3">
      <c r="A19" s="48" t="s">
        <v>245</v>
      </c>
      <c r="B19" s="171">
        <v>283</v>
      </c>
      <c r="C19" s="171">
        <f t="shared" si="0"/>
        <v>283</v>
      </c>
      <c r="D19" s="47">
        <v>273</v>
      </c>
      <c r="E19" s="47">
        <v>154</v>
      </c>
      <c r="F19" s="47">
        <v>119</v>
      </c>
      <c r="G19" s="47">
        <v>10</v>
      </c>
      <c r="H19" s="47">
        <v>3</v>
      </c>
      <c r="I19" s="47">
        <v>7</v>
      </c>
      <c r="J19" s="47">
        <f t="shared" si="1"/>
        <v>0</v>
      </c>
      <c r="K19" s="47"/>
      <c r="L19" s="47"/>
      <c r="M19" s="47"/>
      <c r="N19" s="47"/>
      <c r="O19" s="47"/>
      <c r="P19" s="47"/>
    </row>
    <row r="20" spans="1:16" s="23" customFormat="1" ht="13.8" x14ac:dyDescent="0.3">
      <c r="A20" s="48" t="s">
        <v>417</v>
      </c>
      <c r="B20" s="171">
        <v>199</v>
      </c>
      <c r="C20" s="171">
        <v>199</v>
      </c>
      <c r="D20" s="47">
        <v>199</v>
      </c>
      <c r="E20" s="47">
        <v>145</v>
      </c>
      <c r="F20" s="47">
        <v>54</v>
      </c>
      <c r="G20" s="47">
        <v>0</v>
      </c>
      <c r="H20" s="47">
        <v>0</v>
      </c>
      <c r="I20" s="47">
        <v>0</v>
      </c>
      <c r="J20" s="47">
        <v>0</v>
      </c>
      <c r="K20" s="47"/>
      <c r="L20" s="47"/>
      <c r="M20" s="47"/>
      <c r="N20" s="47"/>
      <c r="O20" s="47"/>
      <c r="P20" s="47"/>
    </row>
    <row r="21" spans="1:16" s="23" customFormat="1" ht="13.8" x14ac:dyDescent="0.3">
      <c r="A21" s="48" t="s">
        <v>28</v>
      </c>
      <c r="B21" s="171">
        <v>216</v>
      </c>
      <c r="C21" s="171">
        <f t="shared" si="0"/>
        <v>216</v>
      </c>
      <c r="D21" s="47">
        <v>200</v>
      </c>
      <c r="E21" s="47">
        <v>145</v>
      </c>
      <c r="F21" s="47">
        <v>55</v>
      </c>
      <c r="G21" s="47">
        <v>16</v>
      </c>
      <c r="H21" s="47">
        <v>11</v>
      </c>
      <c r="I21" s="47">
        <v>5</v>
      </c>
      <c r="J21" s="47">
        <f t="shared" si="1"/>
        <v>0</v>
      </c>
      <c r="K21" s="47"/>
      <c r="L21" s="47"/>
      <c r="M21" s="47"/>
      <c r="N21" s="47"/>
      <c r="O21" s="47"/>
      <c r="P21" s="47"/>
    </row>
    <row r="22" spans="1:16" s="23" customFormat="1" ht="13.8" x14ac:dyDescent="0.3">
      <c r="A22" s="48" t="s">
        <v>29</v>
      </c>
      <c r="B22" s="171">
        <v>2199</v>
      </c>
      <c r="C22" s="171">
        <f t="shared" si="0"/>
        <v>2199</v>
      </c>
      <c r="D22" s="47">
        <v>1977</v>
      </c>
      <c r="E22" s="47">
        <v>841</v>
      </c>
      <c r="F22" s="47">
        <v>1136</v>
      </c>
      <c r="G22" s="47">
        <v>222</v>
      </c>
      <c r="H22" s="47">
        <v>95</v>
      </c>
      <c r="I22" s="47">
        <v>127</v>
      </c>
      <c r="J22" s="47">
        <f t="shared" si="1"/>
        <v>0</v>
      </c>
      <c r="K22" s="47"/>
      <c r="L22" s="47"/>
      <c r="M22" s="47"/>
      <c r="N22" s="47"/>
      <c r="O22" s="47"/>
      <c r="P22" s="47"/>
    </row>
    <row r="23" spans="1:16" s="23" customFormat="1" ht="13.8" x14ac:dyDescent="0.3">
      <c r="A23" s="48" t="s">
        <v>30</v>
      </c>
      <c r="B23" s="171">
        <v>3117</v>
      </c>
      <c r="C23" s="171">
        <f t="shared" si="0"/>
        <v>3117</v>
      </c>
      <c r="D23" s="47">
        <v>2838</v>
      </c>
      <c r="E23" s="47">
        <v>1044</v>
      </c>
      <c r="F23" s="47">
        <v>1794</v>
      </c>
      <c r="G23" s="47">
        <v>279</v>
      </c>
      <c r="H23" s="47">
        <v>106</v>
      </c>
      <c r="I23" s="47">
        <v>173</v>
      </c>
      <c r="J23" s="47">
        <f t="shared" si="1"/>
        <v>0</v>
      </c>
      <c r="K23" s="47"/>
      <c r="L23" s="47"/>
      <c r="M23" s="47"/>
      <c r="N23" s="47"/>
      <c r="O23" s="47"/>
      <c r="P23" s="47"/>
    </row>
    <row r="24" spans="1:16" s="23" customFormat="1" ht="13.8" x14ac:dyDescent="0.3">
      <c r="A24" s="48" t="s">
        <v>31</v>
      </c>
      <c r="B24" s="171">
        <v>3326</v>
      </c>
      <c r="C24" s="171">
        <f t="shared" si="0"/>
        <v>3326</v>
      </c>
      <c r="D24" s="47">
        <v>2878</v>
      </c>
      <c r="E24" s="47">
        <v>1459</v>
      </c>
      <c r="F24" s="47">
        <v>1419</v>
      </c>
      <c r="G24" s="47">
        <v>448</v>
      </c>
      <c r="H24" s="47">
        <v>208</v>
      </c>
      <c r="I24" s="47">
        <v>240</v>
      </c>
      <c r="J24" s="47">
        <f t="shared" si="1"/>
        <v>0</v>
      </c>
      <c r="K24" s="47"/>
      <c r="L24" s="47"/>
      <c r="M24" s="47"/>
      <c r="N24" s="47"/>
      <c r="O24" s="47"/>
      <c r="P24" s="47"/>
    </row>
    <row r="25" spans="1:16" s="23" customFormat="1" ht="13.8" x14ac:dyDescent="0.3">
      <c r="A25" s="48" t="s">
        <v>32</v>
      </c>
      <c r="B25" s="171">
        <v>2367</v>
      </c>
      <c r="C25" s="171">
        <f t="shared" si="0"/>
        <v>2367</v>
      </c>
      <c r="D25" s="47">
        <v>1804</v>
      </c>
      <c r="E25" s="47">
        <v>633</v>
      </c>
      <c r="F25" s="47">
        <v>1171</v>
      </c>
      <c r="G25" s="47">
        <v>563</v>
      </c>
      <c r="H25" s="47">
        <v>216</v>
      </c>
      <c r="I25" s="47">
        <v>347</v>
      </c>
      <c r="J25" s="47">
        <f t="shared" si="1"/>
        <v>0</v>
      </c>
      <c r="K25" s="47"/>
      <c r="L25" s="47"/>
      <c r="M25" s="47"/>
      <c r="N25" s="47"/>
      <c r="O25" s="47"/>
      <c r="P25" s="47"/>
    </row>
    <row r="26" spans="1:16" s="23" customFormat="1" ht="13.8" x14ac:dyDescent="0.3">
      <c r="A26" s="48" t="s">
        <v>33</v>
      </c>
      <c r="B26" s="171">
        <v>2559</v>
      </c>
      <c r="C26" s="171">
        <f t="shared" si="0"/>
        <v>2559</v>
      </c>
      <c r="D26" s="47">
        <v>2275</v>
      </c>
      <c r="E26" s="47">
        <v>732</v>
      </c>
      <c r="F26" s="47">
        <v>1543</v>
      </c>
      <c r="G26" s="47">
        <v>284</v>
      </c>
      <c r="H26" s="47">
        <v>90</v>
      </c>
      <c r="I26" s="47">
        <v>194</v>
      </c>
      <c r="J26" s="47">
        <f t="shared" si="1"/>
        <v>0</v>
      </c>
      <c r="K26" s="47"/>
      <c r="L26" s="47"/>
      <c r="M26" s="47"/>
      <c r="N26" s="47"/>
      <c r="O26" s="47"/>
      <c r="P26" s="47"/>
    </row>
    <row r="27" spans="1:16" s="23" customFormat="1" ht="13.8" x14ac:dyDescent="0.3">
      <c r="A27" s="48" t="s">
        <v>344</v>
      </c>
      <c r="B27" s="171">
        <v>2164</v>
      </c>
      <c r="C27" s="171">
        <f t="shared" si="0"/>
        <v>336</v>
      </c>
      <c r="D27" s="47">
        <v>315</v>
      </c>
      <c r="E27" s="47">
        <v>62</v>
      </c>
      <c r="F27" s="47">
        <v>253</v>
      </c>
      <c r="G27" s="47">
        <v>21</v>
      </c>
      <c r="H27" s="47">
        <v>4</v>
      </c>
      <c r="I27" s="47">
        <v>17</v>
      </c>
      <c r="J27" s="47">
        <f t="shared" si="1"/>
        <v>1828</v>
      </c>
      <c r="K27" s="47">
        <v>1747</v>
      </c>
      <c r="L27" s="47">
        <v>618</v>
      </c>
      <c r="M27" s="47">
        <v>1129</v>
      </c>
      <c r="N27" s="47">
        <v>81</v>
      </c>
      <c r="O27" s="47">
        <v>26</v>
      </c>
      <c r="P27" s="47">
        <v>55</v>
      </c>
    </row>
    <row r="28" spans="1:16" s="23" customFormat="1" ht="13.8" x14ac:dyDescent="0.3">
      <c r="A28" s="48" t="s">
        <v>35</v>
      </c>
      <c r="B28" s="171">
        <v>2848</v>
      </c>
      <c r="C28" s="171">
        <f t="shared" si="0"/>
        <v>2848</v>
      </c>
      <c r="D28" s="47">
        <v>2572</v>
      </c>
      <c r="E28" s="47">
        <v>859</v>
      </c>
      <c r="F28" s="47">
        <v>1713</v>
      </c>
      <c r="G28" s="47">
        <v>276</v>
      </c>
      <c r="H28" s="47">
        <v>93</v>
      </c>
      <c r="I28" s="47">
        <v>183</v>
      </c>
      <c r="J28" s="47">
        <f t="shared" si="1"/>
        <v>0</v>
      </c>
      <c r="K28" s="47"/>
      <c r="L28" s="47"/>
      <c r="M28" s="47"/>
      <c r="N28" s="47"/>
      <c r="O28" s="47"/>
      <c r="P28" s="47"/>
    </row>
    <row r="29" spans="1:16" s="23" customFormat="1" ht="13.8" x14ac:dyDescent="0.3">
      <c r="A29" s="48" t="s">
        <v>36</v>
      </c>
      <c r="B29" s="171">
        <v>12126</v>
      </c>
      <c r="C29" s="171">
        <f t="shared" si="0"/>
        <v>11246</v>
      </c>
      <c r="D29" s="47">
        <v>10099</v>
      </c>
      <c r="E29" s="47">
        <v>5496</v>
      </c>
      <c r="F29" s="47">
        <v>4603</v>
      </c>
      <c r="G29" s="47">
        <v>1147</v>
      </c>
      <c r="H29" s="47">
        <v>682</v>
      </c>
      <c r="I29" s="47">
        <v>465</v>
      </c>
      <c r="J29" s="47">
        <f t="shared" si="1"/>
        <v>880</v>
      </c>
      <c r="K29" s="47">
        <v>797</v>
      </c>
      <c r="L29" s="47">
        <v>416</v>
      </c>
      <c r="M29" s="47">
        <v>381</v>
      </c>
      <c r="N29" s="47">
        <v>83</v>
      </c>
      <c r="O29" s="47">
        <v>46</v>
      </c>
      <c r="P29" s="47">
        <v>37</v>
      </c>
    </row>
    <row r="30" spans="1:16" s="23" customFormat="1" ht="13.8" x14ac:dyDescent="0.3">
      <c r="A30" s="48" t="s">
        <v>37</v>
      </c>
      <c r="B30" s="171">
        <v>2262</v>
      </c>
      <c r="C30" s="171">
        <f t="shared" si="0"/>
        <v>2262</v>
      </c>
      <c r="D30" s="47">
        <v>2062</v>
      </c>
      <c r="E30" s="47">
        <v>894</v>
      </c>
      <c r="F30" s="47">
        <v>1168</v>
      </c>
      <c r="G30" s="47">
        <v>200</v>
      </c>
      <c r="H30" s="47">
        <v>84</v>
      </c>
      <c r="I30" s="47">
        <v>116</v>
      </c>
      <c r="J30" s="47">
        <f t="shared" si="1"/>
        <v>0</v>
      </c>
      <c r="K30" s="47"/>
      <c r="L30" s="47"/>
      <c r="M30" s="47"/>
      <c r="N30" s="47"/>
      <c r="O30" s="47"/>
      <c r="P30" s="47"/>
    </row>
    <row r="31" spans="1:16" s="23" customFormat="1" ht="13.8" x14ac:dyDescent="0.3">
      <c r="A31" s="48" t="s">
        <v>38</v>
      </c>
      <c r="B31" s="171">
        <v>13226</v>
      </c>
      <c r="C31" s="171">
        <f t="shared" si="0"/>
        <v>10207</v>
      </c>
      <c r="D31" s="47">
        <v>8928</v>
      </c>
      <c r="E31" s="47">
        <v>3194</v>
      </c>
      <c r="F31" s="47">
        <v>5734</v>
      </c>
      <c r="G31" s="47">
        <v>1279</v>
      </c>
      <c r="H31" s="47">
        <v>509</v>
      </c>
      <c r="I31" s="47">
        <v>770</v>
      </c>
      <c r="J31" s="47">
        <f t="shared" si="1"/>
        <v>3019</v>
      </c>
      <c r="K31" s="47">
        <v>2270</v>
      </c>
      <c r="L31" s="47">
        <v>846</v>
      </c>
      <c r="M31" s="47">
        <v>1424</v>
      </c>
      <c r="N31" s="47">
        <v>749</v>
      </c>
      <c r="O31" s="47">
        <v>235</v>
      </c>
      <c r="P31" s="47">
        <v>514</v>
      </c>
    </row>
    <row r="32" spans="1:16" s="23" customFormat="1" ht="13.8" x14ac:dyDescent="0.3">
      <c r="A32" s="48" t="s">
        <v>39</v>
      </c>
      <c r="B32" s="171">
        <v>457</v>
      </c>
      <c r="C32" s="171">
        <f t="shared" si="0"/>
        <v>457</v>
      </c>
      <c r="D32" s="47">
        <v>414</v>
      </c>
      <c r="E32" s="47">
        <v>196</v>
      </c>
      <c r="F32" s="47">
        <v>218</v>
      </c>
      <c r="G32" s="47">
        <v>43</v>
      </c>
      <c r="H32" s="47">
        <v>19</v>
      </c>
      <c r="I32" s="47">
        <v>24</v>
      </c>
      <c r="J32" s="47">
        <f t="shared" si="1"/>
        <v>0</v>
      </c>
      <c r="K32" s="47"/>
      <c r="L32" s="47"/>
      <c r="M32" s="47"/>
      <c r="N32" s="47"/>
      <c r="O32" s="47"/>
      <c r="P32" s="47"/>
    </row>
    <row r="33" spans="1:16" s="23" customFormat="1" ht="13.8" x14ac:dyDescent="0.3">
      <c r="A33" s="81" t="s">
        <v>132</v>
      </c>
      <c r="B33" s="170">
        <f>SUM(B15:B32)</f>
        <v>49099</v>
      </c>
      <c r="C33" s="170">
        <f t="shared" ref="C33:P33" si="2">SUM(C15:C32)</f>
        <v>43351</v>
      </c>
      <c r="D33" s="170">
        <f t="shared" si="2"/>
        <v>38079</v>
      </c>
      <c r="E33" s="170">
        <f t="shared" si="2"/>
        <v>16416</v>
      </c>
      <c r="F33" s="170">
        <f t="shared" si="2"/>
        <v>21663</v>
      </c>
      <c r="G33" s="170">
        <f t="shared" si="2"/>
        <v>5272</v>
      </c>
      <c r="H33" s="170">
        <f t="shared" si="2"/>
        <v>2335</v>
      </c>
      <c r="I33" s="170">
        <f t="shared" si="2"/>
        <v>2937</v>
      </c>
      <c r="J33" s="170">
        <f t="shared" si="2"/>
        <v>5748</v>
      </c>
      <c r="K33" s="170">
        <f t="shared" si="2"/>
        <v>4828</v>
      </c>
      <c r="L33" s="170">
        <f t="shared" si="2"/>
        <v>1889</v>
      </c>
      <c r="M33" s="170">
        <f t="shared" si="2"/>
        <v>2939</v>
      </c>
      <c r="N33" s="170">
        <f t="shared" si="2"/>
        <v>920</v>
      </c>
      <c r="O33" s="170">
        <f t="shared" si="2"/>
        <v>312</v>
      </c>
      <c r="P33" s="170">
        <f t="shared" si="2"/>
        <v>608</v>
      </c>
    </row>
    <row r="34" spans="1:16" s="23" customFormat="1" ht="13.8" x14ac:dyDescent="0.3">
      <c r="A34" s="81" t="s">
        <v>40</v>
      </c>
      <c r="B34" s="170"/>
      <c r="C34" s="170"/>
      <c r="D34" s="135"/>
      <c r="E34" s="135"/>
      <c r="F34" s="135"/>
      <c r="G34" s="135"/>
      <c r="H34" s="135"/>
      <c r="I34" s="135"/>
      <c r="J34" s="135"/>
      <c r="K34" s="135"/>
      <c r="L34" s="135"/>
      <c r="M34" s="135"/>
      <c r="N34" s="135"/>
      <c r="O34" s="135"/>
      <c r="P34" s="135"/>
    </row>
    <row r="35" spans="1:16" s="23" customFormat="1" ht="13.8" x14ac:dyDescent="0.3">
      <c r="A35" s="48" t="s">
        <v>41</v>
      </c>
      <c r="B35" s="171">
        <v>261</v>
      </c>
      <c r="C35" s="171">
        <f t="shared" ref="C35:C79" si="3">SUM(D35,G35)</f>
        <v>228</v>
      </c>
      <c r="D35" s="47">
        <v>191</v>
      </c>
      <c r="E35" s="47">
        <v>101</v>
      </c>
      <c r="F35" s="47">
        <v>90</v>
      </c>
      <c r="G35" s="47">
        <v>37</v>
      </c>
      <c r="H35" s="47">
        <v>21</v>
      </c>
      <c r="I35" s="47">
        <v>16</v>
      </c>
      <c r="J35" s="47">
        <f t="shared" ref="J35:J79" si="4">SUM(K35,N35)</f>
        <v>33</v>
      </c>
      <c r="K35" s="47">
        <v>29</v>
      </c>
      <c r="L35" s="47">
        <v>5</v>
      </c>
      <c r="M35" s="47">
        <v>24</v>
      </c>
      <c r="N35" s="47">
        <v>4</v>
      </c>
      <c r="O35" s="47">
        <v>1</v>
      </c>
      <c r="P35" s="47">
        <v>3</v>
      </c>
    </row>
    <row r="36" spans="1:16" s="23" customFormat="1" ht="13.8" x14ac:dyDescent="0.3">
      <c r="A36" s="48" t="s">
        <v>42</v>
      </c>
      <c r="B36" s="171">
        <v>289</v>
      </c>
      <c r="C36" s="171">
        <f t="shared" si="3"/>
        <v>273</v>
      </c>
      <c r="D36" s="47">
        <v>234</v>
      </c>
      <c r="E36" s="47">
        <v>101</v>
      </c>
      <c r="F36" s="47">
        <v>133</v>
      </c>
      <c r="G36" s="47">
        <v>39</v>
      </c>
      <c r="H36" s="47">
        <v>17</v>
      </c>
      <c r="I36" s="47">
        <v>22</v>
      </c>
      <c r="J36" s="47">
        <f t="shared" si="4"/>
        <v>16</v>
      </c>
      <c r="K36" s="47">
        <v>12</v>
      </c>
      <c r="L36" s="47">
        <v>1</v>
      </c>
      <c r="M36" s="47">
        <v>11</v>
      </c>
      <c r="N36" s="47">
        <v>4</v>
      </c>
      <c r="O36" s="47">
        <v>0</v>
      </c>
      <c r="P36" s="47">
        <v>4</v>
      </c>
    </row>
    <row r="37" spans="1:16" s="23" customFormat="1" ht="13.8" x14ac:dyDescent="0.3">
      <c r="A37" s="48" t="s">
        <v>43</v>
      </c>
      <c r="B37" s="171">
        <v>574</v>
      </c>
      <c r="C37" s="171">
        <f t="shared" si="3"/>
        <v>574</v>
      </c>
      <c r="D37" s="47">
        <v>354</v>
      </c>
      <c r="E37" s="47">
        <v>90</v>
      </c>
      <c r="F37" s="47">
        <v>264</v>
      </c>
      <c r="G37" s="47">
        <v>220</v>
      </c>
      <c r="H37" s="47">
        <v>61</v>
      </c>
      <c r="I37" s="47">
        <v>159</v>
      </c>
      <c r="J37" s="47">
        <f t="shared" si="4"/>
        <v>0</v>
      </c>
      <c r="K37" s="47"/>
      <c r="L37" s="47"/>
      <c r="M37" s="47"/>
      <c r="N37" s="47"/>
      <c r="O37" s="47"/>
      <c r="P37" s="47"/>
    </row>
    <row r="38" spans="1:16" s="23" customFormat="1" ht="13.8" x14ac:dyDescent="0.3">
      <c r="A38" s="48" t="s">
        <v>334</v>
      </c>
      <c r="B38" s="171">
        <v>1591</v>
      </c>
      <c r="C38" s="171">
        <f t="shared" si="3"/>
        <v>1513</v>
      </c>
      <c r="D38" s="47">
        <v>994</v>
      </c>
      <c r="E38" s="47">
        <v>617</v>
      </c>
      <c r="F38" s="47">
        <v>377</v>
      </c>
      <c r="G38" s="47">
        <v>519</v>
      </c>
      <c r="H38" s="47">
        <v>345</v>
      </c>
      <c r="I38" s="47">
        <v>174</v>
      </c>
      <c r="J38" s="47">
        <f t="shared" si="4"/>
        <v>78</v>
      </c>
      <c r="K38" s="47">
        <v>49</v>
      </c>
      <c r="L38" s="47">
        <v>26</v>
      </c>
      <c r="M38" s="47">
        <v>23</v>
      </c>
      <c r="N38" s="47">
        <v>29</v>
      </c>
      <c r="O38" s="47">
        <v>18</v>
      </c>
      <c r="P38" s="47">
        <v>11</v>
      </c>
    </row>
    <row r="39" spans="1:16" s="23" customFormat="1" ht="13.8" x14ac:dyDescent="0.3">
      <c r="A39" s="48" t="s">
        <v>44</v>
      </c>
      <c r="B39" s="171">
        <v>849</v>
      </c>
      <c r="C39" s="171">
        <f t="shared" si="3"/>
        <v>617</v>
      </c>
      <c r="D39" s="47">
        <v>385</v>
      </c>
      <c r="E39" s="47">
        <v>174</v>
      </c>
      <c r="F39" s="47">
        <v>211</v>
      </c>
      <c r="G39" s="47">
        <v>232</v>
      </c>
      <c r="H39" s="47">
        <v>99</v>
      </c>
      <c r="I39" s="47">
        <v>133</v>
      </c>
      <c r="J39" s="47">
        <f t="shared" si="4"/>
        <v>232</v>
      </c>
      <c r="K39" s="47">
        <v>110</v>
      </c>
      <c r="L39" s="47">
        <v>23</v>
      </c>
      <c r="M39" s="47">
        <v>87</v>
      </c>
      <c r="N39" s="47">
        <v>122</v>
      </c>
      <c r="O39" s="47">
        <v>23</v>
      </c>
      <c r="P39" s="47">
        <v>99</v>
      </c>
    </row>
    <row r="40" spans="1:16" s="23" customFormat="1" ht="13.8" x14ac:dyDescent="0.3">
      <c r="A40" s="48" t="s">
        <v>45</v>
      </c>
      <c r="B40" s="171">
        <v>143</v>
      </c>
      <c r="C40" s="171">
        <f t="shared" si="3"/>
        <v>127</v>
      </c>
      <c r="D40" s="47">
        <v>76</v>
      </c>
      <c r="E40" s="47">
        <v>18</v>
      </c>
      <c r="F40" s="47">
        <v>58</v>
      </c>
      <c r="G40" s="47">
        <v>51</v>
      </c>
      <c r="H40" s="47">
        <v>10</v>
      </c>
      <c r="I40" s="47">
        <v>41</v>
      </c>
      <c r="J40" s="47">
        <f t="shared" si="4"/>
        <v>16</v>
      </c>
      <c r="K40" s="47">
        <v>6</v>
      </c>
      <c r="L40" s="47">
        <v>2</v>
      </c>
      <c r="M40" s="47">
        <v>4</v>
      </c>
      <c r="N40" s="47">
        <v>10</v>
      </c>
      <c r="O40" s="47">
        <v>2</v>
      </c>
      <c r="P40" s="47">
        <v>8</v>
      </c>
    </row>
    <row r="41" spans="1:16" s="23" customFormat="1" ht="13.8" x14ac:dyDescent="0.3">
      <c r="A41" s="48" t="s">
        <v>46</v>
      </c>
      <c r="B41" s="171">
        <v>480</v>
      </c>
      <c r="C41" s="171">
        <f t="shared" si="3"/>
        <v>370</v>
      </c>
      <c r="D41" s="47">
        <v>231</v>
      </c>
      <c r="E41" s="47">
        <v>150</v>
      </c>
      <c r="F41" s="47">
        <v>81</v>
      </c>
      <c r="G41" s="47">
        <v>139</v>
      </c>
      <c r="H41" s="47">
        <v>86</v>
      </c>
      <c r="I41" s="47">
        <v>53</v>
      </c>
      <c r="J41" s="47">
        <f t="shared" si="4"/>
        <v>110</v>
      </c>
      <c r="K41" s="47">
        <v>28</v>
      </c>
      <c r="L41" s="47">
        <v>4</v>
      </c>
      <c r="M41" s="47">
        <v>24</v>
      </c>
      <c r="N41" s="47">
        <v>82</v>
      </c>
      <c r="O41" s="47">
        <v>21</v>
      </c>
      <c r="P41" s="47">
        <v>61</v>
      </c>
    </row>
    <row r="42" spans="1:16" s="23" customFormat="1" ht="13.8" x14ac:dyDescent="0.3">
      <c r="A42" s="48" t="s">
        <v>47</v>
      </c>
      <c r="B42" s="171">
        <v>134</v>
      </c>
      <c r="C42" s="171">
        <f t="shared" si="3"/>
        <v>118</v>
      </c>
      <c r="D42" s="47">
        <v>75</v>
      </c>
      <c r="E42" s="47">
        <v>18</v>
      </c>
      <c r="F42" s="47">
        <v>57</v>
      </c>
      <c r="G42" s="47">
        <v>43</v>
      </c>
      <c r="H42" s="47">
        <v>12</v>
      </c>
      <c r="I42" s="47">
        <v>31</v>
      </c>
      <c r="J42" s="47">
        <f t="shared" si="4"/>
        <v>16</v>
      </c>
      <c r="K42" s="47">
        <v>9</v>
      </c>
      <c r="L42" s="47">
        <v>4</v>
      </c>
      <c r="M42" s="47">
        <v>5</v>
      </c>
      <c r="N42" s="47">
        <v>7</v>
      </c>
      <c r="O42" s="47">
        <v>1</v>
      </c>
      <c r="P42" s="47">
        <v>6</v>
      </c>
    </row>
    <row r="43" spans="1:16" s="23" customFormat="1" ht="13.8" x14ac:dyDescent="0.3">
      <c r="A43" s="48" t="s">
        <v>48</v>
      </c>
      <c r="B43" s="171">
        <v>395</v>
      </c>
      <c r="C43" s="171">
        <f t="shared" si="3"/>
        <v>0</v>
      </c>
      <c r="D43" s="47"/>
      <c r="E43" s="47"/>
      <c r="F43" s="47"/>
      <c r="G43" s="47"/>
      <c r="H43" s="47"/>
      <c r="I43" s="47"/>
      <c r="J43" s="47">
        <f t="shared" si="4"/>
        <v>395</v>
      </c>
      <c r="K43" s="47">
        <v>273</v>
      </c>
      <c r="L43" s="47">
        <v>133</v>
      </c>
      <c r="M43" s="47">
        <v>140</v>
      </c>
      <c r="N43" s="47">
        <v>122</v>
      </c>
      <c r="O43" s="47">
        <v>69</v>
      </c>
      <c r="P43" s="47">
        <v>53</v>
      </c>
    </row>
    <row r="44" spans="1:16" s="23" customFormat="1" ht="13.8" x14ac:dyDescent="0.3">
      <c r="A44" s="48" t="s">
        <v>134</v>
      </c>
      <c r="B44" s="171">
        <v>335</v>
      </c>
      <c r="C44" s="171">
        <f t="shared" si="3"/>
        <v>335</v>
      </c>
      <c r="D44" s="47">
        <v>190</v>
      </c>
      <c r="E44" s="47">
        <v>39</v>
      </c>
      <c r="F44" s="47">
        <v>151</v>
      </c>
      <c r="G44" s="47">
        <v>145</v>
      </c>
      <c r="H44" s="47">
        <v>39</v>
      </c>
      <c r="I44" s="47">
        <v>106</v>
      </c>
      <c r="J44" s="47">
        <f t="shared" si="4"/>
        <v>0</v>
      </c>
      <c r="K44" s="47"/>
      <c r="L44" s="47"/>
      <c r="M44" s="47"/>
      <c r="N44" s="47"/>
      <c r="O44" s="47"/>
      <c r="P44" s="47"/>
    </row>
    <row r="45" spans="1:16" s="23" customFormat="1" ht="13.8" x14ac:dyDescent="0.3">
      <c r="A45" s="48" t="s">
        <v>335</v>
      </c>
      <c r="B45" s="171">
        <v>522</v>
      </c>
      <c r="C45" s="171">
        <f t="shared" si="3"/>
        <v>335</v>
      </c>
      <c r="D45" s="47">
        <v>209</v>
      </c>
      <c r="E45" s="47">
        <v>37</v>
      </c>
      <c r="F45" s="47">
        <v>172</v>
      </c>
      <c r="G45" s="47">
        <v>126</v>
      </c>
      <c r="H45" s="47">
        <v>18</v>
      </c>
      <c r="I45" s="47">
        <v>108</v>
      </c>
      <c r="J45" s="47">
        <f t="shared" si="4"/>
        <v>187</v>
      </c>
      <c r="K45" s="47">
        <v>143</v>
      </c>
      <c r="L45" s="47">
        <v>40</v>
      </c>
      <c r="M45" s="47">
        <v>103</v>
      </c>
      <c r="N45" s="47">
        <v>44</v>
      </c>
      <c r="O45" s="47">
        <v>13</v>
      </c>
      <c r="P45" s="47">
        <v>31</v>
      </c>
    </row>
    <row r="46" spans="1:16" s="23" customFormat="1" ht="13.8" x14ac:dyDescent="0.3">
      <c r="A46" s="48" t="s">
        <v>135</v>
      </c>
      <c r="B46" s="171">
        <v>213</v>
      </c>
      <c r="C46" s="171">
        <f t="shared" si="3"/>
        <v>206</v>
      </c>
      <c r="D46" s="47">
        <v>144</v>
      </c>
      <c r="E46" s="47">
        <v>48</v>
      </c>
      <c r="F46" s="47">
        <v>96</v>
      </c>
      <c r="G46" s="47">
        <v>62</v>
      </c>
      <c r="H46" s="47">
        <v>14</v>
      </c>
      <c r="I46" s="47">
        <v>48</v>
      </c>
      <c r="J46" s="47">
        <f t="shared" si="4"/>
        <v>7</v>
      </c>
      <c r="K46" s="47">
        <v>3</v>
      </c>
      <c r="L46" s="47">
        <v>1</v>
      </c>
      <c r="M46" s="47">
        <v>2</v>
      </c>
      <c r="N46" s="47">
        <v>4</v>
      </c>
      <c r="O46" s="47">
        <v>1</v>
      </c>
      <c r="P46" s="47">
        <v>3</v>
      </c>
    </row>
    <row r="47" spans="1:16" s="23" customFormat="1" ht="13.8" x14ac:dyDescent="0.3">
      <c r="A47" s="48" t="s">
        <v>219</v>
      </c>
      <c r="B47" s="171">
        <v>282</v>
      </c>
      <c r="C47" s="171">
        <f t="shared" si="3"/>
        <v>282</v>
      </c>
      <c r="D47" s="47">
        <v>191</v>
      </c>
      <c r="E47" s="47">
        <v>59</v>
      </c>
      <c r="F47" s="47">
        <v>132</v>
      </c>
      <c r="G47" s="47">
        <v>91</v>
      </c>
      <c r="H47" s="47">
        <v>15</v>
      </c>
      <c r="I47" s="47">
        <v>76</v>
      </c>
      <c r="J47" s="47">
        <f t="shared" si="4"/>
        <v>0</v>
      </c>
      <c r="K47" s="47"/>
      <c r="L47" s="47"/>
      <c r="M47" s="47"/>
      <c r="N47" s="47"/>
      <c r="O47" s="47"/>
      <c r="P47" s="47"/>
    </row>
    <row r="48" spans="1:16" s="23" customFormat="1" ht="13.8" x14ac:dyDescent="0.3">
      <c r="A48" s="48" t="s">
        <v>233</v>
      </c>
      <c r="B48" s="171">
        <v>1365</v>
      </c>
      <c r="C48" s="171">
        <f t="shared" si="3"/>
        <v>1246</v>
      </c>
      <c r="D48" s="47">
        <v>471</v>
      </c>
      <c r="E48" s="47">
        <v>140</v>
      </c>
      <c r="F48" s="47">
        <v>331</v>
      </c>
      <c r="G48" s="47">
        <v>775</v>
      </c>
      <c r="H48" s="47">
        <v>219</v>
      </c>
      <c r="I48" s="47">
        <v>556</v>
      </c>
      <c r="J48" s="47">
        <f t="shared" si="4"/>
        <v>119</v>
      </c>
      <c r="K48" s="47">
        <v>88</v>
      </c>
      <c r="L48" s="47">
        <v>45</v>
      </c>
      <c r="M48" s="47">
        <v>43</v>
      </c>
      <c r="N48" s="47">
        <v>31</v>
      </c>
      <c r="O48" s="47">
        <v>12</v>
      </c>
      <c r="P48" s="47">
        <v>19</v>
      </c>
    </row>
    <row r="49" spans="1:16" s="23" customFormat="1" ht="13.8" x14ac:dyDescent="0.3">
      <c r="A49" s="48" t="s">
        <v>336</v>
      </c>
      <c r="B49" s="171">
        <v>954</v>
      </c>
      <c r="C49" s="171">
        <f t="shared" si="3"/>
        <v>912</v>
      </c>
      <c r="D49" s="47">
        <v>399</v>
      </c>
      <c r="E49" s="47">
        <v>139</v>
      </c>
      <c r="F49" s="47">
        <v>260</v>
      </c>
      <c r="G49" s="47">
        <v>513</v>
      </c>
      <c r="H49" s="47">
        <v>154</v>
      </c>
      <c r="I49" s="47">
        <v>359</v>
      </c>
      <c r="J49" s="47">
        <f t="shared" si="4"/>
        <v>42</v>
      </c>
      <c r="K49" s="47">
        <v>25</v>
      </c>
      <c r="L49" s="47">
        <v>9</v>
      </c>
      <c r="M49" s="47">
        <v>16</v>
      </c>
      <c r="N49" s="47">
        <v>17</v>
      </c>
      <c r="O49" s="47">
        <v>5</v>
      </c>
      <c r="P49" s="47">
        <v>12</v>
      </c>
    </row>
    <row r="50" spans="1:16" s="23" customFormat="1" ht="13.8" x14ac:dyDescent="0.3">
      <c r="A50" s="48" t="s">
        <v>303</v>
      </c>
      <c r="B50" s="171">
        <v>253</v>
      </c>
      <c r="C50" s="171">
        <f t="shared" si="3"/>
        <v>253</v>
      </c>
      <c r="D50" s="47">
        <v>75</v>
      </c>
      <c r="E50" s="47">
        <v>16</v>
      </c>
      <c r="F50" s="47">
        <v>59</v>
      </c>
      <c r="G50" s="47">
        <v>178</v>
      </c>
      <c r="H50" s="47">
        <v>44</v>
      </c>
      <c r="I50" s="47">
        <v>134</v>
      </c>
      <c r="J50" s="47">
        <f t="shared" si="4"/>
        <v>0</v>
      </c>
      <c r="K50" s="47"/>
      <c r="L50" s="47"/>
      <c r="M50" s="47"/>
      <c r="N50" s="47"/>
      <c r="O50" s="47"/>
      <c r="P50" s="47"/>
    </row>
    <row r="51" spans="1:16" s="23" customFormat="1" ht="13.8" x14ac:dyDescent="0.3">
      <c r="A51" s="48" t="s">
        <v>337</v>
      </c>
      <c r="B51" s="171">
        <v>311</v>
      </c>
      <c r="C51" s="171">
        <f t="shared" si="3"/>
        <v>311</v>
      </c>
      <c r="D51" s="47">
        <v>96</v>
      </c>
      <c r="E51" s="47">
        <v>26</v>
      </c>
      <c r="F51" s="47">
        <v>70</v>
      </c>
      <c r="G51" s="47">
        <v>215</v>
      </c>
      <c r="H51" s="47">
        <v>70</v>
      </c>
      <c r="I51" s="47">
        <v>145</v>
      </c>
      <c r="J51" s="47">
        <f t="shared" si="4"/>
        <v>0</v>
      </c>
      <c r="K51" s="47"/>
      <c r="L51" s="47"/>
      <c r="M51" s="47"/>
      <c r="N51" s="47"/>
      <c r="O51" s="47"/>
      <c r="P51" s="47"/>
    </row>
    <row r="52" spans="1:16" s="23" customFormat="1" ht="13.8" x14ac:dyDescent="0.3">
      <c r="A52" s="48" t="s">
        <v>305</v>
      </c>
      <c r="B52" s="171">
        <v>168</v>
      </c>
      <c r="C52" s="171">
        <f t="shared" si="3"/>
        <v>168</v>
      </c>
      <c r="D52" s="47">
        <v>36</v>
      </c>
      <c r="E52" s="47">
        <v>12</v>
      </c>
      <c r="F52" s="47">
        <v>24</v>
      </c>
      <c r="G52" s="47">
        <v>132</v>
      </c>
      <c r="H52" s="47">
        <v>30</v>
      </c>
      <c r="I52" s="47">
        <v>102</v>
      </c>
      <c r="J52" s="47">
        <f t="shared" si="4"/>
        <v>0</v>
      </c>
      <c r="K52" s="47"/>
      <c r="L52" s="47"/>
      <c r="M52" s="47"/>
      <c r="N52" s="47"/>
      <c r="O52" s="47"/>
      <c r="P52" s="47"/>
    </row>
    <row r="53" spans="1:16" s="23" customFormat="1" ht="13.8" x14ac:dyDescent="0.3">
      <c r="A53" s="48" t="s">
        <v>136</v>
      </c>
      <c r="B53" s="171">
        <v>369</v>
      </c>
      <c r="C53" s="171">
        <f t="shared" si="3"/>
        <v>63</v>
      </c>
      <c r="D53" s="47">
        <v>63</v>
      </c>
      <c r="E53" s="47">
        <v>16</v>
      </c>
      <c r="F53" s="47">
        <v>47</v>
      </c>
      <c r="G53" s="47"/>
      <c r="H53" s="47"/>
      <c r="I53" s="47"/>
      <c r="J53" s="47">
        <f t="shared" si="4"/>
        <v>306</v>
      </c>
      <c r="K53" s="47">
        <v>306</v>
      </c>
      <c r="L53" s="47">
        <v>130</v>
      </c>
      <c r="M53" s="47">
        <v>176</v>
      </c>
      <c r="N53" s="47"/>
      <c r="O53" s="47"/>
      <c r="P53" s="47"/>
    </row>
    <row r="54" spans="1:16" s="23" customFormat="1" ht="13.8" x14ac:dyDescent="0.3">
      <c r="A54" s="48" t="s">
        <v>49</v>
      </c>
      <c r="B54" s="171">
        <v>282</v>
      </c>
      <c r="C54" s="171">
        <f t="shared" si="3"/>
        <v>282</v>
      </c>
      <c r="D54" s="47">
        <v>170</v>
      </c>
      <c r="E54" s="47">
        <v>55</v>
      </c>
      <c r="F54" s="47">
        <v>115</v>
      </c>
      <c r="G54" s="47">
        <v>112</v>
      </c>
      <c r="H54" s="47">
        <v>44</v>
      </c>
      <c r="I54" s="47">
        <v>68</v>
      </c>
      <c r="J54" s="47">
        <f t="shared" si="4"/>
        <v>0</v>
      </c>
      <c r="K54" s="47"/>
      <c r="L54" s="47"/>
      <c r="M54" s="47"/>
      <c r="N54" s="47"/>
      <c r="O54" s="47"/>
      <c r="P54" s="47"/>
    </row>
    <row r="55" spans="1:16" s="23" customFormat="1" ht="13.8" x14ac:dyDescent="0.3">
      <c r="A55" s="48" t="s">
        <v>50</v>
      </c>
      <c r="B55" s="171">
        <v>737</v>
      </c>
      <c r="C55" s="171">
        <f t="shared" si="3"/>
        <v>361</v>
      </c>
      <c r="D55" s="47">
        <v>290</v>
      </c>
      <c r="E55" s="47">
        <v>101</v>
      </c>
      <c r="F55" s="47">
        <v>189</v>
      </c>
      <c r="G55" s="47">
        <v>71</v>
      </c>
      <c r="H55" s="47">
        <v>18</v>
      </c>
      <c r="I55" s="47">
        <v>53</v>
      </c>
      <c r="J55" s="47">
        <f t="shared" si="4"/>
        <v>376</v>
      </c>
      <c r="K55" s="47">
        <v>195</v>
      </c>
      <c r="L55" s="47">
        <v>36</v>
      </c>
      <c r="M55" s="47">
        <v>159</v>
      </c>
      <c r="N55" s="47">
        <v>181</v>
      </c>
      <c r="O55" s="47">
        <v>40</v>
      </c>
      <c r="P55" s="47">
        <v>141</v>
      </c>
    </row>
    <row r="56" spans="1:16" s="23" customFormat="1" ht="13.8" x14ac:dyDescent="0.3">
      <c r="A56" s="48" t="s">
        <v>51</v>
      </c>
      <c r="B56" s="171">
        <v>785</v>
      </c>
      <c r="C56" s="171">
        <f t="shared" si="3"/>
        <v>707</v>
      </c>
      <c r="D56" s="47">
        <v>598</v>
      </c>
      <c r="E56" s="47">
        <v>199</v>
      </c>
      <c r="F56" s="47">
        <v>399</v>
      </c>
      <c r="G56" s="47">
        <v>109</v>
      </c>
      <c r="H56" s="47">
        <v>38</v>
      </c>
      <c r="I56" s="47">
        <v>71</v>
      </c>
      <c r="J56" s="47">
        <f t="shared" si="4"/>
        <v>78</v>
      </c>
      <c r="K56" s="47">
        <v>43</v>
      </c>
      <c r="L56" s="47">
        <v>6</v>
      </c>
      <c r="M56" s="47">
        <v>37</v>
      </c>
      <c r="N56" s="47">
        <v>35</v>
      </c>
      <c r="O56" s="47">
        <v>9</v>
      </c>
      <c r="P56" s="47">
        <v>26</v>
      </c>
    </row>
    <row r="57" spans="1:16" s="23" customFormat="1" ht="13.8" x14ac:dyDescent="0.3">
      <c r="A57" s="48" t="s">
        <v>52</v>
      </c>
      <c r="B57" s="171">
        <v>6175</v>
      </c>
      <c r="C57" s="171">
        <f t="shared" si="3"/>
        <v>4473</v>
      </c>
      <c r="D57" s="47">
        <v>3744</v>
      </c>
      <c r="E57" s="47">
        <v>1285</v>
      </c>
      <c r="F57" s="47">
        <v>2459</v>
      </c>
      <c r="G57" s="47">
        <v>729</v>
      </c>
      <c r="H57" s="47">
        <v>270</v>
      </c>
      <c r="I57" s="47">
        <v>459</v>
      </c>
      <c r="J57" s="47">
        <f t="shared" si="4"/>
        <v>1702</v>
      </c>
      <c r="K57" s="47">
        <v>1098</v>
      </c>
      <c r="L57" s="47">
        <v>355</v>
      </c>
      <c r="M57" s="47">
        <v>743</v>
      </c>
      <c r="N57" s="47">
        <v>604</v>
      </c>
      <c r="O57" s="47">
        <v>168</v>
      </c>
      <c r="P57" s="47">
        <v>436</v>
      </c>
    </row>
    <row r="58" spans="1:16" s="23" customFormat="1" ht="13.8" x14ac:dyDescent="0.3">
      <c r="A58" s="48" t="s">
        <v>53</v>
      </c>
      <c r="B58" s="171">
        <v>133</v>
      </c>
      <c r="C58" s="171">
        <f t="shared" si="3"/>
        <v>0</v>
      </c>
      <c r="D58" s="47"/>
      <c r="E58" s="47"/>
      <c r="F58" s="47"/>
      <c r="G58" s="47"/>
      <c r="H58" s="47"/>
      <c r="I58" s="47"/>
      <c r="J58" s="47">
        <f t="shared" si="4"/>
        <v>133</v>
      </c>
      <c r="K58" s="47">
        <v>65</v>
      </c>
      <c r="L58" s="47">
        <v>37</v>
      </c>
      <c r="M58" s="47">
        <v>28</v>
      </c>
      <c r="N58" s="47">
        <v>68</v>
      </c>
      <c r="O58" s="47">
        <v>47</v>
      </c>
      <c r="P58" s="47">
        <v>21</v>
      </c>
    </row>
    <row r="59" spans="1:16" s="23" customFormat="1" ht="13.8" x14ac:dyDescent="0.3">
      <c r="A59" s="48" t="s">
        <v>54</v>
      </c>
      <c r="B59" s="171">
        <v>92</v>
      </c>
      <c r="C59" s="171">
        <f t="shared" si="3"/>
        <v>92</v>
      </c>
      <c r="D59" s="47">
        <v>92</v>
      </c>
      <c r="E59" s="47">
        <v>22</v>
      </c>
      <c r="F59" s="47">
        <v>70</v>
      </c>
      <c r="G59" s="47"/>
      <c r="H59" s="47"/>
      <c r="I59" s="47"/>
      <c r="J59" s="47">
        <f t="shared" si="4"/>
        <v>0</v>
      </c>
      <c r="K59" s="47"/>
      <c r="L59" s="47"/>
      <c r="M59" s="47"/>
      <c r="N59" s="47"/>
      <c r="O59" s="47"/>
      <c r="P59" s="47"/>
    </row>
    <row r="60" spans="1:16" s="23" customFormat="1" ht="13.8" x14ac:dyDescent="0.3">
      <c r="A60" s="48" t="s">
        <v>55</v>
      </c>
      <c r="B60" s="171">
        <v>932</v>
      </c>
      <c r="C60" s="171">
        <f t="shared" si="3"/>
        <v>863</v>
      </c>
      <c r="D60" s="47">
        <v>732</v>
      </c>
      <c r="E60" s="47">
        <v>278</v>
      </c>
      <c r="F60" s="47">
        <v>454</v>
      </c>
      <c r="G60" s="47">
        <v>131</v>
      </c>
      <c r="H60" s="47">
        <v>59</v>
      </c>
      <c r="I60" s="47">
        <v>72</v>
      </c>
      <c r="J60" s="47">
        <f t="shared" si="4"/>
        <v>69</v>
      </c>
      <c r="K60" s="47">
        <v>46</v>
      </c>
      <c r="L60" s="47">
        <v>21</v>
      </c>
      <c r="M60" s="47">
        <v>25</v>
      </c>
      <c r="N60" s="47">
        <v>23</v>
      </c>
      <c r="O60" s="47">
        <v>3</v>
      </c>
      <c r="P60" s="47">
        <v>20</v>
      </c>
    </row>
    <row r="61" spans="1:16" s="23" customFormat="1" ht="13.8" x14ac:dyDescent="0.3">
      <c r="A61" s="48" t="s">
        <v>367</v>
      </c>
      <c r="B61" s="171">
        <v>6604</v>
      </c>
      <c r="C61" s="171">
        <f t="shared" si="3"/>
        <v>5495</v>
      </c>
      <c r="D61" s="47">
        <v>3614</v>
      </c>
      <c r="E61" s="47">
        <v>1281</v>
      </c>
      <c r="F61" s="47">
        <v>2333</v>
      </c>
      <c r="G61" s="47">
        <v>1881</v>
      </c>
      <c r="H61" s="47">
        <v>708</v>
      </c>
      <c r="I61" s="47">
        <v>1173</v>
      </c>
      <c r="J61" s="47">
        <f t="shared" si="4"/>
        <v>1109</v>
      </c>
      <c r="K61" s="47">
        <v>783</v>
      </c>
      <c r="L61" s="47">
        <v>166</v>
      </c>
      <c r="M61" s="47">
        <v>617</v>
      </c>
      <c r="N61" s="47">
        <v>326</v>
      </c>
      <c r="O61" s="47">
        <v>73</v>
      </c>
      <c r="P61" s="47">
        <v>253</v>
      </c>
    </row>
    <row r="62" spans="1:16" s="23" customFormat="1" ht="13.8" x14ac:dyDescent="0.3">
      <c r="A62" s="48" t="s">
        <v>368</v>
      </c>
      <c r="B62" s="171">
        <v>7721</v>
      </c>
      <c r="C62" s="171">
        <f t="shared" si="3"/>
        <v>6116</v>
      </c>
      <c r="D62" s="47">
        <v>3647</v>
      </c>
      <c r="E62" s="47">
        <v>1141</v>
      </c>
      <c r="F62" s="47">
        <v>2506</v>
      </c>
      <c r="G62" s="47">
        <v>2469</v>
      </c>
      <c r="H62" s="47">
        <v>701</v>
      </c>
      <c r="I62" s="47">
        <v>1768</v>
      </c>
      <c r="J62" s="47">
        <f t="shared" si="4"/>
        <v>1605</v>
      </c>
      <c r="K62" s="47">
        <v>1130</v>
      </c>
      <c r="L62" s="47">
        <v>356</v>
      </c>
      <c r="M62" s="47">
        <v>774</v>
      </c>
      <c r="N62" s="47">
        <v>475</v>
      </c>
      <c r="O62" s="47">
        <v>157</v>
      </c>
      <c r="P62" s="47">
        <v>318</v>
      </c>
    </row>
    <row r="63" spans="1:16" s="23" customFormat="1" ht="13.8" x14ac:dyDescent="0.3">
      <c r="A63" s="48" t="s">
        <v>369</v>
      </c>
      <c r="B63" s="171">
        <v>11100</v>
      </c>
      <c r="C63" s="171">
        <f t="shared" si="3"/>
        <v>8772</v>
      </c>
      <c r="D63" s="47">
        <v>6016</v>
      </c>
      <c r="E63" s="47">
        <v>2344</v>
      </c>
      <c r="F63" s="47">
        <v>3672</v>
      </c>
      <c r="G63" s="47">
        <v>2756</v>
      </c>
      <c r="H63" s="47">
        <v>1224</v>
      </c>
      <c r="I63" s="47">
        <v>1532</v>
      </c>
      <c r="J63" s="47">
        <f t="shared" si="4"/>
        <v>2328</v>
      </c>
      <c r="K63" s="47">
        <v>1803</v>
      </c>
      <c r="L63" s="47">
        <v>543</v>
      </c>
      <c r="M63" s="47">
        <v>1260</v>
      </c>
      <c r="N63" s="47">
        <v>525</v>
      </c>
      <c r="O63" s="47">
        <v>169</v>
      </c>
      <c r="P63" s="47">
        <v>356</v>
      </c>
    </row>
    <row r="64" spans="1:16" s="23" customFormat="1" ht="13.8" x14ac:dyDescent="0.3">
      <c r="A64" s="48" t="s">
        <v>370</v>
      </c>
      <c r="B64" s="171">
        <v>2380</v>
      </c>
      <c r="C64" s="171">
        <f t="shared" si="3"/>
        <v>667</v>
      </c>
      <c r="D64" s="47">
        <v>484</v>
      </c>
      <c r="E64" s="47">
        <v>56</v>
      </c>
      <c r="F64" s="47">
        <v>428</v>
      </c>
      <c r="G64" s="47">
        <v>183</v>
      </c>
      <c r="H64" s="47">
        <v>20</v>
      </c>
      <c r="I64" s="47">
        <v>163</v>
      </c>
      <c r="J64" s="47">
        <f t="shared" si="4"/>
        <v>1713</v>
      </c>
      <c r="K64" s="47">
        <v>1461</v>
      </c>
      <c r="L64" s="47">
        <v>242</v>
      </c>
      <c r="M64" s="47">
        <v>1219</v>
      </c>
      <c r="N64" s="47">
        <v>252</v>
      </c>
      <c r="O64" s="47">
        <v>24</v>
      </c>
      <c r="P64" s="47">
        <v>228</v>
      </c>
    </row>
    <row r="65" spans="1:16" s="23" customFormat="1" ht="13.8" x14ac:dyDescent="0.3">
      <c r="A65" s="48" t="s">
        <v>56</v>
      </c>
      <c r="B65" s="171">
        <v>953</v>
      </c>
      <c r="C65" s="171">
        <f t="shared" si="3"/>
        <v>759</v>
      </c>
      <c r="D65" s="47">
        <v>537</v>
      </c>
      <c r="E65" s="47">
        <v>162</v>
      </c>
      <c r="F65" s="47">
        <v>375</v>
      </c>
      <c r="G65" s="47">
        <v>222</v>
      </c>
      <c r="H65" s="47">
        <v>68</v>
      </c>
      <c r="I65" s="47">
        <v>154</v>
      </c>
      <c r="J65" s="47">
        <f t="shared" si="4"/>
        <v>194</v>
      </c>
      <c r="K65" s="47">
        <v>108</v>
      </c>
      <c r="L65" s="47">
        <v>30</v>
      </c>
      <c r="M65" s="47">
        <v>78</v>
      </c>
      <c r="N65" s="47">
        <v>86</v>
      </c>
      <c r="O65" s="47">
        <v>29</v>
      </c>
      <c r="P65" s="47">
        <v>57</v>
      </c>
    </row>
    <row r="66" spans="1:16" s="23" customFormat="1" ht="13.8" x14ac:dyDescent="0.3">
      <c r="A66" s="48" t="s">
        <v>57</v>
      </c>
      <c r="B66" s="171">
        <v>459</v>
      </c>
      <c r="C66" s="171">
        <f t="shared" si="3"/>
        <v>94</v>
      </c>
      <c r="D66" s="47">
        <v>76</v>
      </c>
      <c r="E66" s="47">
        <v>17</v>
      </c>
      <c r="F66" s="47">
        <v>59</v>
      </c>
      <c r="G66" s="47">
        <v>18</v>
      </c>
      <c r="H66" s="47">
        <v>4</v>
      </c>
      <c r="I66" s="47">
        <v>14</v>
      </c>
      <c r="J66" s="47">
        <f t="shared" si="4"/>
        <v>365</v>
      </c>
      <c r="K66" s="47">
        <v>365</v>
      </c>
      <c r="L66" s="47">
        <v>165</v>
      </c>
      <c r="M66" s="47">
        <v>200</v>
      </c>
      <c r="N66" s="47"/>
      <c r="O66" s="47"/>
      <c r="P66" s="47"/>
    </row>
    <row r="67" spans="1:16" s="23" customFormat="1" ht="13.8" x14ac:dyDescent="0.3">
      <c r="A67" s="48" t="s">
        <v>58</v>
      </c>
      <c r="B67" s="171">
        <v>4110</v>
      </c>
      <c r="C67" s="171">
        <f t="shared" si="3"/>
        <v>3611</v>
      </c>
      <c r="D67" s="47">
        <v>2987</v>
      </c>
      <c r="E67" s="47">
        <v>1029</v>
      </c>
      <c r="F67" s="47">
        <v>1958</v>
      </c>
      <c r="G67" s="47">
        <v>624</v>
      </c>
      <c r="H67" s="47">
        <v>249</v>
      </c>
      <c r="I67" s="47">
        <v>375</v>
      </c>
      <c r="J67" s="47">
        <f t="shared" si="4"/>
        <v>499</v>
      </c>
      <c r="K67" s="47">
        <v>78</v>
      </c>
      <c r="L67" s="47">
        <v>20</v>
      </c>
      <c r="M67" s="47">
        <v>58</v>
      </c>
      <c r="N67" s="47">
        <v>421</v>
      </c>
      <c r="O67" s="47">
        <v>139</v>
      </c>
      <c r="P67" s="47">
        <v>282</v>
      </c>
    </row>
    <row r="68" spans="1:16" s="23" customFormat="1" ht="13.8" x14ac:dyDescent="0.3">
      <c r="A68" s="48" t="s">
        <v>59</v>
      </c>
      <c r="B68" s="171">
        <v>3275</v>
      </c>
      <c r="C68" s="171">
        <f t="shared" si="3"/>
        <v>3035</v>
      </c>
      <c r="D68" s="47">
        <v>2403</v>
      </c>
      <c r="E68" s="47">
        <v>940</v>
      </c>
      <c r="F68" s="47">
        <v>1463</v>
      </c>
      <c r="G68" s="47">
        <v>632</v>
      </c>
      <c r="H68" s="47">
        <v>272</v>
      </c>
      <c r="I68" s="47">
        <v>360</v>
      </c>
      <c r="J68" s="47">
        <f t="shared" si="4"/>
        <v>240</v>
      </c>
      <c r="K68" s="47">
        <v>215</v>
      </c>
      <c r="L68" s="47">
        <v>69</v>
      </c>
      <c r="M68" s="47">
        <v>146</v>
      </c>
      <c r="N68" s="47">
        <v>25</v>
      </c>
      <c r="O68" s="47">
        <v>12</v>
      </c>
      <c r="P68" s="47">
        <v>13</v>
      </c>
    </row>
    <row r="69" spans="1:16" s="23" customFormat="1" ht="13.8" x14ac:dyDescent="0.3">
      <c r="A69" s="48" t="s">
        <v>60</v>
      </c>
      <c r="B69" s="171">
        <v>3069</v>
      </c>
      <c r="C69" s="171">
        <f t="shared" si="3"/>
        <v>2728</v>
      </c>
      <c r="D69" s="47">
        <v>2242</v>
      </c>
      <c r="E69" s="47">
        <v>857</v>
      </c>
      <c r="F69" s="47">
        <v>1385</v>
      </c>
      <c r="G69" s="47">
        <v>486</v>
      </c>
      <c r="H69" s="47">
        <v>152</v>
      </c>
      <c r="I69" s="47">
        <v>334</v>
      </c>
      <c r="J69" s="47">
        <f t="shared" si="4"/>
        <v>341</v>
      </c>
      <c r="K69" s="47">
        <v>268</v>
      </c>
      <c r="L69" s="47">
        <v>72</v>
      </c>
      <c r="M69" s="47">
        <v>196</v>
      </c>
      <c r="N69" s="47">
        <v>73</v>
      </c>
      <c r="O69" s="47">
        <v>15</v>
      </c>
      <c r="P69" s="47">
        <v>58</v>
      </c>
    </row>
    <row r="70" spans="1:16" s="23" customFormat="1" ht="13.8" x14ac:dyDescent="0.3">
      <c r="A70" s="48" t="s">
        <v>61</v>
      </c>
      <c r="B70" s="171">
        <v>1216</v>
      </c>
      <c r="C70" s="171">
        <f t="shared" si="3"/>
        <v>1101</v>
      </c>
      <c r="D70" s="47">
        <v>911</v>
      </c>
      <c r="E70" s="47">
        <v>307</v>
      </c>
      <c r="F70" s="47">
        <v>604</v>
      </c>
      <c r="G70" s="47">
        <v>190</v>
      </c>
      <c r="H70" s="47">
        <v>67</v>
      </c>
      <c r="I70" s="47">
        <v>123</v>
      </c>
      <c r="J70" s="47">
        <f t="shared" si="4"/>
        <v>115</v>
      </c>
      <c r="K70" s="47">
        <v>87</v>
      </c>
      <c r="L70" s="47">
        <v>28</v>
      </c>
      <c r="M70" s="47">
        <v>59</v>
      </c>
      <c r="N70" s="47">
        <v>28</v>
      </c>
      <c r="O70" s="47">
        <v>12</v>
      </c>
      <c r="P70" s="47">
        <v>16</v>
      </c>
    </row>
    <row r="71" spans="1:16" s="23" customFormat="1" ht="13.8" x14ac:dyDescent="0.3">
      <c r="A71" s="48" t="s">
        <v>62</v>
      </c>
      <c r="B71" s="171">
        <v>3892</v>
      </c>
      <c r="C71" s="171">
        <f t="shared" si="3"/>
        <v>3816</v>
      </c>
      <c r="D71" s="47">
        <v>3230</v>
      </c>
      <c r="E71" s="47">
        <v>1771</v>
      </c>
      <c r="F71" s="47">
        <v>1459</v>
      </c>
      <c r="G71" s="47">
        <v>586</v>
      </c>
      <c r="H71" s="47">
        <v>328</v>
      </c>
      <c r="I71" s="47">
        <v>258</v>
      </c>
      <c r="J71" s="47">
        <f t="shared" si="4"/>
        <v>76</v>
      </c>
      <c r="K71" s="47">
        <v>58</v>
      </c>
      <c r="L71" s="47">
        <v>16</v>
      </c>
      <c r="M71" s="47">
        <v>42</v>
      </c>
      <c r="N71" s="47">
        <v>18</v>
      </c>
      <c r="O71" s="47">
        <v>11</v>
      </c>
      <c r="P71" s="47">
        <v>7</v>
      </c>
    </row>
    <row r="72" spans="1:16" s="23" customFormat="1" ht="13.8" x14ac:dyDescent="0.3">
      <c r="A72" s="48" t="s">
        <v>63</v>
      </c>
      <c r="B72" s="171">
        <v>696</v>
      </c>
      <c r="C72" s="171">
        <f t="shared" si="3"/>
        <v>0</v>
      </c>
      <c r="D72" s="47"/>
      <c r="E72" s="47"/>
      <c r="F72" s="47"/>
      <c r="G72" s="47"/>
      <c r="H72" s="47"/>
      <c r="I72" s="47"/>
      <c r="J72" s="47">
        <f t="shared" si="4"/>
        <v>696</v>
      </c>
      <c r="K72" s="47">
        <v>335</v>
      </c>
      <c r="L72" s="47">
        <v>130</v>
      </c>
      <c r="M72" s="47">
        <v>205</v>
      </c>
      <c r="N72" s="47">
        <v>361</v>
      </c>
      <c r="O72" s="47">
        <v>131</v>
      </c>
      <c r="P72" s="47">
        <v>230</v>
      </c>
    </row>
    <row r="73" spans="1:16" s="23" customFormat="1" ht="13.8" x14ac:dyDescent="0.3">
      <c r="A73" s="48" t="s">
        <v>64</v>
      </c>
      <c r="B73" s="171">
        <v>1424</v>
      </c>
      <c r="C73" s="171">
        <f t="shared" si="3"/>
        <v>1313</v>
      </c>
      <c r="D73" s="47">
        <v>1049</v>
      </c>
      <c r="E73" s="47">
        <v>397</v>
      </c>
      <c r="F73" s="47">
        <v>652</v>
      </c>
      <c r="G73" s="47">
        <v>264</v>
      </c>
      <c r="H73" s="47">
        <v>108</v>
      </c>
      <c r="I73" s="47">
        <v>156</v>
      </c>
      <c r="J73" s="47">
        <f t="shared" si="4"/>
        <v>111</v>
      </c>
      <c r="K73" s="47">
        <v>96</v>
      </c>
      <c r="L73" s="47">
        <v>37</v>
      </c>
      <c r="M73" s="47">
        <v>59</v>
      </c>
      <c r="N73" s="47">
        <v>15</v>
      </c>
      <c r="O73" s="47">
        <v>9</v>
      </c>
      <c r="P73" s="47">
        <v>6</v>
      </c>
    </row>
    <row r="74" spans="1:16" s="23" customFormat="1" ht="13.8" x14ac:dyDescent="0.3">
      <c r="A74" s="48" t="s">
        <v>65</v>
      </c>
      <c r="B74" s="171">
        <v>1632</v>
      </c>
      <c r="C74" s="171">
        <f t="shared" si="3"/>
        <v>1506</v>
      </c>
      <c r="D74" s="47">
        <v>1203</v>
      </c>
      <c r="E74" s="47">
        <v>361</v>
      </c>
      <c r="F74" s="47">
        <v>842</v>
      </c>
      <c r="G74" s="47">
        <v>303</v>
      </c>
      <c r="H74" s="47">
        <v>84</v>
      </c>
      <c r="I74" s="47">
        <v>219</v>
      </c>
      <c r="J74" s="47">
        <f t="shared" si="4"/>
        <v>126</v>
      </c>
      <c r="K74" s="47">
        <v>114</v>
      </c>
      <c r="L74" s="47">
        <v>60</v>
      </c>
      <c r="M74" s="47">
        <v>54</v>
      </c>
      <c r="N74" s="47">
        <v>12</v>
      </c>
      <c r="O74" s="47">
        <v>8</v>
      </c>
      <c r="P74" s="47">
        <v>4</v>
      </c>
    </row>
    <row r="75" spans="1:16" s="23" customFormat="1" ht="13.8" x14ac:dyDescent="0.3">
      <c r="A75" s="48" t="s">
        <v>66</v>
      </c>
      <c r="B75" s="171">
        <v>5774</v>
      </c>
      <c r="C75" s="171">
        <f t="shared" si="3"/>
        <v>3735</v>
      </c>
      <c r="D75" s="47">
        <v>2756</v>
      </c>
      <c r="E75" s="47">
        <v>1149</v>
      </c>
      <c r="F75" s="47">
        <v>1607</v>
      </c>
      <c r="G75" s="47">
        <v>979</v>
      </c>
      <c r="H75" s="47">
        <v>415</v>
      </c>
      <c r="I75" s="47">
        <v>564</v>
      </c>
      <c r="J75" s="47">
        <f t="shared" si="4"/>
        <v>2039</v>
      </c>
      <c r="K75" s="47">
        <v>1486</v>
      </c>
      <c r="L75" s="47">
        <v>457</v>
      </c>
      <c r="M75" s="47">
        <v>1029</v>
      </c>
      <c r="N75" s="47">
        <v>553</v>
      </c>
      <c r="O75" s="47">
        <v>168</v>
      </c>
      <c r="P75" s="47">
        <v>385</v>
      </c>
    </row>
    <row r="76" spans="1:16" s="23" customFormat="1" ht="13.8" x14ac:dyDescent="0.3">
      <c r="A76" s="48" t="s">
        <v>67</v>
      </c>
      <c r="B76" s="171">
        <v>210</v>
      </c>
      <c r="C76" s="171">
        <f t="shared" si="3"/>
        <v>0</v>
      </c>
      <c r="D76" s="47"/>
      <c r="E76" s="47"/>
      <c r="F76" s="47"/>
      <c r="G76" s="47"/>
      <c r="H76" s="47"/>
      <c r="I76" s="47"/>
      <c r="J76" s="47">
        <f t="shared" si="4"/>
        <v>210</v>
      </c>
      <c r="K76" s="47">
        <v>205</v>
      </c>
      <c r="L76" s="47">
        <v>73</v>
      </c>
      <c r="M76" s="47">
        <v>132</v>
      </c>
      <c r="N76" s="47">
        <v>5</v>
      </c>
      <c r="O76" s="47">
        <v>0</v>
      </c>
      <c r="P76" s="47">
        <v>5</v>
      </c>
    </row>
    <row r="77" spans="1:16" s="23" customFormat="1" ht="13.8" x14ac:dyDescent="0.3">
      <c r="A77" s="48" t="s">
        <v>68</v>
      </c>
      <c r="B77" s="171">
        <v>3448</v>
      </c>
      <c r="C77" s="171">
        <f t="shared" si="3"/>
        <v>2968</v>
      </c>
      <c r="D77" s="47">
        <v>2283</v>
      </c>
      <c r="E77" s="47">
        <v>828</v>
      </c>
      <c r="F77" s="47">
        <v>1455</v>
      </c>
      <c r="G77" s="47">
        <v>685</v>
      </c>
      <c r="H77" s="47">
        <v>264</v>
      </c>
      <c r="I77" s="47">
        <v>421</v>
      </c>
      <c r="J77" s="47">
        <f t="shared" si="4"/>
        <v>480</v>
      </c>
      <c r="K77" s="47">
        <v>275</v>
      </c>
      <c r="L77" s="47">
        <v>80</v>
      </c>
      <c r="M77" s="47">
        <v>195</v>
      </c>
      <c r="N77" s="47">
        <v>205</v>
      </c>
      <c r="O77" s="47">
        <v>56</v>
      </c>
      <c r="P77" s="47">
        <v>149</v>
      </c>
    </row>
    <row r="78" spans="1:16" s="23" customFormat="1" ht="13.8" x14ac:dyDescent="0.3">
      <c r="A78" s="48" t="s">
        <v>69</v>
      </c>
      <c r="B78" s="171">
        <v>3299</v>
      </c>
      <c r="C78" s="171">
        <f t="shared" si="3"/>
        <v>2735</v>
      </c>
      <c r="D78" s="47">
        <v>2314</v>
      </c>
      <c r="E78" s="47">
        <v>1008</v>
      </c>
      <c r="F78" s="47">
        <v>1306</v>
      </c>
      <c r="G78" s="47">
        <v>421</v>
      </c>
      <c r="H78" s="47">
        <v>189</v>
      </c>
      <c r="I78" s="47">
        <v>232</v>
      </c>
      <c r="J78" s="47">
        <f t="shared" si="4"/>
        <v>564</v>
      </c>
      <c r="K78" s="47">
        <v>341</v>
      </c>
      <c r="L78" s="47">
        <v>115</v>
      </c>
      <c r="M78" s="47">
        <v>226</v>
      </c>
      <c r="N78" s="47">
        <v>223</v>
      </c>
      <c r="O78" s="47">
        <v>70</v>
      </c>
      <c r="P78" s="47">
        <v>153</v>
      </c>
    </row>
    <row r="79" spans="1:16" s="23" customFormat="1" ht="13.8" x14ac:dyDescent="0.3">
      <c r="A79" s="48" t="s">
        <v>70</v>
      </c>
      <c r="B79" s="171">
        <v>4252</v>
      </c>
      <c r="C79" s="171">
        <f t="shared" si="3"/>
        <v>3687</v>
      </c>
      <c r="D79" s="47">
        <v>1712</v>
      </c>
      <c r="E79" s="47">
        <v>1206</v>
      </c>
      <c r="F79" s="47">
        <v>506</v>
      </c>
      <c r="G79" s="47">
        <v>1975</v>
      </c>
      <c r="H79" s="47">
        <v>1508</v>
      </c>
      <c r="I79" s="47">
        <v>467</v>
      </c>
      <c r="J79" s="47">
        <f t="shared" si="4"/>
        <v>565</v>
      </c>
      <c r="K79" s="47">
        <v>309</v>
      </c>
      <c r="L79" s="47">
        <v>193</v>
      </c>
      <c r="M79" s="47">
        <v>116</v>
      </c>
      <c r="N79" s="47">
        <v>256</v>
      </c>
      <c r="O79" s="47">
        <v>162</v>
      </c>
      <c r="P79" s="47">
        <v>94</v>
      </c>
    </row>
    <row r="80" spans="1:16" s="23" customFormat="1" ht="13.8" x14ac:dyDescent="0.3">
      <c r="A80" s="81" t="s">
        <v>137</v>
      </c>
      <c r="B80" s="170">
        <f>SUM(B35:B79)</f>
        <v>84138</v>
      </c>
      <c r="C80" s="170">
        <f t="shared" ref="C80:P80" si="5">SUM(C35:C79)</f>
        <v>66847</v>
      </c>
      <c r="D80" s="170">
        <f t="shared" si="5"/>
        <v>47504</v>
      </c>
      <c r="E80" s="170">
        <f t="shared" si="5"/>
        <v>18595</v>
      </c>
      <c r="F80" s="170">
        <f t="shared" si="5"/>
        <v>28909</v>
      </c>
      <c r="G80" s="170">
        <f t="shared" si="5"/>
        <v>19343</v>
      </c>
      <c r="H80" s="170">
        <f t="shared" si="5"/>
        <v>8044</v>
      </c>
      <c r="I80" s="170">
        <f t="shared" si="5"/>
        <v>11299</v>
      </c>
      <c r="J80" s="170">
        <f t="shared" si="5"/>
        <v>17291</v>
      </c>
      <c r="K80" s="170">
        <f t="shared" si="5"/>
        <v>12045</v>
      </c>
      <c r="L80" s="170">
        <f t="shared" si="5"/>
        <v>3730</v>
      </c>
      <c r="M80" s="170">
        <f t="shared" si="5"/>
        <v>8315</v>
      </c>
      <c r="N80" s="170">
        <f t="shared" si="5"/>
        <v>5246</v>
      </c>
      <c r="O80" s="170">
        <f t="shared" si="5"/>
        <v>1678</v>
      </c>
      <c r="P80" s="170">
        <f t="shared" si="5"/>
        <v>3568</v>
      </c>
    </row>
    <row r="81" spans="1:16" s="23" customFormat="1" ht="13.8" x14ac:dyDescent="0.3">
      <c r="A81" s="81" t="s">
        <v>71</v>
      </c>
      <c r="B81" s="170"/>
      <c r="C81" s="170"/>
      <c r="D81" s="135"/>
      <c r="E81" s="135"/>
      <c r="F81" s="135"/>
      <c r="G81" s="135"/>
      <c r="H81" s="135"/>
      <c r="I81" s="135"/>
      <c r="J81" s="135"/>
      <c r="K81" s="135"/>
      <c r="L81" s="135"/>
      <c r="M81" s="135"/>
      <c r="N81" s="135"/>
      <c r="O81" s="135"/>
      <c r="P81" s="135"/>
    </row>
    <row r="82" spans="1:16" s="23" customFormat="1" ht="13.8" x14ac:dyDescent="0.3">
      <c r="A82" s="48" t="s">
        <v>338</v>
      </c>
      <c r="B82" s="171">
        <v>108</v>
      </c>
      <c r="C82" s="171">
        <f t="shared" ref="C82:C98" si="6">SUM(D82,G82)</f>
        <v>108</v>
      </c>
      <c r="D82" s="47">
        <v>82</v>
      </c>
      <c r="E82" s="47">
        <v>23</v>
      </c>
      <c r="F82" s="47">
        <v>59</v>
      </c>
      <c r="G82" s="47">
        <v>26</v>
      </c>
      <c r="H82" s="47">
        <v>7</v>
      </c>
      <c r="I82" s="47">
        <v>19</v>
      </c>
      <c r="J82" s="47">
        <f t="shared" ref="J82:J98" si="7">SUM(K82,N82)</f>
        <v>0</v>
      </c>
      <c r="K82" s="47"/>
      <c r="L82" s="47"/>
      <c r="M82" s="47"/>
      <c r="N82" s="47"/>
      <c r="O82" s="47"/>
      <c r="P82" s="47"/>
    </row>
    <row r="83" spans="1:16" s="23" customFormat="1" ht="13.8" x14ac:dyDescent="0.3">
      <c r="A83" s="48" t="s">
        <v>339</v>
      </c>
      <c r="B83" s="171">
        <v>162</v>
      </c>
      <c r="C83" s="171">
        <f t="shared" si="6"/>
        <v>162</v>
      </c>
      <c r="D83" s="47">
        <v>128</v>
      </c>
      <c r="E83" s="47">
        <v>18</v>
      </c>
      <c r="F83" s="47">
        <v>110</v>
      </c>
      <c r="G83" s="47">
        <v>34</v>
      </c>
      <c r="H83" s="47">
        <v>6</v>
      </c>
      <c r="I83" s="47">
        <v>28</v>
      </c>
      <c r="J83" s="47">
        <f t="shared" si="7"/>
        <v>0</v>
      </c>
      <c r="K83" s="47"/>
      <c r="L83" s="47"/>
      <c r="M83" s="47"/>
      <c r="N83" s="47"/>
      <c r="O83" s="47"/>
      <c r="P83" s="47"/>
    </row>
    <row r="84" spans="1:16" s="23" customFormat="1" ht="13.8" x14ac:dyDescent="0.3">
      <c r="A84" s="48" t="s">
        <v>340</v>
      </c>
      <c r="B84" s="171">
        <v>84</v>
      </c>
      <c r="C84" s="171">
        <f t="shared" si="6"/>
        <v>84</v>
      </c>
      <c r="D84" s="47">
        <v>84</v>
      </c>
      <c r="E84" s="47">
        <v>21</v>
      </c>
      <c r="F84" s="47">
        <v>63</v>
      </c>
      <c r="G84" s="47"/>
      <c r="H84" s="47"/>
      <c r="I84" s="47"/>
      <c r="J84" s="47">
        <f t="shared" si="7"/>
        <v>0</v>
      </c>
      <c r="K84" s="47"/>
      <c r="L84" s="47"/>
      <c r="M84" s="47"/>
      <c r="N84" s="47"/>
      <c r="O84" s="47"/>
      <c r="P84" s="47"/>
    </row>
    <row r="85" spans="1:16" s="23" customFormat="1" ht="13.8" x14ac:dyDescent="0.3">
      <c r="A85" s="48" t="s">
        <v>341</v>
      </c>
      <c r="B85" s="171">
        <v>236</v>
      </c>
      <c r="C85" s="171">
        <f t="shared" si="6"/>
        <v>236</v>
      </c>
      <c r="D85" s="47">
        <v>186</v>
      </c>
      <c r="E85" s="47">
        <v>46</v>
      </c>
      <c r="F85" s="47">
        <v>140</v>
      </c>
      <c r="G85" s="47">
        <v>50</v>
      </c>
      <c r="H85" s="47">
        <v>16</v>
      </c>
      <c r="I85" s="47">
        <v>34</v>
      </c>
      <c r="J85" s="47">
        <f t="shared" si="7"/>
        <v>0</v>
      </c>
      <c r="K85" s="47"/>
      <c r="L85" s="47"/>
      <c r="M85" s="47"/>
      <c r="N85" s="47"/>
      <c r="O85" s="47"/>
      <c r="P85" s="47"/>
    </row>
    <row r="86" spans="1:16" s="23" customFormat="1" ht="13.8" x14ac:dyDescent="0.3">
      <c r="A86" s="48" t="s">
        <v>371</v>
      </c>
      <c r="B86" s="171">
        <v>656</v>
      </c>
      <c r="C86" s="171">
        <f t="shared" si="6"/>
        <v>656</v>
      </c>
      <c r="D86" s="47">
        <v>439</v>
      </c>
      <c r="E86" s="47">
        <v>347</v>
      </c>
      <c r="F86" s="47">
        <v>92</v>
      </c>
      <c r="G86" s="47">
        <v>217</v>
      </c>
      <c r="H86" s="47">
        <v>162</v>
      </c>
      <c r="I86" s="47">
        <v>55</v>
      </c>
      <c r="J86" s="47">
        <f t="shared" si="7"/>
        <v>0</v>
      </c>
      <c r="K86" s="47"/>
      <c r="L86" s="47"/>
      <c r="M86" s="47"/>
      <c r="N86" s="47"/>
      <c r="O86" s="47"/>
      <c r="P86" s="47"/>
    </row>
    <row r="87" spans="1:16" s="23" customFormat="1" ht="13.8" x14ac:dyDescent="0.3">
      <c r="A87" s="48" t="s">
        <v>185</v>
      </c>
      <c r="B87" s="171">
        <v>2452</v>
      </c>
      <c r="C87" s="171">
        <f t="shared" si="6"/>
        <v>2217</v>
      </c>
      <c r="D87" s="47">
        <v>1369</v>
      </c>
      <c r="E87" s="47">
        <v>341</v>
      </c>
      <c r="F87" s="47">
        <v>1028</v>
      </c>
      <c r="G87" s="47">
        <v>848</v>
      </c>
      <c r="H87" s="47">
        <v>225</v>
      </c>
      <c r="I87" s="47">
        <v>623</v>
      </c>
      <c r="J87" s="47">
        <f t="shared" si="7"/>
        <v>235</v>
      </c>
      <c r="K87" s="47">
        <v>140</v>
      </c>
      <c r="L87" s="47">
        <v>26</v>
      </c>
      <c r="M87" s="47">
        <v>114</v>
      </c>
      <c r="N87" s="47">
        <v>95</v>
      </c>
      <c r="O87" s="47">
        <v>14</v>
      </c>
      <c r="P87" s="47">
        <v>81</v>
      </c>
    </row>
    <row r="88" spans="1:16" s="23" customFormat="1" ht="13.8" x14ac:dyDescent="0.3">
      <c r="A88" s="48" t="s">
        <v>153</v>
      </c>
      <c r="B88" s="171">
        <v>505</v>
      </c>
      <c r="C88" s="171">
        <f t="shared" si="6"/>
        <v>505</v>
      </c>
      <c r="D88" s="47">
        <v>390</v>
      </c>
      <c r="E88" s="47">
        <v>200</v>
      </c>
      <c r="F88" s="47">
        <v>190</v>
      </c>
      <c r="G88" s="47">
        <v>115</v>
      </c>
      <c r="H88" s="47">
        <v>40</v>
      </c>
      <c r="I88" s="47">
        <v>75</v>
      </c>
      <c r="J88" s="47">
        <f t="shared" si="7"/>
        <v>0</v>
      </c>
      <c r="K88" s="47"/>
      <c r="L88" s="47"/>
      <c r="M88" s="47"/>
      <c r="N88" s="47"/>
      <c r="O88" s="47"/>
      <c r="P88" s="47"/>
    </row>
    <row r="89" spans="1:16" s="23" customFormat="1" ht="13.8" x14ac:dyDescent="0.3">
      <c r="A89" s="48" t="s">
        <v>73</v>
      </c>
      <c r="B89" s="171">
        <v>275</v>
      </c>
      <c r="C89" s="171">
        <f t="shared" si="6"/>
        <v>275</v>
      </c>
      <c r="D89" s="47">
        <v>202</v>
      </c>
      <c r="E89" s="47">
        <v>60</v>
      </c>
      <c r="F89" s="47">
        <v>142</v>
      </c>
      <c r="G89" s="47">
        <v>73</v>
      </c>
      <c r="H89" s="47">
        <v>19</v>
      </c>
      <c r="I89" s="47">
        <v>54</v>
      </c>
      <c r="J89" s="47">
        <f t="shared" si="7"/>
        <v>0</v>
      </c>
      <c r="K89" s="47"/>
      <c r="L89" s="47"/>
      <c r="M89" s="47"/>
      <c r="N89" s="47"/>
      <c r="O89" s="47"/>
      <c r="P89" s="47"/>
    </row>
    <row r="90" spans="1:16" s="23" customFormat="1" ht="13.8" x14ac:dyDescent="0.3">
      <c r="A90" s="48" t="s">
        <v>74</v>
      </c>
      <c r="B90" s="171">
        <v>463</v>
      </c>
      <c r="C90" s="171">
        <f t="shared" si="6"/>
        <v>463</v>
      </c>
      <c r="D90" s="47">
        <v>377</v>
      </c>
      <c r="E90" s="47">
        <v>71</v>
      </c>
      <c r="F90" s="47">
        <v>306</v>
      </c>
      <c r="G90" s="47">
        <v>86</v>
      </c>
      <c r="H90" s="47">
        <v>14</v>
      </c>
      <c r="I90" s="47">
        <v>72</v>
      </c>
      <c r="J90" s="47">
        <f t="shared" si="7"/>
        <v>0</v>
      </c>
      <c r="K90" s="47"/>
      <c r="L90" s="47"/>
      <c r="M90" s="47"/>
      <c r="N90" s="47"/>
      <c r="O90" s="47"/>
      <c r="P90" s="47"/>
    </row>
    <row r="91" spans="1:16" s="23" customFormat="1" ht="13.8" x14ac:dyDescent="0.3">
      <c r="A91" s="48" t="s">
        <v>126</v>
      </c>
      <c r="B91" s="171">
        <v>377</v>
      </c>
      <c r="C91" s="171">
        <f t="shared" si="6"/>
        <v>377</v>
      </c>
      <c r="D91" s="47">
        <v>309</v>
      </c>
      <c r="E91" s="47">
        <v>69</v>
      </c>
      <c r="F91" s="47">
        <v>240</v>
      </c>
      <c r="G91" s="47">
        <v>68</v>
      </c>
      <c r="H91" s="47">
        <v>15</v>
      </c>
      <c r="I91" s="47">
        <v>53</v>
      </c>
      <c r="J91" s="47">
        <f t="shared" si="7"/>
        <v>0</v>
      </c>
      <c r="K91" s="47"/>
      <c r="L91" s="47"/>
      <c r="M91" s="47"/>
      <c r="N91" s="47"/>
      <c r="O91" s="47"/>
      <c r="P91" s="47"/>
    </row>
    <row r="92" spans="1:16" s="23" customFormat="1" ht="13.8" x14ac:dyDescent="0.3">
      <c r="A92" s="48" t="s">
        <v>75</v>
      </c>
      <c r="B92" s="171">
        <v>355</v>
      </c>
      <c r="C92" s="171">
        <f t="shared" si="6"/>
        <v>355</v>
      </c>
      <c r="D92" s="47">
        <v>278</v>
      </c>
      <c r="E92" s="47">
        <v>72</v>
      </c>
      <c r="F92" s="47">
        <v>206</v>
      </c>
      <c r="G92" s="47">
        <v>77</v>
      </c>
      <c r="H92" s="47">
        <v>22</v>
      </c>
      <c r="I92" s="47">
        <v>55</v>
      </c>
      <c r="J92" s="47">
        <f t="shared" si="7"/>
        <v>0</v>
      </c>
      <c r="K92" s="47"/>
      <c r="L92" s="47"/>
      <c r="M92" s="47"/>
      <c r="N92" s="47"/>
      <c r="O92" s="47"/>
      <c r="P92" s="47"/>
    </row>
    <row r="93" spans="1:16" s="23" customFormat="1" ht="13.8" x14ac:dyDescent="0.3">
      <c r="A93" s="48" t="s">
        <v>306</v>
      </c>
      <c r="B93" s="171">
        <v>2122</v>
      </c>
      <c r="C93" s="171">
        <f t="shared" si="6"/>
        <v>2122</v>
      </c>
      <c r="D93" s="47">
        <v>1856</v>
      </c>
      <c r="E93" s="47">
        <v>1766</v>
      </c>
      <c r="F93" s="47">
        <v>90</v>
      </c>
      <c r="G93" s="47">
        <v>266</v>
      </c>
      <c r="H93" s="47">
        <v>254</v>
      </c>
      <c r="I93" s="47">
        <v>12</v>
      </c>
      <c r="J93" s="47">
        <f t="shared" si="7"/>
        <v>0</v>
      </c>
      <c r="K93" s="47"/>
      <c r="L93" s="47"/>
      <c r="M93" s="47"/>
      <c r="N93" s="47"/>
      <c r="O93" s="47"/>
      <c r="P93" s="47"/>
    </row>
    <row r="94" spans="1:16" s="23" customFormat="1" ht="13.8" x14ac:dyDescent="0.3">
      <c r="A94" s="48" t="s">
        <v>342</v>
      </c>
      <c r="B94" s="171">
        <v>24919</v>
      </c>
      <c r="C94" s="171">
        <f t="shared" si="6"/>
        <v>23730</v>
      </c>
      <c r="D94" s="47">
        <v>12300</v>
      </c>
      <c r="E94" s="47">
        <v>4469</v>
      </c>
      <c r="F94" s="47">
        <v>7831</v>
      </c>
      <c r="G94" s="47">
        <v>11430</v>
      </c>
      <c r="H94" s="47">
        <v>3826</v>
      </c>
      <c r="I94" s="47">
        <v>7604</v>
      </c>
      <c r="J94" s="47">
        <f t="shared" si="7"/>
        <v>1189</v>
      </c>
      <c r="K94" s="47">
        <v>453</v>
      </c>
      <c r="L94" s="47">
        <v>113</v>
      </c>
      <c r="M94" s="47">
        <v>340</v>
      </c>
      <c r="N94" s="47">
        <v>736</v>
      </c>
      <c r="O94" s="47">
        <v>187</v>
      </c>
      <c r="P94" s="47">
        <v>549</v>
      </c>
    </row>
    <row r="95" spans="1:16" s="23" customFormat="1" ht="13.8" x14ac:dyDescent="0.3">
      <c r="A95" s="48" t="s">
        <v>184</v>
      </c>
      <c r="B95" s="171">
        <v>783</v>
      </c>
      <c r="C95" s="171">
        <f t="shared" si="6"/>
        <v>0</v>
      </c>
      <c r="D95" s="47"/>
      <c r="E95" s="47"/>
      <c r="F95" s="47"/>
      <c r="G95" s="47"/>
      <c r="H95" s="47"/>
      <c r="I95" s="47"/>
      <c r="J95" s="47">
        <f t="shared" si="7"/>
        <v>783</v>
      </c>
      <c r="K95" s="47">
        <v>774</v>
      </c>
      <c r="L95" s="47">
        <v>306</v>
      </c>
      <c r="M95" s="47">
        <v>468</v>
      </c>
      <c r="N95" s="47">
        <v>9</v>
      </c>
      <c r="O95" s="47">
        <v>2</v>
      </c>
      <c r="P95" s="47">
        <v>7</v>
      </c>
    </row>
    <row r="96" spans="1:16" s="23" customFormat="1" ht="13.8" x14ac:dyDescent="0.3">
      <c r="A96" s="48" t="s">
        <v>307</v>
      </c>
      <c r="B96" s="171">
        <v>665</v>
      </c>
      <c r="C96" s="171">
        <f t="shared" si="6"/>
        <v>47</v>
      </c>
      <c r="D96" s="47">
        <v>47</v>
      </c>
      <c r="E96" s="47">
        <v>6</v>
      </c>
      <c r="F96" s="47">
        <v>41</v>
      </c>
      <c r="G96" s="47"/>
      <c r="H96" s="47"/>
      <c r="I96" s="47"/>
      <c r="J96" s="47">
        <f t="shared" si="7"/>
        <v>618</v>
      </c>
      <c r="K96" s="47">
        <v>612</v>
      </c>
      <c r="L96" s="47">
        <v>111</v>
      </c>
      <c r="M96" s="47">
        <v>501</v>
      </c>
      <c r="N96" s="47">
        <v>6</v>
      </c>
      <c r="O96" s="47">
        <v>2</v>
      </c>
      <c r="P96" s="47">
        <v>4</v>
      </c>
    </row>
    <row r="97" spans="1:16" s="23" customFormat="1" ht="13.8" x14ac:dyDescent="0.3">
      <c r="A97" s="48" t="s">
        <v>308</v>
      </c>
      <c r="B97" s="171">
        <v>169</v>
      </c>
      <c r="C97" s="171">
        <f t="shared" si="6"/>
        <v>0</v>
      </c>
      <c r="D97" s="47"/>
      <c r="E97" s="47"/>
      <c r="F97" s="47"/>
      <c r="G97" s="47"/>
      <c r="H97" s="47"/>
      <c r="I97" s="47"/>
      <c r="J97" s="47">
        <f t="shared" si="7"/>
        <v>169</v>
      </c>
      <c r="K97" s="47">
        <v>165</v>
      </c>
      <c r="L97" s="47">
        <v>26</v>
      </c>
      <c r="M97" s="47">
        <v>139</v>
      </c>
      <c r="N97" s="47">
        <v>4</v>
      </c>
      <c r="O97" s="47">
        <v>3</v>
      </c>
      <c r="P97" s="47">
        <v>1</v>
      </c>
    </row>
    <row r="98" spans="1:16" s="23" customFormat="1" ht="13.8" x14ac:dyDescent="0.3">
      <c r="A98" s="48" t="s">
        <v>309</v>
      </c>
      <c r="B98" s="171">
        <v>123</v>
      </c>
      <c r="C98" s="171">
        <f t="shared" si="6"/>
        <v>0</v>
      </c>
      <c r="D98" s="47"/>
      <c r="E98" s="47"/>
      <c r="F98" s="47"/>
      <c r="G98" s="47"/>
      <c r="H98" s="47"/>
      <c r="I98" s="47"/>
      <c r="J98" s="47">
        <f t="shared" si="7"/>
        <v>123</v>
      </c>
      <c r="K98" s="47">
        <v>57</v>
      </c>
      <c r="L98" s="47">
        <v>19</v>
      </c>
      <c r="M98" s="47">
        <v>38</v>
      </c>
      <c r="N98" s="47">
        <v>66</v>
      </c>
      <c r="O98" s="47">
        <v>26</v>
      </c>
      <c r="P98" s="47">
        <v>40</v>
      </c>
    </row>
    <row r="99" spans="1:16" s="23" customFormat="1" ht="13.8" x14ac:dyDescent="0.3">
      <c r="A99" s="81" t="s">
        <v>129</v>
      </c>
      <c r="B99" s="170">
        <f>SUM(B82:B98)</f>
        <v>34454</v>
      </c>
      <c r="C99" s="170">
        <f t="shared" ref="C99:P99" si="8">SUM(C82:C98)</f>
        <v>31337</v>
      </c>
      <c r="D99" s="170">
        <f t="shared" si="8"/>
        <v>18047</v>
      </c>
      <c r="E99" s="170">
        <f t="shared" si="8"/>
        <v>7509</v>
      </c>
      <c r="F99" s="170">
        <f t="shared" si="8"/>
        <v>10538</v>
      </c>
      <c r="G99" s="170">
        <f t="shared" si="8"/>
        <v>13290</v>
      </c>
      <c r="H99" s="170">
        <f t="shared" si="8"/>
        <v>4606</v>
      </c>
      <c r="I99" s="170">
        <f t="shared" si="8"/>
        <v>8684</v>
      </c>
      <c r="J99" s="170">
        <f t="shared" si="8"/>
        <v>3117</v>
      </c>
      <c r="K99" s="170">
        <f t="shared" si="8"/>
        <v>2201</v>
      </c>
      <c r="L99" s="170">
        <f t="shared" si="8"/>
        <v>601</v>
      </c>
      <c r="M99" s="170">
        <f t="shared" si="8"/>
        <v>1600</v>
      </c>
      <c r="N99" s="170">
        <f t="shared" si="8"/>
        <v>916</v>
      </c>
      <c r="O99" s="170">
        <f t="shared" si="8"/>
        <v>234</v>
      </c>
      <c r="P99" s="170">
        <f t="shared" si="8"/>
        <v>682</v>
      </c>
    </row>
    <row r="100" spans="1:16" s="23" customFormat="1" ht="13.8" x14ac:dyDescent="0.3">
      <c r="A100" s="81" t="s">
        <v>119</v>
      </c>
      <c r="B100" s="170">
        <f>SUM(B33,B80,B99)</f>
        <v>167691</v>
      </c>
      <c r="C100" s="170">
        <f t="shared" ref="C100:P100" si="9">SUM(C33,C80,C99)</f>
        <v>141535</v>
      </c>
      <c r="D100" s="170">
        <f t="shared" si="9"/>
        <v>103630</v>
      </c>
      <c r="E100" s="170">
        <f t="shared" si="9"/>
        <v>42520</v>
      </c>
      <c r="F100" s="170">
        <f t="shared" si="9"/>
        <v>61110</v>
      </c>
      <c r="G100" s="170">
        <f t="shared" si="9"/>
        <v>37905</v>
      </c>
      <c r="H100" s="170">
        <f t="shared" si="9"/>
        <v>14985</v>
      </c>
      <c r="I100" s="170">
        <f t="shared" si="9"/>
        <v>22920</v>
      </c>
      <c r="J100" s="170">
        <f t="shared" si="9"/>
        <v>26156</v>
      </c>
      <c r="K100" s="170">
        <f t="shared" si="9"/>
        <v>19074</v>
      </c>
      <c r="L100" s="170">
        <f t="shared" si="9"/>
        <v>6220</v>
      </c>
      <c r="M100" s="170">
        <f t="shared" si="9"/>
        <v>12854</v>
      </c>
      <c r="N100" s="170">
        <f t="shared" si="9"/>
        <v>7082</v>
      </c>
      <c r="O100" s="170">
        <f t="shared" si="9"/>
        <v>2224</v>
      </c>
      <c r="P100" s="170">
        <f t="shared" si="9"/>
        <v>4858</v>
      </c>
    </row>
    <row r="101" spans="1:16" s="23" customFormat="1" thickBot="1" x14ac:dyDescent="0.35"/>
    <row r="102" spans="1:16" x14ac:dyDescent="0.3">
      <c r="A102" s="69" t="s">
        <v>167</v>
      </c>
      <c r="B102" s="85">
        <f>MIN(B15:B32,B35:B79,B82:B98)</f>
        <v>84</v>
      </c>
      <c r="C102" s="85">
        <f t="shared" ref="C102:P102" si="10">MIN(C15:C32,C35:C79,C82:C98)</f>
        <v>0</v>
      </c>
      <c r="D102" s="85">
        <f t="shared" si="10"/>
        <v>36</v>
      </c>
      <c r="E102" s="85">
        <f t="shared" si="10"/>
        <v>6</v>
      </c>
      <c r="F102" s="85">
        <f t="shared" si="10"/>
        <v>24</v>
      </c>
      <c r="G102" s="85">
        <f t="shared" si="10"/>
        <v>0</v>
      </c>
      <c r="H102" s="85">
        <f t="shared" si="10"/>
        <v>0</v>
      </c>
      <c r="I102" s="85">
        <f t="shared" si="10"/>
        <v>0</v>
      </c>
      <c r="J102" s="85">
        <f t="shared" si="10"/>
        <v>0</v>
      </c>
      <c r="K102" s="85">
        <f t="shared" si="10"/>
        <v>3</v>
      </c>
      <c r="L102" s="85">
        <f t="shared" si="10"/>
        <v>1</v>
      </c>
      <c r="M102" s="85">
        <f t="shared" si="10"/>
        <v>2</v>
      </c>
      <c r="N102" s="85">
        <f t="shared" si="10"/>
        <v>4</v>
      </c>
      <c r="O102" s="85">
        <f t="shared" si="10"/>
        <v>0</v>
      </c>
      <c r="P102" s="85">
        <f t="shared" si="10"/>
        <v>1</v>
      </c>
    </row>
    <row r="103" spans="1:16" x14ac:dyDescent="0.3">
      <c r="A103" s="70" t="s">
        <v>168</v>
      </c>
      <c r="B103" s="84">
        <f>MAX(B15:B32,B35:B79,B82:B98)</f>
        <v>24919</v>
      </c>
      <c r="C103" s="84">
        <f t="shared" ref="C103:P103" si="11">MAX(C15:C32,C35:C79,C82:C98)</f>
        <v>23730</v>
      </c>
      <c r="D103" s="84">
        <f t="shared" si="11"/>
        <v>12300</v>
      </c>
      <c r="E103" s="84">
        <f t="shared" si="11"/>
        <v>5496</v>
      </c>
      <c r="F103" s="84">
        <f t="shared" si="11"/>
        <v>7831</v>
      </c>
      <c r="G103" s="84">
        <f t="shared" si="11"/>
        <v>11430</v>
      </c>
      <c r="H103" s="84">
        <f t="shared" si="11"/>
        <v>3826</v>
      </c>
      <c r="I103" s="84">
        <f t="shared" si="11"/>
        <v>7604</v>
      </c>
      <c r="J103" s="84">
        <f t="shared" si="11"/>
        <v>3019</v>
      </c>
      <c r="K103" s="84">
        <f t="shared" si="11"/>
        <v>2270</v>
      </c>
      <c r="L103" s="84">
        <f t="shared" si="11"/>
        <v>846</v>
      </c>
      <c r="M103" s="84">
        <f t="shared" si="11"/>
        <v>1424</v>
      </c>
      <c r="N103" s="84">
        <f t="shared" si="11"/>
        <v>749</v>
      </c>
      <c r="O103" s="84">
        <f t="shared" si="11"/>
        <v>235</v>
      </c>
      <c r="P103" s="84">
        <f t="shared" si="11"/>
        <v>549</v>
      </c>
    </row>
    <row r="104" spans="1:16" x14ac:dyDescent="0.3">
      <c r="A104" s="70" t="s">
        <v>171</v>
      </c>
      <c r="B104" s="84">
        <f>MEDIAN(B15:B32,B35:B79,B82:B98)</f>
        <v>670</v>
      </c>
      <c r="C104" s="84">
        <f t="shared" ref="C104:P104" si="12">MEDIAN(C15:C32,C35:C79,C82:C98)</f>
        <v>474</v>
      </c>
      <c r="D104" s="84">
        <f t="shared" si="12"/>
        <v>399</v>
      </c>
      <c r="E104" s="84">
        <f t="shared" si="12"/>
        <v>154</v>
      </c>
      <c r="F104" s="84">
        <f t="shared" si="12"/>
        <v>253</v>
      </c>
      <c r="G104" s="84">
        <f t="shared" si="12"/>
        <v>190</v>
      </c>
      <c r="H104" s="84">
        <f t="shared" si="12"/>
        <v>69</v>
      </c>
      <c r="I104" s="84">
        <f t="shared" si="12"/>
        <v>116</v>
      </c>
      <c r="J104" s="84">
        <f t="shared" si="12"/>
        <v>55.5</v>
      </c>
      <c r="K104" s="84">
        <f t="shared" si="12"/>
        <v>165</v>
      </c>
      <c r="L104" s="84">
        <f t="shared" si="12"/>
        <v>45</v>
      </c>
      <c r="M104" s="84">
        <f t="shared" si="12"/>
        <v>116</v>
      </c>
      <c r="N104" s="84">
        <f t="shared" si="12"/>
        <v>68</v>
      </c>
      <c r="O104" s="84">
        <f t="shared" si="12"/>
        <v>18</v>
      </c>
      <c r="P104" s="84">
        <f t="shared" si="12"/>
        <v>37</v>
      </c>
    </row>
    <row r="105" spans="1:16" x14ac:dyDescent="0.3">
      <c r="A105" s="70" t="s">
        <v>169</v>
      </c>
      <c r="B105" s="84">
        <f>AVERAGE(B15:B32,B35:B79,B82:B98)</f>
        <v>2096.1374999999998</v>
      </c>
      <c r="C105" s="84">
        <f t="shared" ref="C105:P105" si="13">AVERAGE(C15:C32,C35:C79,C82:C98)</f>
        <v>1769.1875</v>
      </c>
      <c r="D105" s="84">
        <f t="shared" si="13"/>
        <v>1419.5890410958905</v>
      </c>
      <c r="E105" s="84">
        <f t="shared" si="13"/>
        <v>582.46575342465758</v>
      </c>
      <c r="F105" s="84">
        <f t="shared" si="13"/>
        <v>837.1232876712329</v>
      </c>
      <c r="G105" s="84">
        <f t="shared" si="13"/>
        <v>549.3478260869565</v>
      </c>
      <c r="H105" s="84">
        <f t="shared" si="13"/>
        <v>217.17391304347825</v>
      </c>
      <c r="I105" s="84">
        <f t="shared" si="13"/>
        <v>332.17391304347825</v>
      </c>
      <c r="J105" s="84">
        <f t="shared" si="13"/>
        <v>326.95</v>
      </c>
      <c r="K105" s="84">
        <f t="shared" si="13"/>
        <v>405.82978723404256</v>
      </c>
      <c r="L105" s="84">
        <f t="shared" si="13"/>
        <v>132.34042553191489</v>
      </c>
      <c r="M105" s="84">
        <f t="shared" si="13"/>
        <v>273.48936170212767</v>
      </c>
      <c r="N105" s="84">
        <f t="shared" si="13"/>
        <v>157.37777777777777</v>
      </c>
      <c r="O105" s="84">
        <f t="shared" si="13"/>
        <v>49.422222222222224</v>
      </c>
      <c r="P105" s="84">
        <f t="shared" si="13"/>
        <v>107.95555555555555</v>
      </c>
    </row>
    <row r="106" spans="1:16" ht="15" thickBot="1" x14ac:dyDescent="0.35">
      <c r="A106" s="71" t="s">
        <v>170</v>
      </c>
      <c r="B106" s="86">
        <f>_xlfn.STDEV.P(B15:B32,B35:B79,B82:B98)</f>
        <v>3666.7811488543671</v>
      </c>
      <c r="C106" s="86">
        <f t="shared" ref="C106:P106" si="14">_xlfn.STDEV.P(C15:C32,C35:C79,C82:C98)</f>
        <v>3303.4538822789323</v>
      </c>
      <c r="D106" s="86">
        <f t="shared" si="14"/>
        <v>2242.4064912964977</v>
      </c>
      <c r="E106" s="86">
        <f t="shared" si="14"/>
        <v>958.40689849027456</v>
      </c>
      <c r="F106" s="86">
        <f t="shared" si="14"/>
        <v>1340.6624302647695</v>
      </c>
      <c r="G106" s="86">
        <f t="shared" si="14"/>
        <v>1429.1721210129945</v>
      </c>
      <c r="H106" s="86">
        <f t="shared" si="14"/>
        <v>511.33904792042466</v>
      </c>
      <c r="I106" s="86">
        <f t="shared" si="14"/>
        <v>938.64980051940722</v>
      </c>
      <c r="J106" s="86">
        <f t="shared" si="14"/>
        <v>601.8977467145063</v>
      </c>
      <c r="K106" s="86">
        <f t="shared" si="14"/>
        <v>546.18476801797419</v>
      </c>
      <c r="L106" s="86">
        <f t="shared" si="14"/>
        <v>183.1709208311101</v>
      </c>
      <c r="M106" s="86">
        <f t="shared" si="14"/>
        <v>374.71594190916028</v>
      </c>
      <c r="N106" s="86">
        <f t="shared" si="14"/>
        <v>206.36400298597394</v>
      </c>
      <c r="O106" s="86">
        <f t="shared" si="14"/>
        <v>63.635939841462019</v>
      </c>
      <c r="P106" s="86">
        <f t="shared" si="14"/>
        <v>146.77510469430669</v>
      </c>
    </row>
    <row r="107" spans="1:16" x14ac:dyDescent="0.3">
      <c r="A107" s="217" t="s">
        <v>147</v>
      </c>
      <c r="B107" s="217"/>
      <c r="C107" s="217"/>
      <c r="D107" s="217"/>
      <c r="E107" s="217"/>
      <c r="F107" s="217"/>
      <c r="G107" s="217"/>
      <c r="H107" s="217"/>
      <c r="I107" s="217"/>
      <c r="J107" s="217"/>
      <c r="K107" s="217"/>
      <c r="L107" s="217"/>
      <c r="M107" s="217"/>
      <c r="N107" s="217"/>
      <c r="O107" s="217"/>
      <c r="P107" s="217"/>
    </row>
    <row r="108" spans="1:16" ht="33" customHeight="1" x14ac:dyDescent="0.3">
      <c r="A108" s="214" t="s">
        <v>275</v>
      </c>
      <c r="B108" s="214"/>
      <c r="C108" s="214"/>
      <c r="D108" s="214"/>
      <c r="E108" s="214"/>
      <c r="F108" s="214"/>
      <c r="G108" s="214"/>
      <c r="H108" s="214"/>
      <c r="I108" s="214"/>
      <c r="J108" s="214"/>
      <c r="K108" s="214"/>
      <c r="L108" s="214"/>
      <c r="M108" s="214"/>
      <c r="N108" s="214"/>
      <c r="O108" s="214"/>
      <c r="P108" s="214"/>
    </row>
  </sheetData>
  <mergeCells count="17">
    <mergeCell ref="A1:P1"/>
    <mergeCell ref="A2:P2"/>
    <mergeCell ref="A3:P3"/>
    <mergeCell ref="A5:P5"/>
    <mergeCell ref="A11:A13"/>
    <mergeCell ref="B11:B13"/>
    <mergeCell ref="C11:I11"/>
    <mergeCell ref="J11:P11"/>
    <mergeCell ref="C12:C13"/>
    <mergeCell ref="D12:F12"/>
    <mergeCell ref="G12:I12"/>
    <mergeCell ref="J12:J13"/>
    <mergeCell ref="K12:M12"/>
    <mergeCell ref="N12:P12"/>
    <mergeCell ref="A107:P107"/>
    <mergeCell ref="A108:P108"/>
    <mergeCell ref="A6:P6"/>
  </mergeCells>
  <printOptions horizontalCentered="1"/>
  <pageMargins left="0.2" right="0.2" top="0.25" bottom="0.25" header="0.3" footer="0.3"/>
  <pageSetup paperSize="5"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4"/>
  <sheetViews>
    <sheetView showGridLines="0" zoomScale="82" zoomScaleNormal="82" workbookViewId="0">
      <selection activeCell="A9" sqref="A9"/>
    </sheetView>
  </sheetViews>
  <sheetFormatPr defaultColWidth="9.109375" defaultRowHeight="13.8" x14ac:dyDescent="0.3"/>
  <cols>
    <col min="1" max="1" width="56.6640625" style="25" bestFit="1" customWidth="1"/>
    <col min="2" max="2" width="8.33203125" style="25" bestFit="1" customWidth="1"/>
    <col min="3" max="3" width="10.6640625" style="25" customWidth="1"/>
    <col min="4" max="4" width="11.88671875" style="25" bestFit="1" customWidth="1"/>
    <col min="5" max="5" width="14.88671875" style="25" customWidth="1"/>
    <col min="6" max="6" width="14.6640625" style="25" bestFit="1" customWidth="1"/>
    <col min="7" max="7" width="13.44140625" style="25" customWidth="1"/>
    <col min="8" max="8" width="11.33203125" style="25" customWidth="1"/>
    <col min="9" max="9" width="10.6640625" style="23" customWidth="1"/>
    <col min="10" max="16384" width="9.109375" style="23"/>
  </cols>
  <sheetData>
    <row r="1" spans="1:10" customFormat="1" ht="23.25" customHeight="1" x14ac:dyDescent="0.35">
      <c r="A1" s="233" t="s">
        <v>270</v>
      </c>
      <c r="B1" s="233"/>
      <c r="C1" s="233"/>
      <c r="D1" s="233"/>
      <c r="E1" s="233"/>
      <c r="F1" s="233"/>
      <c r="G1" s="233"/>
      <c r="H1" s="233"/>
      <c r="I1" s="233"/>
      <c r="J1" s="233"/>
    </row>
    <row r="2" spans="1:10" customFormat="1" ht="21" customHeight="1" x14ac:dyDescent="0.35">
      <c r="A2" s="233" t="s">
        <v>271</v>
      </c>
      <c r="B2" s="233"/>
      <c r="C2" s="233"/>
      <c r="D2" s="233"/>
      <c r="E2" s="233"/>
      <c r="F2" s="233"/>
      <c r="G2" s="233"/>
      <c r="H2" s="233"/>
      <c r="I2" s="233"/>
      <c r="J2" s="233"/>
    </row>
    <row r="3" spans="1:10" customFormat="1" ht="15.75" customHeight="1" x14ac:dyDescent="0.3">
      <c r="A3" s="234" t="s">
        <v>300</v>
      </c>
      <c r="B3" s="234"/>
      <c r="C3" s="234"/>
      <c r="D3" s="234"/>
      <c r="E3" s="234"/>
      <c r="F3" s="234"/>
      <c r="G3" s="234"/>
      <c r="H3" s="234"/>
      <c r="I3" s="234"/>
      <c r="J3" s="234"/>
    </row>
    <row r="4" spans="1:10" customFormat="1" ht="15.6" x14ac:dyDescent="0.3">
      <c r="A4" s="150"/>
      <c r="B4" s="150"/>
      <c r="C4" s="150"/>
      <c r="D4" s="150"/>
      <c r="E4" s="150"/>
      <c r="F4" s="150"/>
      <c r="G4" s="150"/>
      <c r="H4" s="150"/>
      <c r="I4" s="150"/>
    </row>
    <row r="5" spans="1:10" ht="15.6" x14ac:dyDescent="0.3">
      <c r="A5" s="202" t="s">
        <v>210</v>
      </c>
      <c r="B5" s="202"/>
      <c r="C5" s="202"/>
      <c r="D5" s="202"/>
      <c r="E5" s="202"/>
      <c r="F5" s="202"/>
      <c r="G5" s="202"/>
      <c r="H5" s="202"/>
      <c r="I5" s="202"/>
      <c r="J5" s="202"/>
    </row>
    <row r="6" spans="1:10" ht="15.6" x14ac:dyDescent="0.3">
      <c r="A6" s="234" t="s">
        <v>331</v>
      </c>
      <c r="B6" s="234"/>
      <c r="C6" s="234"/>
      <c r="D6" s="234"/>
      <c r="E6" s="234"/>
      <c r="F6" s="234"/>
      <c r="G6" s="234"/>
      <c r="H6" s="234"/>
      <c r="I6" s="234"/>
      <c r="J6" s="234"/>
    </row>
    <row r="7" spans="1:10" ht="14.4" x14ac:dyDescent="0.3">
      <c r="A7" s="22"/>
      <c r="B7" s="22"/>
      <c r="C7" s="22"/>
      <c r="D7" s="22"/>
      <c r="E7" s="22"/>
      <c r="F7" s="22"/>
      <c r="G7" s="22"/>
      <c r="H7" s="120"/>
      <c r="I7"/>
    </row>
    <row r="8" spans="1:10" ht="16.2" x14ac:dyDescent="0.3">
      <c r="A8" s="4" t="s">
        <v>377</v>
      </c>
      <c r="B8" s="4"/>
      <c r="C8" s="4"/>
      <c r="D8" s="4"/>
      <c r="E8" s="4"/>
      <c r="F8" s="4"/>
      <c r="G8" s="4"/>
      <c r="H8" s="4"/>
      <c r="I8" s="4"/>
      <c r="J8" s="4"/>
    </row>
    <row r="9" spans="1:10" x14ac:dyDescent="0.3">
      <c r="A9" s="5" t="s">
        <v>251</v>
      </c>
    </row>
    <row r="10" spans="1:10" ht="25.5" customHeight="1" x14ac:dyDescent="0.3">
      <c r="A10" s="228" t="s">
        <v>76</v>
      </c>
      <c r="B10" s="229" t="s">
        <v>256</v>
      </c>
      <c r="C10" s="230"/>
      <c r="D10" s="231" t="s">
        <v>78</v>
      </c>
      <c r="E10" s="231" t="s">
        <v>79</v>
      </c>
      <c r="F10" s="221" t="s">
        <v>215</v>
      </c>
      <c r="G10" s="231" t="s">
        <v>80</v>
      </c>
      <c r="H10" s="221" t="s">
        <v>216</v>
      </c>
      <c r="I10" s="223" t="s">
        <v>217</v>
      </c>
      <c r="J10" s="221" t="s">
        <v>218</v>
      </c>
    </row>
    <row r="11" spans="1:10" x14ac:dyDescent="0.3">
      <c r="A11" s="228"/>
      <c r="B11" s="96" t="s">
        <v>81</v>
      </c>
      <c r="C11" s="96" t="s">
        <v>127</v>
      </c>
      <c r="D11" s="232"/>
      <c r="E11" s="232"/>
      <c r="F11" s="222"/>
      <c r="G11" s="232"/>
      <c r="H11" s="222"/>
      <c r="I11" s="224"/>
      <c r="J11" s="222"/>
    </row>
    <row r="12" spans="1:10" ht="14.4" x14ac:dyDescent="0.3">
      <c r="A12" s="154" t="s">
        <v>311</v>
      </c>
      <c r="B12" s="53"/>
      <c r="C12" s="53"/>
      <c r="D12" s="105"/>
      <c r="E12" s="53"/>
      <c r="F12" s="53"/>
      <c r="G12" s="53"/>
      <c r="H12" s="53"/>
      <c r="I12" s="53"/>
      <c r="J12" s="53"/>
    </row>
    <row r="13" spans="1:10" ht="14.4" x14ac:dyDescent="0.3">
      <c r="A13" s="142" t="s">
        <v>23</v>
      </c>
      <c r="B13" s="53">
        <v>12</v>
      </c>
      <c r="C13" s="53"/>
      <c r="D13" s="105">
        <v>132</v>
      </c>
      <c r="E13" s="53">
        <v>155</v>
      </c>
      <c r="F13" s="53"/>
      <c r="G13" s="53"/>
      <c r="H13" s="53"/>
      <c r="I13" s="53">
        <v>0</v>
      </c>
      <c r="J13" s="53">
        <v>299</v>
      </c>
    </row>
    <row r="14" spans="1:10" ht="12.75" customHeight="1" x14ac:dyDescent="0.3">
      <c r="A14" s="142" t="s">
        <v>25</v>
      </c>
      <c r="B14" s="53"/>
      <c r="C14" s="53"/>
      <c r="D14" s="105"/>
      <c r="E14" s="53">
        <v>52</v>
      </c>
      <c r="F14" s="53">
        <v>0</v>
      </c>
      <c r="G14" s="53">
        <v>4</v>
      </c>
      <c r="H14" s="53"/>
      <c r="I14" s="53">
        <v>0</v>
      </c>
      <c r="J14" s="53">
        <v>56</v>
      </c>
    </row>
    <row r="15" spans="1:10" ht="14.4" x14ac:dyDescent="0.3">
      <c r="A15" s="142" t="s">
        <v>26</v>
      </c>
      <c r="B15" s="53"/>
      <c r="C15" s="53"/>
      <c r="D15" s="105"/>
      <c r="E15" s="53">
        <v>79</v>
      </c>
      <c r="F15" s="53"/>
      <c r="G15" s="53"/>
      <c r="H15" s="53"/>
      <c r="I15" s="53">
        <v>0</v>
      </c>
      <c r="J15" s="53">
        <v>79</v>
      </c>
    </row>
    <row r="16" spans="1:10" ht="12.75" customHeight="1" x14ac:dyDescent="0.3">
      <c r="A16" s="142" t="s">
        <v>27</v>
      </c>
      <c r="B16" s="53"/>
      <c r="C16" s="53"/>
      <c r="D16" s="105">
        <v>128</v>
      </c>
      <c r="E16" s="53"/>
      <c r="F16" s="53"/>
      <c r="G16" s="53"/>
      <c r="H16" s="53"/>
      <c r="I16" s="53">
        <v>0</v>
      </c>
      <c r="J16" s="53">
        <v>128</v>
      </c>
    </row>
    <row r="17" spans="1:10" ht="14.4" x14ac:dyDescent="0.3">
      <c r="A17" s="142" t="s">
        <v>245</v>
      </c>
      <c r="B17" s="53"/>
      <c r="C17" s="53"/>
      <c r="D17" s="105">
        <v>122</v>
      </c>
      <c r="E17" s="53"/>
      <c r="F17" s="53"/>
      <c r="G17" s="53"/>
      <c r="H17" s="53"/>
      <c r="I17" s="53">
        <v>0</v>
      </c>
      <c r="J17" s="53">
        <v>122</v>
      </c>
    </row>
    <row r="18" spans="1:10" ht="14.4" x14ac:dyDescent="0.3">
      <c r="A18" s="142" t="s">
        <v>374</v>
      </c>
      <c r="B18" s="53"/>
      <c r="C18" s="53"/>
      <c r="D18" s="105">
        <v>41</v>
      </c>
      <c r="E18" s="53"/>
      <c r="F18" s="53"/>
      <c r="G18" s="53"/>
      <c r="H18" s="53"/>
      <c r="I18" s="53">
        <v>0</v>
      </c>
      <c r="J18" s="53">
        <v>41</v>
      </c>
    </row>
    <row r="19" spans="1:10" ht="14.4" x14ac:dyDescent="0.3">
      <c r="A19" s="142" t="s">
        <v>28</v>
      </c>
      <c r="B19" s="53"/>
      <c r="C19" s="53"/>
      <c r="D19" s="105">
        <v>86</v>
      </c>
      <c r="E19" s="53"/>
      <c r="F19" s="53"/>
      <c r="G19" s="53"/>
      <c r="H19" s="53"/>
      <c r="I19" s="53">
        <v>0</v>
      </c>
      <c r="J19" s="53">
        <v>86</v>
      </c>
    </row>
    <row r="20" spans="1:10" ht="14.4" x14ac:dyDescent="0.3">
      <c r="A20" s="142" t="s">
        <v>29</v>
      </c>
      <c r="B20" s="53"/>
      <c r="C20" s="53"/>
      <c r="D20" s="105">
        <v>49</v>
      </c>
      <c r="E20" s="53">
        <v>382</v>
      </c>
      <c r="F20" s="53"/>
      <c r="G20" s="53"/>
      <c r="H20" s="53"/>
      <c r="I20" s="53">
        <v>0</v>
      </c>
      <c r="J20" s="53">
        <v>431</v>
      </c>
    </row>
    <row r="21" spans="1:10" ht="14.4" x14ac:dyDescent="0.3">
      <c r="A21" s="142" t="s">
        <v>30</v>
      </c>
      <c r="B21" s="53"/>
      <c r="C21" s="53"/>
      <c r="D21" s="105">
        <v>70</v>
      </c>
      <c r="E21" s="53">
        <v>538</v>
      </c>
      <c r="F21" s="53"/>
      <c r="G21" s="53"/>
      <c r="H21" s="53"/>
      <c r="I21" s="53">
        <v>0</v>
      </c>
      <c r="J21" s="53">
        <v>608</v>
      </c>
    </row>
    <row r="22" spans="1:10" ht="14.4" x14ac:dyDescent="0.3">
      <c r="A22" s="142" t="s">
        <v>31</v>
      </c>
      <c r="B22" s="53"/>
      <c r="C22" s="53"/>
      <c r="D22" s="105">
        <v>26</v>
      </c>
      <c r="E22" s="53">
        <v>473</v>
      </c>
      <c r="F22" s="53"/>
      <c r="G22" s="53"/>
      <c r="H22" s="53"/>
      <c r="I22" s="53">
        <v>0</v>
      </c>
      <c r="J22" s="53">
        <v>499</v>
      </c>
    </row>
    <row r="23" spans="1:10" ht="14.4" x14ac:dyDescent="0.3">
      <c r="A23" s="142" t="s">
        <v>32</v>
      </c>
      <c r="B23" s="53"/>
      <c r="C23" s="53"/>
      <c r="D23" s="105">
        <v>47</v>
      </c>
      <c r="E23" s="53">
        <v>602</v>
      </c>
      <c r="F23" s="53"/>
      <c r="G23" s="53"/>
      <c r="H23" s="53"/>
      <c r="I23" s="53">
        <v>0</v>
      </c>
      <c r="J23" s="53">
        <v>649</v>
      </c>
    </row>
    <row r="24" spans="1:10" ht="14.4" x14ac:dyDescent="0.3">
      <c r="A24" s="142" t="s">
        <v>33</v>
      </c>
      <c r="B24" s="53"/>
      <c r="C24" s="53"/>
      <c r="D24" s="105"/>
      <c r="E24" s="53">
        <v>501</v>
      </c>
      <c r="F24" s="53"/>
      <c r="G24" s="53"/>
      <c r="H24" s="53"/>
      <c r="I24" s="53">
        <v>0</v>
      </c>
      <c r="J24" s="53">
        <v>501</v>
      </c>
    </row>
    <row r="25" spans="1:10" ht="14.4" x14ac:dyDescent="0.3">
      <c r="A25" s="142" t="s">
        <v>34</v>
      </c>
      <c r="B25" s="53"/>
      <c r="C25" s="53"/>
      <c r="D25" s="105">
        <v>29</v>
      </c>
      <c r="E25" s="53">
        <v>120</v>
      </c>
      <c r="F25" s="53">
        <v>81</v>
      </c>
      <c r="G25" s="53">
        <v>201</v>
      </c>
      <c r="H25" s="53">
        <v>22</v>
      </c>
      <c r="I25" s="53">
        <v>226</v>
      </c>
      <c r="J25" s="53">
        <v>679</v>
      </c>
    </row>
    <row r="26" spans="1:10" ht="14.4" x14ac:dyDescent="0.3">
      <c r="A26" s="142" t="s">
        <v>35</v>
      </c>
      <c r="B26" s="53"/>
      <c r="C26" s="53"/>
      <c r="D26" s="105">
        <v>47</v>
      </c>
      <c r="E26" s="53">
        <v>499</v>
      </c>
      <c r="F26" s="53"/>
      <c r="G26" s="53"/>
      <c r="H26" s="53"/>
      <c r="I26" s="53">
        <v>0</v>
      </c>
      <c r="J26" s="53">
        <v>546</v>
      </c>
    </row>
    <row r="27" spans="1:10" ht="14.4" x14ac:dyDescent="0.3">
      <c r="A27" s="142" t="s">
        <v>36</v>
      </c>
      <c r="B27" s="53"/>
      <c r="C27" s="53"/>
      <c r="D27" s="105"/>
      <c r="E27" s="53">
        <v>1863</v>
      </c>
      <c r="F27" s="53"/>
      <c r="G27" s="53">
        <v>146</v>
      </c>
      <c r="H27" s="53"/>
      <c r="I27" s="53">
        <v>14</v>
      </c>
      <c r="J27" s="53">
        <v>2023</v>
      </c>
    </row>
    <row r="28" spans="1:10" s="24" customFormat="1" ht="14.4" x14ac:dyDescent="0.3">
      <c r="A28" s="142" t="s">
        <v>37</v>
      </c>
      <c r="B28" s="53"/>
      <c r="C28" s="53"/>
      <c r="D28" s="105">
        <v>61</v>
      </c>
      <c r="E28" s="53">
        <v>430</v>
      </c>
      <c r="F28" s="53"/>
      <c r="G28" s="53"/>
      <c r="H28" s="53"/>
      <c r="I28" s="53">
        <v>0</v>
      </c>
      <c r="J28" s="53">
        <v>491</v>
      </c>
    </row>
    <row r="29" spans="1:10" s="24" customFormat="1" ht="14.4" x14ac:dyDescent="0.3">
      <c r="A29" s="142" t="s">
        <v>38</v>
      </c>
      <c r="B29" s="53"/>
      <c r="C29" s="53"/>
      <c r="D29" s="105"/>
      <c r="E29" s="53">
        <v>1663</v>
      </c>
      <c r="F29" s="53">
        <v>6</v>
      </c>
      <c r="G29" s="53">
        <v>288</v>
      </c>
      <c r="H29" s="53"/>
      <c r="I29" s="53">
        <v>223</v>
      </c>
      <c r="J29" s="53">
        <v>2180</v>
      </c>
    </row>
    <row r="30" spans="1:10" ht="14.4" x14ac:dyDescent="0.3">
      <c r="A30" s="142" t="s">
        <v>39</v>
      </c>
      <c r="B30" s="53"/>
      <c r="C30" s="53"/>
      <c r="D30" s="105">
        <v>62</v>
      </c>
      <c r="E30" s="53">
        <v>34</v>
      </c>
      <c r="F30" s="53"/>
      <c r="G30" s="53"/>
      <c r="H30" s="53"/>
      <c r="I30" s="53">
        <v>0</v>
      </c>
      <c r="J30" s="53">
        <v>96</v>
      </c>
    </row>
    <row r="31" spans="1:10" ht="14.4" x14ac:dyDescent="0.3">
      <c r="A31" s="154" t="s">
        <v>132</v>
      </c>
      <c r="B31" s="54">
        <f>SUM(B13:B30)</f>
        <v>12</v>
      </c>
      <c r="C31" s="54">
        <f t="shared" ref="C31:J31" si="0">SUM(C13:C30)</f>
        <v>0</v>
      </c>
      <c r="D31" s="172">
        <f t="shared" si="0"/>
        <v>900</v>
      </c>
      <c r="E31" s="54">
        <f t="shared" si="0"/>
        <v>7391</v>
      </c>
      <c r="F31" s="54">
        <f t="shared" si="0"/>
        <v>87</v>
      </c>
      <c r="G31" s="54">
        <f t="shared" si="0"/>
        <v>639</v>
      </c>
      <c r="H31" s="54">
        <f t="shared" si="0"/>
        <v>22</v>
      </c>
      <c r="I31" s="54">
        <v>463</v>
      </c>
      <c r="J31" s="54">
        <f t="shared" si="0"/>
        <v>9514</v>
      </c>
    </row>
    <row r="32" spans="1:10" ht="14.4" x14ac:dyDescent="0.3">
      <c r="A32" s="154" t="s">
        <v>40</v>
      </c>
      <c r="B32" s="53"/>
      <c r="C32" s="53"/>
      <c r="D32" s="105"/>
      <c r="E32" s="53"/>
      <c r="F32" s="53"/>
      <c r="G32" s="53"/>
      <c r="H32" s="53"/>
      <c r="I32" s="53"/>
      <c r="J32" s="53"/>
    </row>
    <row r="33" spans="1:10" ht="14.4" x14ac:dyDescent="0.3">
      <c r="A33" s="142" t="s">
        <v>41</v>
      </c>
      <c r="B33" s="53">
        <v>0</v>
      </c>
      <c r="C33" s="53"/>
      <c r="D33" s="105">
        <v>14</v>
      </c>
      <c r="E33" s="53">
        <v>73</v>
      </c>
      <c r="F33" s="53">
        <v>0</v>
      </c>
      <c r="G33" s="53">
        <v>2</v>
      </c>
      <c r="H33" s="53"/>
      <c r="I33" s="53">
        <v>0</v>
      </c>
      <c r="J33" s="53">
        <v>89</v>
      </c>
    </row>
    <row r="34" spans="1:10" ht="14.4" x14ac:dyDescent="0.3">
      <c r="A34" s="142" t="s">
        <v>42</v>
      </c>
      <c r="B34" s="53">
        <v>0</v>
      </c>
      <c r="C34" s="53"/>
      <c r="D34" s="105">
        <v>15</v>
      </c>
      <c r="E34" s="53">
        <v>99</v>
      </c>
      <c r="F34" s="53">
        <v>0</v>
      </c>
      <c r="G34" s="53">
        <v>9</v>
      </c>
      <c r="H34" s="53"/>
      <c r="I34" s="53">
        <v>0</v>
      </c>
      <c r="J34" s="53">
        <v>123</v>
      </c>
    </row>
    <row r="35" spans="1:10" ht="14.4" x14ac:dyDescent="0.3">
      <c r="A35" s="142" t="s">
        <v>43</v>
      </c>
      <c r="B35" s="53"/>
      <c r="C35" s="53">
        <v>10</v>
      </c>
      <c r="D35" s="105">
        <v>66</v>
      </c>
      <c r="E35" s="53">
        <v>35</v>
      </c>
      <c r="F35" s="53"/>
      <c r="G35" s="53"/>
      <c r="H35" s="53"/>
      <c r="I35" s="53">
        <v>0</v>
      </c>
      <c r="J35" s="53">
        <v>111</v>
      </c>
    </row>
    <row r="36" spans="1:10" ht="14.4" x14ac:dyDescent="0.3">
      <c r="A36" s="142" t="s">
        <v>133</v>
      </c>
      <c r="B36" s="53"/>
      <c r="C36" s="53"/>
      <c r="D36" s="105">
        <v>0</v>
      </c>
      <c r="E36" s="53">
        <v>180</v>
      </c>
      <c r="F36" s="53"/>
      <c r="G36" s="53">
        <v>59</v>
      </c>
      <c r="H36" s="53"/>
      <c r="I36" s="53">
        <v>0</v>
      </c>
      <c r="J36" s="53">
        <v>239</v>
      </c>
    </row>
    <row r="37" spans="1:10" ht="14.4" x14ac:dyDescent="0.3">
      <c r="A37" s="142" t="s">
        <v>44</v>
      </c>
      <c r="B37" s="53"/>
      <c r="C37" s="53">
        <v>37</v>
      </c>
      <c r="D37" s="105">
        <v>21</v>
      </c>
      <c r="E37" s="53">
        <v>89</v>
      </c>
      <c r="F37" s="53"/>
      <c r="G37" s="53">
        <v>63</v>
      </c>
      <c r="H37" s="53"/>
      <c r="I37" s="53">
        <v>1</v>
      </c>
      <c r="J37" s="53">
        <v>211</v>
      </c>
    </row>
    <row r="38" spans="1:10" ht="14.4" x14ac:dyDescent="0.3">
      <c r="A38" s="142" t="s">
        <v>45</v>
      </c>
      <c r="B38" s="53"/>
      <c r="C38" s="53"/>
      <c r="D38" s="105">
        <v>11</v>
      </c>
      <c r="E38" s="53">
        <v>42</v>
      </c>
      <c r="F38" s="53"/>
      <c r="G38" s="53">
        <v>6</v>
      </c>
      <c r="H38" s="53"/>
      <c r="I38" s="53">
        <v>0</v>
      </c>
      <c r="J38" s="53">
        <v>59</v>
      </c>
    </row>
    <row r="39" spans="1:10" ht="14.4" x14ac:dyDescent="0.3">
      <c r="A39" s="142" t="s">
        <v>46</v>
      </c>
      <c r="B39" s="53"/>
      <c r="C39" s="53"/>
      <c r="D39" s="105">
        <v>17</v>
      </c>
      <c r="E39" s="53">
        <v>74</v>
      </c>
      <c r="F39" s="53"/>
      <c r="G39" s="53">
        <v>27</v>
      </c>
      <c r="H39" s="53"/>
      <c r="I39" s="53">
        <v>0</v>
      </c>
      <c r="J39" s="53">
        <v>118</v>
      </c>
    </row>
    <row r="40" spans="1:10" ht="14.4" x14ac:dyDescent="0.3">
      <c r="A40" s="142" t="s">
        <v>47</v>
      </c>
      <c r="B40" s="53"/>
      <c r="C40" s="53"/>
      <c r="D40" s="105">
        <v>9</v>
      </c>
      <c r="E40" s="53">
        <v>21</v>
      </c>
      <c r="F40" s="53"/>
      <c r="G40" s="53">
        <v>1</v>
      </c>
      <c r="H40" s="53"/>
      <c r="I40" s="53">
        <v>0</v>
      </c>
      <c r="J40" s="53">
        <v>31</v>
      </c>
    </row>
    <row r="41" spans="1:10" ht="14.4" x14ac:dyDescent="0.3">
      <c r="A41" s="142" t="s">
        <v>48</v>
      </c>
      <c r="B41" s="53"/>
      <c r="C41" s="53"/>
      <c r="D41" s="105"/>
      <c r="E41" s="53"/>
      <c r="F41" s="53"/>
      <c r="G41" s="53">
        <v>35</v>
      </c>
      <c r="H41" s="53"/>
      <c r="I41" s="53">
        <v>25</v>
      </c>
      <c r="J41" s="53">
        <v>60</v>
      </c>
    </row>
    <row r="42" spans="1:10" ht="14.4" x14ac:dyDescent="0.3">
      <c r="A42" s="142" t="s">
        <v>134</v>
      </c>
      <c r="B42" s="53"/>
      <c r="C42" s="53">
        <v>0</v>
      </c>
      <c r="D42" s="105">
        <v>38</v>
      </c>
      <c r="E42" s="53">
        <v>21</v>
      </c>
      <c r="F42" s="53"/>
      <c r="G42" s="53"/>
      <c r="H42" s="53"/>
      <c r="I42" s="53">
        <v>0</v>
      </c>
      <c r="J42" s="53">
        <v>59</v>
      </c>
    </row>
    <row r="43" spans="1:10" ht="14.4" x14ac:dyDescent="0.3">
      <c r="A43" s="142" t="s">
        <v>299</v>
      </c>
      <c r="B43" s="53"/>
      <c r="C43" s="53"/>
      <c r="D43" s="105">
        <v>46</v>
      </c>
      <c r="E43" s="53">
        <v>61</v>
      </c>
      <c r="F43" s="53"/>
      <c r="G43" s="53">
        <v>44</v>
      </c>
      <c r="H43" s="53"/>
      <c r="I43" s="53">
        <v>0</v>
      </c>
      <c r="J43" s="53">
        <v>151</v>
      </c>
    </row>
    <row r="44" spans="1:10" ht="14.4" x14ac:dyDescent="0.3">
      <c r="A44" s="142" t="s">
        <v>135</v>
      </c>
      <c r="B44" s="53"/>
      <c r="C44" s="53">
        <v>30</v>
      </c>
      <c r="D44" s="105">
        <v>13</v>
      </c>
      <c r="E44" s="53">
        <v>8</v>
      </c>
      <c r="F44" s="53"/>
      <c r="G44" s="53">
        <v>3</v>
      </c>
      <c r="H44" s="53"/>
      <c r="I44" s="53">
        <v>0</v>
      </c>
      <c r="J44" s="53">
        <v>54</v>
      </c>
    </row>
    <row r="45" spans="1:10" ht="14.4" x14ac:dyDescent="0.3">
      <c r="A45" s="142" t="s">
        <v>233</v>
      </c>
      <c r="B45" s="53"/>
      <c r="C45" s="53"/>
      <c r="D45" s="105">
        <v>296</v>
      </c>
      <c r="E45" s="53">
        <v>73</v>
      </c>
      <c r="F45" s="53">
        <v>7</v>
      </c>
      <c r="G45" s="53">
        <v>29</v>
      </c>
      <c r="H45" s="53"/>
      <c r="I45" s="53">
        <v>0</v>
      </c>
      <c r="J45" s="53">
        <v>405</v>
      </c>
    </row>
    <row r="46" spans="1:10" ht="14.4" x14ac:dyDescent="0.3">
      <c r="A46" s="142" t="s">
        <v>303</v>
      </c>
      <c r="B46" s="53"/>
      <c r="C46" s="53"/>
      <c r="D46" s="105">
        <v>63</v>
      </c>
      <c r="E46" s="53">
        <v>0</v>
      </c>
      <c r="F46" s="53"/>
      <c r="G46" s="53"/>
      <c r="H46" s="53"/>
      <c r="I46" s="53">
        <v>0</v>
      </c>
      <c r="J46" s="53">
        <v>63</v>
      </c>
    </row>
    <row r="47" spans="1:10" ht="14.4" x14ac:dyDescent="0.3">
      <c r="A47" s="142" t="s">
        <v>304</v>
      </c>
      <c r="B47" s="53"/>
      <c r="C47" s="53"/>
      <c r="D47" s="105">
        <v>96</v>
      </c>
      <c r="E47" s="53">
        <v>4</v>
      </c>
      <c r="F47" s="53"/>
      <c r="G47" s="53"/>
      <c r="H47" s="53"/>
      <c r="I47" s="53">
        <v>0</v>
      </c>
      <c r="J47" s="53">
        <v>100</v>
      </c>
    </row>
    <row r="48" spans="1:10" ht="14.4" x14ac:dyDescent="0.3">
      <c r="A48" s="142" t="s">
        <v>248</v>
      </c>
      <c r="B48" s="53"/>
      <c r="C48" s="53"/>
      <c r="D48" s="105">
        <v>215</v>
      </c>
      <c r="E48" s="53">
        <v>52</v>
      </c>
      <c r="F48" s="53"/>
      <c r="G48" s="53">
        <v>19</v>
      </c>
      <c r="H48" s="53"/>
      <c r="I48" s="53">
        <v>0</v>
      </c>
      <c r="J48" s="53">
        <v>286</v>
      </c>
    </row>
    <row r="49" spans="1:10" ht="14.4" x14ac:dyDescent="0.3">
      <c r="A49" s="142" t="s">
        <v>305</v>
      </c>
      <c r="B49" s="53"/>
      <c r="C49" s="53"/>
      <c r="D49" s="105">
        <v>33</v>
      </c>
      <c r="E49" s="53">
        <v>2</v>
      </c>
      <c r="F49" s="53"/>
      <c r="G49" s="53"/>
      <c r="H49" s="53"/>
      <c r="I49" s="53">
        <v>0</v>
      </c>
      <c r="J49" s="53">
        <v>35</v>
      </c>
    </row>
    <row r="50" spans="1:10" ht="14.4" x14ac:dyDescent="0.3">
      <c r="A50" s="142" t="s">
        <v>136</v>
      </c>
      <c r="B50" s="53"/>
      <c r="C50" s="53"/>
      <c r="D50" s="105"/>
      <c r="E50" s="53">
        <v>13</v>
      </c>
      <c r="F50" s="53"/>
      <c r="G50" s="53">
        <v>16</v>
      </c>
      <c r="H50" s="53"/>
      <c r="I50" s="53">
        <v>43</v>
      </c>
      <c r="J50" s="53">
        <v>72</v>
      </c>
    </row>
    <row r="51" spans="1:10" ht="14.4" x14ac:dyDescent="0.3">
      <c r="A51" s="142" t="s">
        <v>49</v>
      </c>
      <c r="B51" s="53"/>
      <c r="C51" s="53">
        <v>22</v>
      </c>
      <c r="D51" s="105">
        <v>65</v>
      </c>
      <c r="E51" s="53">
        <v>27</v>
      </c>
      <c r="F51" s="53"/>
      <c r="G51" s="53"/>
      <c r="H51" s="53"/>
      <c r="I51" s="53">
        <v>0</v>
      </c>
      <c r="J51" s="53">
        <v>114</v>
      </c>
    </row>
    <row r="52" spans="1:10" ht="14.4" x14ac:dyDescent="0.3">
      <c r="A52" s="142" t="s">
        <v>50</v>
      </c>
      <c r="B52" s="53"/>
      <c r="C52" s="53"/>
      <c r="D52" s="105">
        <v>15</v>
      </c>
      <c r="E52" s="53">
        <v>68</v>
      </c>
      <c r="F52" s="53"/>
      <c r="G52" s="53">
        <v>38</v>
      </c>
      <c r="H52" s="53"/>
      <c r="I52" s="53">
        <v>11</v>
      </c>
      <c r="J52" s="53">
        <v>132</v>
      </c>
    </row>
    <row r="53" spans="1:10" ht="14.4" x14ac:dyDescent="0.3">
      <c r="A53" s="142" t="s">
        <v>51</v>
      </c>
      <c r="B53" s="53"/>
      <c r="C53" s="53">
        <v>22</v>
      </c>
      <c r="D53" s="105">
        <v>27</v>
      </c>
      <c r="E53" s="53">
        <v>140</v>
      </c>
      <c r="F53" s="53"/>
      <c r="G53" s="53">
        <v>24</v>
      </c>
      <c r="H53" s="53"/>
      <c r="I53" s="53">
        <v>0</v>
      </c>
      <c r="J53" s="53">
        <v>213</v>
      </c>
    </row>
    <row r="54" spans="1:10" ht="14.4" x14ac:dyDescent="0.3">
      <c r="A54" s="142" t="s">
        <v>52</v>
      </c>
      <c r="B54" s="53"/>
      <c r="C54" s="53"/>
      <c r="D54" s="105">
        <v>11</v>
      </c>
      <c r="E54" s="53">
        <v>760</v>
      </c>
      <c r="F54" s="53">
        <v>19</v>
      </c>
      <c r="G54" s="53">
        <v>179</v>
      </c>
      <c r="H54" s="53"/>
      <c r="I54" s="53">
        <v>122</v>
      </c>
      <c r="J54" s="53">
        <v>1091</v>
      </c>
    </row>
    <row r="55" spans="1:10" ht="14.4" x14ac:dyDescent="0.3">
      <c r="A55" s="142" t="s">
        <v>53</v>
      </c>
      <c r="B55" s="53"/>
      <c r="C55" s="53"/>
      <c r="D55" s="105"/>
      <c r="E55" s="53"/>
      <c r="F55" s="53"/>
      <c r="G55" s="53">
        <v>30</v>
      </c>
      <c r="H55" s="53"/>
      <c r="I55" s="53">
        <v>0</v>
      </c>
      <c r="J55" s="53">
        <v>30</v>
      </c>
    </row>
    <row r="56" spans="1:10" ht="14.4" x14ac:dyDescent="0.3">
      <c r="A56" s="142" t="s">
        <v>345</v>
      </c>
      <c r="B56" s="53"/>
      <c r="C56" s="53">
        <v>12</v>
      </c>
      <c r="D56" s="105">
        <v>23</v>
      </c>
      <c r="E56" s="53"/>
      <c r="F56" s="53"/>
      <c r="G56" s="53"/>
      <c r="H56" s="53"/>
      <c r="I56" s="53">
        <v>0</v>
      </c>
      <c r="J56" s="53">
        <v>35</v>
      </c>
    </row>
    <row r="57" spans="1:10" ht="14.4" x14ac:dyDescent="0.3">
      <c r="A57" s="142" t="s">
        <v>54</v>
      </c>
      <c r="B57" s="53">
        <v>1</v>
      </c>
      <c r="C57" s="53">
        <v>102</v>
      </c>
      <c r="D57" s="105">
        <v>30</v>
      </c>
      <c r="E57" s="53">
        <v>38</v>
      </c>
      <c r="F57" s="53"/>
      <c r="G57" s="53"/>
      <c r="H57" s="53"/>
      <c r="I57" s="53">
        <v>0</v>
      </c>
      <c r="J57" s="53">
        <v>171</v>
      </c>
    </row>
    <row r="58" spans="1:10" ht="14.4" x14ac:dyDescent="0.3">
      <c r="A58" s="142" t="s">
        <v>55</v>
      </c>
      <c r="B58" s="53"/>
      <c r="C58" s="53"/>
      <c r="D58" s="105">
        <v>0</v>
      </c>
      <c r="E58" s="53">
        <v>185</v>
      </c>
      <c r="F58" s="53"/>
      <c r="G58" s="53">
        <v>22</v>
      </c>
      <c r="H58" s="53"/>
      <c r="I58" s="53">
        <v>0</v>
      </c>
      <c r="J58" s="53">
        <v>207</v>
      </c>
    </row>
    <row r="59" spans="1:10" ht="14.4" x14ac:dyDescent="0.3">
      <c r="A59" s="142" t="s">
        <v>297</v>
      </c>
      <c r="B59" s="53"/>
      <c r="C59" s="53">
        <v>131</v>
      </c>
      <c r="D59" s="105">
        <v>223</v>
      </c>
      <c r="E59" s="53">
        <v>804</v>
      </c>
      <c r="F59" s="53">
        <v>6</v>
      </c>
      <c r="G59" s="53">
        <v>396</v>
      </c>
      <c r="H59" s="53"/>
      <c r="I59" s="53">
        <v>0</v>
      </c>
      <c r="J59" s="53">
        <v>1560</v>
      </c>
    </row>
    <row r="60" spans="1:10" ht="14.4" x14ac:dyDescent="0.3">
      <c r="A60" s="142" t="s">
        <v>296</v>
      </c>
      <c r="B60" s="53"/>
      <c r="C60" s="53">
        <v>74</v>
      </c>
      <c r="D60" s="105">
        <v>149</v>
      </c>
      <c r="E60" s="53">
        <v>1136</v>
      </c>
      <c r="F60" s="53">
        <v>13</v>
      </c>
      <c r="G60" s="53">
        <v>540</v>
      </c>
      <c r="H60" s="53"/>
      <c r="I60" s="53">
        <v>12</v>
      </c>
      <c r="J60" s="53">
        <v>1924</v>
      </c>
    </row>
    <row r="61" spans="1:10" ht="14.4" x14ac:dyDescent="0.3">
      <c r="A61" s="142" t="s">
        <v>298</v>
      </c>
      <c r="B61" s="53"/>
      <c r="C61" s="53">
        <v>18</v>
      </c>
      <c r="D61" s="105">
        <v>403</v>
      </c>
      <c r="E61" s="53">
        <v>1296</v>
      </c>
      <c r="F61" s="53">
        <v>10</v>
      </c>
      <c r="G61" s="53">
        <v>872</v>
      </c>
      <c r="H61" s="53">
        <v>48</v>
      </c>
      <c r="I61" s="53">
        <v>43</v>
      </c>
      <c r="J61" s="53">
        <v>2690</v>
      </c>
    </row>
    <row r="62" spans="1:10" ht="14.4" x14ac:dyDescent="0.3">
      <c r="A62" s="142" t="s">
        <v>375</v>
      </c>
      <c r="B62" s="53"/>
      <c r="C62" s="53"/>
      <c r="D62" s="105">
        <v>0</v>
      </c>
      <c r="E62" s="53">
        <v>19</v>
      </c>
      <c r="F62" s="53"/>
      <c r="G62" s="53">
        <v>120</v>
      </c>
      <c r="H62" s="53"/>
      <c r="I62" s="53">
        <v>0</v>
      </c>
      <c r="J62" s="53">
        <v>139</v>
      </c>
    </row>
    <row r="63" spans="1:10" ht="14.4" x14ac:dyDescent="0.3">
      <c r="A63" s="142" t="s">
        <v>295</v>
      </c>
      <c r="B63" s="53"/>
      <c r="C63" s="53"/>
      <c r="D63" s="105"/>
      <c r="E63" s="53">
        <v>78</v>
      </c>
      <c r="F63" s="53">
        <v>9</v>
      </c>
      <c r="G63" s="53">
        <v>295</v>
      </c>
      <c r="H63" s="53">
        <v>3</v>
      </c>
      <c r="I63" s="53">
        <v>62</v>
      </c>
      <c r="J63" s="53">
        <v>447</v>
      </c>
    </row>
    <row r="64" spans="1:10" ht="14.4" x14ac:dyDescent="0.3">
      <c r="A64" s="142" t="s">
        <v>56</v>
      </c>
      <c r="B64" s="53"/>
      <c r="C64" s="53">
        <v>2</v>
      </c>
      <c r="D64" s="105">
        <v>17</v>
      </c>
      <c r="E64" s="53">
        <v>158</v>
      </c>
      <c r="F64" s="53">
        <v>0</v>
      </c>
      <c r="G64" s="53">
        <v>46</v>
      </c>
      <c r="H64" s="53">
        <v>25</v>
      </c>
      <c r="I64" s="53">
        <v>0</v>
      </c>
      <c r="J64" s="53">
        <v>248</v>
      </c>
    </row>
    <row r="65" spans="1:10" ht="14.4" x14ac:dyDescent="0.3">
      <c r="A65" s="142" t="s">
        <v>57</v>
      </c>
      <c r="B65" s="53">
        <v>10</v>
      </c>
      <c r="C65" s="53">
        <v>0</v>
      </c>
      <c r="D65" s="105">
        <v>1</v>
      </c>
      <c r="E65" s="53">
        <v>11</v>
      </c>
      <c r="F65" s="53">
        <v>4</v>
      </c>
      <c r="G65" s="53">
        <v>10</v>
      </c>
      <c r="H65" s="53"/>
      <c r="I65" s="53">
        <v>78</v>
      </c>
      <c r="J65" s="53">
        <v>114</v>
      </c>
    </row>
    <row r="66" spans="1:10" ht="14.4" x14ac:dyDescent="0.3">
      <c r="A66" s="142" t="s">
        <v>58</v>
      </c>
      <c r="B66" s="53"/>
      <c r="C66" s="53"/>
      <c r="D66" s="105">
        <v>8</v>
      </c>
      <c r="E66" s="53">
        <v>650</v>
      </c>
      <c r="F66" s="53">
        <v>18</v>
      </c>
      <c r="G66" s="53">
        <v>185</v>
      </c>
      <c r="H66" s="53"/>
      <c r="I66" s="53">
        <v>0</v>
      </c>
      <c r="J66" s="53">
        <v>861</v>
      </c>
    </row>
    <row r="67" spans="1:10" ht="14.4" x14ac:dyDescent="0.3">
      <c r="A67" s="142" t="s">
        <v>59</v>
      </c>
      <c r="B67" s="53"/>
      <c r="C67" s="53">
        <v>68</v>
      </c>
      <c r="D67" s="105">
        <v>153</v>
      </c>
      <c r="E67" s="53">
        <v>344</v>
      </c>
      <c r="F67" s="53">
        <v>0</v>
      </c>
      <c r="G67" s="53">
        <v>63</v>
      </c>
      <c r="H67" s="53"/>
      <c r="I67" s="53">
        <v>0</v>
      </c>
      <c r="J67" s="53">
        <v>628</v>
      </c>
    </row>
    <row r="68" spans="1:10" ht="14.4" x14ac:dyDescent="0.3">
      <c r="A68" s="142" t="s">
        <v>60</v>
      </c>
      <c r="B68" s="53"/>
      <c r="C68" s="53">
        <v>38</v>
      </c>
      <c r="D68" s="105">
        <v>79</v>
      </c>
      <c r="E68" s="53">
        <v>344</v>
      </c>
      <c r="F68" s="53">
        <v>0</v>
      </c>
      <c r="G68" s="53">
        <v>90</v>
      </c>
      <c r="H68" s="53">
        <v>0</v>
      </c>
      <c r="I68" s="53">
        <v>0</v>
      </c>
      <c r="J68" s="53">
        <v>551</v>
      </c>
    </row>
    <row r="69" spans="1:10" ht="14.4" x14ac:dyDescent="0.3">
      <c r="A69" s="142" t="s">
        <v>61</v>
      </c>
      <c r="B69" s="53"/>
      <c r="C69" s="53">
        <v>20</v>
      </c>
      <c r="D69" s="105">
        <v>53</v>
      </c>
      <c r="E69" s="53">
        <v>142</v>
      </c>
      <c r="F69" s="53"/>
      <c r="G69" s="53">
        <v>25</v>
      </c>
      <c r="H69" s="53"/>
      <c r="I69" s="53">
        <v>0</v>
      </c>
      <c r="J69" s="53">
        <v>240</v>
      </c>
    </row>
    <row r="70" spans="1:10" ht="14.4" x14ac:dyDescent="0.3">
      <c r="A70" s="142" t="s">
        <v>62</v>
      </c>
      <c r="B70" s="53"/>
      <c r="C70" s="53">
        <v>48</v>
      </c>
      <c r="D70" s="105">
        <v>22</v>
      </c>
      <c r="E70" s="53">
        <v>465</v>
      </c>
      <c r="F70" s="53"/>
      <c r="G70" s="53">
        <v>28</v>
      </c>
      <c r="H70" s="53"/>
      <c r="I70" s="53">
        <v>0</v>
      </c>
      <c r="J70" s="53">
        <v>563</v>
      </c>
    </row>
    <row r="71" spans="1:10" ht="14.4" x14ac:dyDescent="0.3">
      <c r="A71" s="142" t="s">
        <v>63</v>
      </c>
      <c r="B71" s="53"/>
      <c r="C71" s="53"/>
      <c r="D71" s="105"/>
      <c r="E71" s="53"/>
      <c r="F71" s="53"/>
      <c r="G71" s="53">
        <v>11</v>
      </c>
      <c r="H71" s="53"/>
      <c r="I71" s="53">
        <v>172</v>
      </c>
      <c r="J71" s="53">
        <v>183</v>
      </c>
    </row>
    <row r="72" spans="1:10" ht="14.4" x14ac:dyDescent="0.3">
      <c r="A72" s="142" t="s">
        <v>64</v>
      </c>
      <c r="B72" s="53"/>
      <c r="C72" s="53">
        <v>36</v>
      </c>
      <c r="D72" s="105">
        <v>28</v>
      </c>
      <c r="E72" s="53">
        <v>193</v>
      </c>
      <c r="F72" s="53"/>
      <c r="G72" s="53">
        <v>18</v>
      </c>
      <c r="H72" s="53"/>
      <c r="I72" s="53">
        <v>0</v>
      </c>
      <c r="J72" s="53">
        <v>275</v>
      </c>
    </row>
    <row r="73" spans="1:10" ht="14.4" x14ac:dyDescent="0.3">
      <c r="A73" s="142" t="s">
        <v>65</v>
      </c>
      <c r="B73" s="53"/>
      <c r="C73" s="53">
        <v>10</v>
      </c>
      <c r="D73" s="105">
        <v>66</v>
      </c>
      <c r="E73" s="53">
        <v>196</v>
      </c>
      <c r="F73" s="53"/>
      <c r="G73" s="53">
        <v>26</v>
      </c>
      <c r="H73" s="53"/>
      <c r="I73" s="53">
        <v>0</v>
      </c>
      <c r="J73" s="53">
        <v>298</v>
      </c>
    </row>
    <row r="74" spans="1:10" s="24" customFormat="1" ht="14.4" x14ac:dyDescent="0.3">
      <c r="A74" s="142" t="s">
        <v>66</v>
      </c>
      <c r="B74" s="53"/>
      <c r="C74" s="53">
        <v>46</v>
      </c>
      <c r="D74" s="105">
        <v>74</v>
      </c>
      <c r="E74" s="53">
        <v>755</v>
      </c>
      <c r="F74" s="53">
        <v>36</v>
      </c>
      <c r="G74" s="53">
        <v>527</v>
      </c>
      <c r="H74" s="53">
        <v>2</v>
      </c>
      <c r="I74" s="53">
        <v>28</v>
      </c>
      <c r="J74" s="53">
        <v>1468</v>
      </c>
    </row>
    <row r="75" spans="1:10" s="24" customFormat="1" ht="14.4" x14ac:dyDescent="0.3">
      <c r="A75" s="142" t="s">
        <v>67</v>
      </c>
      <c r="B75" s="53"/>
      <c r="C75" s="53"/>
      <c r="D75" s="105"/>
      <c r="E75" s="53"/>
      <c r="F75" s="53"/>
      <c r="G75" s="53"/>
      <c r="H75" s="53"/>
      <c r="I75" s="53">
        <v>39</v>
      </c>
      <c r="J75" s="53">
        <v>39</v>
      </c>
    </row>
    <row r="76" spans="1:10" ht="14.4" x14ac:dyDescent="0.3">
      <c r="A76" s="142" t="s">
        <v>68</v>
      </c>
      <c r="B76" s="53"/>
      <c r="C76" s="53">
        <v>28</v>
      </c>
      <c r="D76" s="105">
        <v>110</v>
      </c>
      <c r="E76" s="53">
        <v>465</v>
      </c>
      <c r="F76" s="53">
        <v>0</v>
      </c>
      <c r="G76" s="53">
        <v>89</v>
      </c>
      <c r="H76" s="53"/>
      <c r="I76" s="53">
        <v>12</v>
      </c>
      <c r="J76" s="53">
        <v>704</v>
      </c>
    </row>
    <row r="77" spans="1:10" ht="14.4" x14ac:dyDescent="0.3">
      <c r="A77" s="142" t="s">
        <v>69</v>
      </c>
      <c r="B77" s="53"/>
      <c r="C77" s="53">
        <v>53</v>
      </c>
      <c r="D77" s="105">
        <v>35</v>
      </c>
      <c r="E77" s="53">
        <v>443</v>
      </c>
      <c r="F77" s="53">
        <v>41</v>
      </c>
      <c r="G77" s="53">
        <v>64</v>
      </c>
      <c r="H77" s="53">
        <v>0</v>
      </c>
      <c r="I77" s="53">
        <v>21</v>
      </c>
      <c r="J77" s="53">
        <v>657</v>
      </c>
    </row>
    <row r="78" spans="1:10" ht="14.4" x14ac:dyDescent="0.3">
      <c r="A78" s="142" t="s">
        <v>70</v>
      </c>
      <c r="B78" s="53"/>
      <c r="C78" s="53"/>
      <c r="D78" s="105">
        <v>6</v>
      </c>
      <c r="E78" s="53">
        <v>407</v>
      </c>
      <c r="F78" s="53">
        <v>1</v>
      </c>
      <c r="G78" s="53">
        <v>220</v>
      </c>
      <c r="H78" s="53"/>
      <c r="I78" s="53">
        <v>2</v>
      </c>
      <c r="J78" s="53">
        <v>636</v>
      </c>
    </row>
    <row r="79" spans="1:10" ht="14.4" x14ac:dyDescent="0.3">
      <c r="A79" s="154" t="s">
        <v>137</v>
      </c>
      <c r="B79" s="54">
        <f>SUM(B33:B78)</f>
        <v>11</v>
      </c>
      <c r="C79" s="54">
        <f t="shared" ref="C79:J79" si="1">SUM(C33:C78)</f>
        <v>807</v>
      </c>
      <c r="D79" s="172">
        <f t="shared" si="1"/>
        <v>2551</v>
      </c>
      <c r="E79" s="54">
        <f t="shared" si="1"/>
        <v>9971</v>
      </c>
      <c r="F79" s="54">
        <f t="shared" si="1"/>
        <v>164</v>
      </c>
      <c r="G79" s="54">
        <f t="shared" si="1"/>
        <v>4231</v>
      </c>
      <c r="H79" s="54">
        <f t="shared" si="1"/>
        <v>78</v>
      </c>
      <c r="I79" s="54">
        <v>671</v>
      </c>
      <c r="J79" s="54">
        <f t="shared" si="1"/>
        <v>18484</v>
      </c>
    </row>
    <row r="80" spans="1:10" ht="14.4" x14ac:dyDescent="0.3">
      <c r="A80" s="154" t="s">
        <v>71</v>
      </c>
      <c r="B80" s="53"/>
      <c r="C80" s="53"/>
      <c r="D80" s="105"/>
      <c r="E80" s="53"/>
      <c r="F80" s="53"/>
      <c r="G80" s="53"/>
      <c r="H80" s="53"/>
      <c r="I80" s="53"/>
      <c r="J80" s="53"/>
    </row>
    <row r="81" spans="1:10" ht="14.4" x14ac:dyDescent="0.3">
      <c r="A81" s="142" t="s">
        <v>338</v>
      </c>
      <c r="B81" s="53"/>
      <c r="C81" s="53">
        <v>88</v>
      </c>
      <c r="D81" s="105">
        <v>34</v>
      </c>
      <c r="E81" s="53">
        <v>20</v>
      </c>
      <c r="F81" s="53"/>
      <c r="G81" s="53"/>
      <c r="H81" s="53"/>
      <c r="I81" s="53">
        <v>0</v>
      </c>
      <c r="J81" s="53">
        <v>142</v>
      </c>
    </row>
    <row r="82" spans="1:10" ht="14.4" x14ac:dyDescent="0.3">
      <c r="A82" s="142" t="s">
        <v>339</v>
      </c>
      <c r="B82" s="53"/>
      <c r="C82" s="53">
        <v>15</v>
      </c>
      <c r="D82" s="105">
        <v>17</v>
      </c>
      <c r="E82" s="53">
        <v>28</v>
      </c>
      <c r="F82" s="53"/>
      <c r="G82" s="53"/>
      <c r="H82" s="53"/>
      <c r="I82" s="53">
        <v>0</v>
      </c>
      <c r="J82" s="53">
        <v>60</v>
      </c>
    </row>
    <row r="83" spans="1:10" ht="14.4" x14ac:dyDescent="0.3">
      <c r="A83" s="142" t="s">
        <v>340</v>
      </c>
      <c r="B83" s="53"/>
      <c r="C83" s="53">
        <v>64</v>
      </c>
      <c r="D83" s="105">
        <v>1</v>
      </c>
      <c r="E83" s="53">
        <v>25</v>
      </c>
      <c r="F83" s="53"/>
      <c r="G83" s="53"/>
      <c r="H83" s="53"/>
      <c r="I83" s="53">
        <v>0</v>
      </c>
      <c r="J83" s="53">
        <v>90</v>
      </c>
    </row>
    <row r="84" spans="1:10" ht="14.4" x14ac:dyDescent="0.3">
      <c r="A84" s="142" t="s">
        <v>341</v>
      </c>
      <c r="B84" s="53"/>
      <c r="C84" s="53">
        <v>58</v>
      </c>
      <c r="D84" s="105">
        <v>18</v>
      </c>
      <c r="E84" s="53">
        <v>32</v>
      </c>
      <c r="F84" s="53"/>
      <c r="G84" s="53"/>
      <c r="H84" s="53"/>
      <c r="I84" s="53">
        <v>0</v>
      </c>
      <c r="J84" s="53">
        <v>108</v>
      </c>
    </row>
    <row r="85" spans="1:10" ht="14.4" x14ac:dyDescent="0.3">
      <c r="A85" s="142" t="s">
        <v>72</v>
      </c>
      <c r="B85" s="53">
        <v>2</v>
      </c>
      <c r="C85" s="53">
        <v>92</v>
      </c>
      <c r="D85" s="105">
        <v>78</v>
      </c>
      <c r="E85" s="53"/>
      <c r="F85" s="53"/>
      <c r="G85" s="53"/>
      <c r="H85" s="53"/>
      <c r="I85" s="53">
        <v>0</v>
      </c>
      <c r="J85" s="53">
        <v>172</v>
      </c>
    </row>
    <row r="86" spans="1:10" ht="14.4" x14ac:dyDescent="0.3">
      <c r="A86" s="142" t="s">
        <v>185</v>
      </c>
      <c r="B86" s="53"/>
      <c r="C86" s="53">
        <v>466</v>
      </c>
      <c r="D86" s="105">
        <v>438</v>
      </c>
      <c r="E86" s="53">
        <v>194</v>
      </c>
      <c r="F86" s="53"/>
      <c r="G86" s="53">
        <v>80</v>
      </c>
      <c r="H86" s="53"/>
      <c r="I86" s="53">
        <v>0</v>
      </c>
      <c r="J86" s="53">
        <v>1178</v>
      </c>
    </row>
    <row r="87" spans="1:10" ht="14.4" x14ac:dyDescent="0.3">
      <c r="A87" s="142" t="s">
        <v>219</v>
      </c>
      <c r="B87" s="53"/>
      <c r="C87" s="53">
        <v>11</v>
      </c>
      <c r="D87" s="105">
        <v>34</v>
      </c>
      <c r="E87" s="53">
        <v>24</v>
      </c>
      <c r="F87" s="53"/>
      <c r="G87" s="53"/>
      <c r="H87" s="53"/>
      <c r="I87" s="53">
        <v>0</v>
      </c>
      <c r="J87" s="53">
        <v>69</v>
      </c>
    </row>
    <row r="88" spans="1:10" ht="14.4" x14ac:dyDescent="0.3">
      <c r="A88" s="142" t="s">
        <v>158</v>
      </c>
      <c r="B88" s="53"/>
      <c r="C88" s="53">
        <v>23</v>
      </c>
      <c r="D88" s="105">
        <v>11</v>
      </c>
      <c r="E88" s="53"/>
      <c r="F88" s="53"/>
      <c r="G88" s="53"/>
      <c r="H88" s="53"/>
      <c r="I88" s="53">
        <v>0</v>
      </c>
      <c r="J88" s="53">
        <v>34</v>
      </c>
    </row>
    <row r="89" spans="1:10" ht="14.4" x14ac:dyDescent="0.3">
      <c r="A89" s="142" t="s">
        <v>153</v>
      </c>
      <c r="B89" s="53">
        <v>20</v>
      </c>
      <c r="C89" s="53">
        <v>78</v>
      </c>
      <c r="D89" s="105">
        <v>62</v>
      </c>
      <c r="E89" s="53">
        <v>38</v>
      </c>
      <c r="F89" s="53"/>
      <c r="G89" s="53"/>
      <c r="H89" s="53"/>
      <c r="I89" s="53">
        <v>0</v>
      </c>
      <c r="J89" s="53">
        <v>198</v>
      </c>
    </row>
    <row r="90" spans="1:10" ht="12.75" customHeight="1" x14ac:dyDescent="0.3">
      <c r="A90" s="142" t="s">
        <v>73</v>
      </c>
      <c r="B90" s="53"/>
      <c r="C90" s="53">
        <v>82</v>
      </c>
      <c r="D90" s="105">
        <v>71</v>
      </c>
      <c r="E90" s="53"/>
      <c r="F90" s="53"/>
      <c r="G90" s="53"/>
      <c r="H90" s="53"/>
      <c r="I90" s="53">
        <v>0</v>
      </c>
      <c r="J90" s="53">
        <v>153</v>
      </c>
    </row>
    <row r="91" spans="1:10" ht="14.4" x14ac:dyDescent="0.3">
      <c r="A91" s="142" t="s">
        <v>74</v>
      </c>
      <c r="B91" s="53"/>
      <c r="C91" s="53">
        <v>159</v>
      </c>
      <c r="D91" s="105">
        <v>49</v>
      </c>
      <c r="E91" s="53"/>
      <c r="F91" s="53"/>
      <c r="G91" s="53"/>
      <c r="H91" s="53"/>
      <c r="I91" s="53">
        <v>0</v>
      </c>
      <c r="J91" s="53">
        <v>208</v>
      </c>
    </row>
    <row r="92" spans="1:10" ht="14.4" x14ac:dyDescent="0.3">
      <c r="A92" s="142" t="s">
        <v>126</v>
      </c>
      <c r="B92" s="53"/>
      <c r="C92" s="53">
        <v>130</v>
      </c>
      <c r="D92" s="105">
        <v>44</v>
      </c>
      <c r="E92" s="53"/>
      <c r="F92" s="53"/>
      <c r="G92" s="53"/>
      <c r="H92" s="53"/>
      <c r="I92" s="53">
        <v>0</v>
      </c>
      <c r="J92" s="53">
        <v>174</v>
      </c>
    </row>
    <row r="93" spans="1:10" ht="14.4" x14ac:dyDescent="0.3">
      <c r="A93" s="142" t="s">
        <v>75</v>
      </c>
      <c r="B93" s="53"/>
      <c r="C93" s="53">
        <v>103</v>
      </c>
      <c r="D93" s="105">
        <v>102</v>
      </c>
      <c r="E93" s="53"/>
      <c r="F93" s="53"/>
      <c r="G93" s="53"/>
      <c r="H93" s="53"/>
      <c r="I93" s="53">
        <v>0</v>
      </c>
      <c r="J93" s="53">
        <v>205</v>
      </c>
    </row>
    <row r="94" spans="1:10" ht="14.4" x14ac:dyDescent="0.3">
      <c r="A94" s="142" t="s">
        <v>306</v>
      </c>
      <c r="B94" s="53"/>
      <c r="C94" s="53">
        <v>1195</v>
      </c>
      <c r="D94" s="105">
        <v>109</v>
      </c>
      <c r="E94" s="53"/>
      <c r="F94" s="53"/>
      <c r="G94" s="53"/>
      <c r="H94" s="53"/>
      <c r="I94" s="53">
        <v>0</v>
      </c>
      <c r="J94" s="53">
        <v>1304</v>
      </c>
    </row>
    <row r="95" spans="1:10" ht="14.4" x14ac:dyDescent="0.3">
      <c r="A95" s="142" t="s">
        <v>342</v>
      </c>
      <c r="B95" s="53">
        <v>777</v>
      </c>
      <c r="C95" s="53">
        <v>6816</v>
      </c>
      <c r="D95" s="105">
        <v>1108</v>
      </c>
      <c r="E95" s="53">
        <v>1680</v>
      </c>
      <c r="F95" s="53">
        <v>0</v>
      </c>
      <c r="G95" s="53">
        <v>574</v>
      </c>
      <c r="H95" s="53"/>
      <c r="I95" s="53">
        <v>0</v>
      </c>
      <c r="J95" s="53">
        <v>10955</v>
      </c>
    </row>
    <row r="96" spans="1:10" ht="14.4" x14ac:dyDescent="0.3">
      <c r="A96" s="142" t="s">
        <v>184</v>
      </c>
      <c r="B96" s="53"/>
      <c r="C96" s="53"/>
      <c r="D96" s="105"/>
      <c r="E96" s="53"/>
      <c r="F96" s="53"/>
      <c r="G96" s="53">
        <v>88</v>
      </c>
      <c r="H96" s="53"/>
      <c r="I96" s="53">
        <v>86</v>
      </c>
      <c r="J96" s="53">
        <v>174</v>
      </c>
    </row>
    <row r="97" spans="1:10" ht="14.4" x14ac:dyDescent="0.3">
      <c r="A97" s="142" t="s">
        <v>307</v>
      </c>
      <c r="B97" s="53"/>
      <c r="C97" s="53"/>
      <c r="D97" s="105"/>
      <c r="E97" s="53">
        <v>8</v>
      </c>
      <c r="F97" s="53"/>
      <c r="G97" s="53">
        <v>41</v>
      </c>
      <c r="H97" s="53">
        <v>35</v>
      </c>
      <c r="I97" s="53">
        <v>32</v>
      </c>
      <c r="J97" s="53">
        <v>116</v>
      </c>
    </row>
    <row r="98" spans="1:10" ht="14.4" x14ac:dyDescent="0.3">
      <c r="A98" s="142" t="s">
        <v>308</v>
      </c>
      <c r="B98" s="53"/>
      <c r="C98" s="53"/>
      <c r="D98" s="105"/>
      <c r="E98" s="53"/>
      <c r="F98" s="53"/>
      <c r="G98" s="53">
        <v>18</v>
      </c>
      <c r="H98" s="53"/>
      <c r="I98" s="53">
        <v>0</v>
      </c>
      <c r="J98" s="53">
        <v>18</v>
      </c>
    </row>
    <row r="99" spans="1:10" ht="14.4" x14ac:dyDescent="0.3">
      <c r="A99" s="142" t="s">
        <v>309</v>
      </c>
      <c r="B99" s="53"/>
      <c r="C99" s="53"/>
      <c r="D99" s="105"/>
      <c r="E99" s="53"/>
      <c r="F99" s="53"/>
      <c r="G99" s="53">
        <v>27</v>
      </c>
      <c r="H99" s="53"/>
      <c r="I99" s="53">
        <v>0</v>
      </c>
      <c r="J99" s="53">
        <v>27</v>
      </c>
    </row>
    <row r="100" spans="1:10" s="24" customFormat="1" ht="14.4" x14ac:dyDescent="0.3">
      <c r="A100" s="154" t="s">
        <v>129</v>
      </c>
      <c r="B100" s="54">
        <f>SUM(B81:B99)</f>
        <v>799</v>
      </c>
      <c r="C100" s="54">
        <f t="shared" ref="C100:J100" si="2">SUM(C81:C99)</f>
        <v>9380</v>
      </c>
      <c r="D100" s="172">
        <f t="shared" si="2"/>
        <v>2176</v>
      </c>
      <c r="E100" s="54">
        <f t="shared" si="2"/>
        <v>2049</v>
      </c>
      <c r="F100" s="54">
        <f t="shared" si="2"/>
        <v>0</v>
      </c>
      <c r="G100" s="54">
        <f t="shared" si="2"/>
        <v>828</v>
      </c>
      <c r="H100" s="54">
        <f t="shared" si="2"/>
        <v>35</v>
      </c>
      <c r="I100" s="54">
        <v>118</v>
      </c>
      <c r="J100" s="54">
        <f t="shared" si="2"/>
        <v>15385</v>
      </c>
    </row>
    <row r="101" spans="1:10" customFormat="1" ht="14.4" x14ac:dyDescent="0.3">
      <c r="A101" s="154" t="s">
        <v>77</v>
      </c>
      <c r="B101" s="54">
        <f>SUM(B31,B79,B100)</f>
        <v>822</v>
      </c>
      <c r="C101" s="54">
        <f t="shared" ref="C101:J101" si="3">SUM(C31,C79,C100)</f>
        <v>10187</v>
      </c>
      <c r="D101" s="172">
        <f t="shared" si="3"/>
        <v>5627</v>
      </c>
      <c r="E101" s="54">
        <f t="shared" si="3"/>
        <v>19411</v>
      </c>
      <c r="F101" s="54">
        <f t="shared" si="3"/>
        <v>251</v>
      </c>
      <c r="G101" s="54">
        <f t="shared" si="3"/>
        <v>5698</v>
      </c>
      <c r="H101" s="54">
        <f t="shared" si="3"/>
        <v>135</v>
      </c>
      <c r="I101" s="54">
        <v>1252</v>
      </c>
      <c r="J101" s="54">
        <f t="shared" si="3"/>
        <v>43383</v>
      </c>
    </row>
    <row r="102" spans="1:10" ht="14.4" thickBot="1" x14ac:dyDescent="0.35">
      <c r="A102" s="23"/>
      <c r="B102" s="23"/>
      <c r="C102" s="23"/>
      <c r="D102" s="23"/>
      <c r="E102" s="23"/>
      <c r="F102" s="23"/>
      <c r="G102" s="23"/>
      <c r="H102" s="23"/>
    </row>
    <row r="103" spans="1:10" x14ac:dyDescent="0.3">
      <c r="A103" s="69" t="s">
        <v>167</v>
      </c>
      <c r="B103" s="85">
        <f>MIN(B13:B30,B33:B78,B81:B99)</f>
        <v>0</v>
      </c>
      <c r="C103" s="85">
        <f t="shared" ref="C103:J103" si="4">MIN(C13:C30,C33:C78,C81:C99)</f>
        <v>0</v>
      </c>
      <c r="D103" s="85">
        <f t="shared" si="4"/>
        <v>0</v>
      </c>
      <c r="E103" s="85">
        <f t="shared" si="4"/>
        <v>0</v>
      </c>
      <c r="F103" s="85">
        <f t="shared" si="4"/>
        <v>0</v>
      </c>
      <c r="G103" s="85">
        <f t="shared" si="4"/>
        <v>1</v>
      </c>
      <c r="H103" s="85">
        <f t="shared" si="4"/>
        <v>0</v>
      </c>
      <c r="I103" s="85">
        <f t="shared" si="4"/>
        <v>0</v>
      </c>
      <c r="J103" s="85">
        <f t="shared" si="4"/>
        <v>18</v>
      </c>
    </row>
    <row r="104" spans="1:10" x14ac:dyDescent="0.3">
      <c r="A104" s="70" t="s">
        <v>168</v>
      </c>
      <c r="B104" s="84">
        <f>MAX(B13:B30,B33:B78,B81:B99)</f>
        <v>777</v>
      </c>
      <c r="C104" s="84">
        <f t="shared" ref="C104:J104" si="5">MAX(C13:C30,C33:C78,C81:C99)</f>
        <v>6816</v>
      </c>
      <c r="D104" s="84">
        <f t="shared" si="5"/>
        <v>1108</v>
      </c>
      <c r="E104" s="84">
        <f t="shared" si="5"/>
        <v>1863</v>
      </c>
      <c r="F104" s="84">
        <f t="shared" si="5"/>
        <v>81</v>
      </c>
      <c r="G104" s="84">
        <f t="shared" si="5"/>
        <v>872</v>
      </c>
      <c r="H104" s="84">
        <f t="shared" si="5"/>
        <v>48</v>
      </c>
      <c r="I104" s="84">
        <f t="shared" si="5"/>
        <v>226</v>
      </c>
      <c r="J104" s="84">
        <f t="shared" si="5"/>
        <v>10955</v>
      </c>
    </row>
    <row r="105" spans="1:10" x14ac:dyDescent="0.3">
      <c r="A105" s="70" t="s">
        <v>171</v>
      </c>
      <c r="B105" s="84">
        <f>MEDIAN(B13:B30,B33:B78,B81:B99)</f>
        <v>6</v>
      </c>
      <c r="C105" s="84">
        <f t="shared" ref="C105:J105" si="6">MEDIAN(C13:C30,C33:C78,C81:C99)</f>
        <v>46</v>
      </c>
      <c r="D105" s="84">
        <f t="shared" si="6"/>
        <v>45</v>
      </c>
      <c r="E105" s="84">
        <f t="shared" si="6"/>
        <v>109.5</v>
      </c>
      <c r="F105" s="84">
        <f t="shared" si="6"/>
        <v>6</v>
      </c>
      <c r="G105" s="84">
        <f t="shared" si="6"/>
        <v>41</v>
      </c>
      <c r="H105" s="84">
        <f t="shared" si="6"/>
        <v>12.5</v>
      </c>
      <c r="I105" s="84">
        <f t="shared" si="6"/>
        <v>0</v>
      </c>
      <c r="J105" s="84">
        <f t="shared" si="6"/>
        <v>174</v>
      </c>
    </row>
    <row r="106" spans="1:10" x14ac:dyDescent="0.3">
      <c r="A106" s="70" t="s">
        <v>169</v>
      </c>
      <c r="B106" s="84">
        <f>AVERAGE(B13:B30,B33:B78,B81:B99)</f>
        <v>102.75</v>
      </c>
      <c r="C106" s="84">
        <f t="shared" ref="C106:J106" si="7">AVERAGE(C13:C30,C33:C78,C81:C99)</f>
        <v>275.32432432432432</v>
      </c>
      <c r="D106" s="84">
        <f t="shared" si="7"/>
        <v>82.75</v>
      </c>
      <c r="E106" s="84">
        <f t="shared" si="7"/>
        <v>303.296875</v>
      </c>
      <c r="F106" s="84">
        <f t="shared" si="7"/>
        <v>11.952380952380953</v>
      </c>
      <c r="G106" s="84">
        <f t="shared" si="7"/>
        <v>121.23404255319149</v>
      </c>
      <c r="H106" s="84">
        <f t="shared" si="7"/>
        <v>16.875</v>
      </c>
      <c r="I106" s="84">
        <f t="shared" si="7"/>
        <v>15.08433734939759</v>
      </c>
      <c r="J106" s="84">
        <f t="shared" si="7"/>
        <v>522.68674698795178</v>
      </c>
    </row>
    <row r="107" spans="1:10" ht="14.4" thickBot="1" x14ac:dyDescent="0.35">
      <c r="A107" s="71" t="s">
        <v>170</v>
      </c>
      <c r="B107" s="86">
        <f>_xlfn.STDEV.P(B13:B30,B33:B78,B81:B99)</f>
        <v>254.93075040096673</v>
      </c>
      <c r="C107" s="86">
        <f t="shared" ref="C107:J107" si="8">_xlfn.STDEV.P(C13:C30,C33:C78,C81:C99)</f>
        <v>1108.2147331694036</v>
      </c>
      <c r="D107" s="86">
        <f t="shared" si="8"/>
        <v>150.14584821197727</v>
      </c>
      <c r="E107" s="86">
        <f t="shared" si="8"/>
        <v>422.99865837876411</v>
      </c>
      <c r="F107" s="86">
        <f t="shared" si="8"/>
        <v>19.162155635960691</v>
      </c>
      <c r="G107" s="86">
        <f t="shared" si="8"/>
        <v>181.48468228733344</v>
      </c>
      <c r="H107" s="86">
        <f t="shared" si="8"/>
        <v>17.222351029984264</v>
      </c>
      <c r="I107" s="86">
        <f t="shared" si="8"/>
        <v>42.852283351255814</v>
      </c>
      <c r="J107" s="86">
        <f t="shared" si="8"/>
        <v>1266.6072595975918</v>
      </c>
    </row>
    <row r="108" spans="1:10" x14ac:dyDescent="0.3">
      <c r="A108" s="23"/>
      <c r="B108" s="84"/>
      <c r="C108" s="84"/>
      <c r="D108" s="84"/>
      <c r="E108" s="84"/>
      <c r="F108" s="84"/>
      <c r="G108" s="84"/>
      <c r="H108" s="84"/>
      <c r="I108" s="84"/>
      <c r="J108" s="84"/>
    </row>
    <row r="109" spans="1:10" x14ac:dyDescent="0.3">
      <c r="A109" s="225" t="s">
        <v>208</v>
      </c>
      <c r="B109" s="225"/>
      <c r="C109" s="225"/>
      <c r="D109" s="225"/>
      <c r="E109" s="225"/>
      <c r="F109" s="225"/>
      <c r="G109" s="225"/>
      <c r="H109" s="225"/>
      <c r="I109" s="225"/>
      <c r="J109" s="225"/>
    </row>
    <row r="110" spans="1:10" ht="28.5" customHeight="1" x14ac:dyDescent="0.3">
      <c r="A110" s="226" t="s">
        <v>376</v>
      </c>
      <c r="B110" s="226"/>
      <c r="C110" s="226"/>
      <c r="D110" s="226"/>
      <c r="E110" s="226"/>
      <c r="F110" s="226"/>
      <c r="G110" s="226"/>
      <c r="H110" s="226"/>
      <c r="I110" s="226"/>
      <c r="J110" s="226"/>
    </row>
    <row r="111" spans="1:10" ht="19.5" customHeight="1" x14ac:dyDescent="0.3">
      <c r="A111" s="227" t="s">
        <v>259</v>
      </c>
      <c r="B111" s="227"/>
      <c r="C111" s="227"/>
      <c r="D111" s="227"/>
      <c r="E111" s="227"/>
      <c r="F111" s="227"/>
      <c r="G111" s="227"/>
      <c r="H111" s="227"/>
      <c r="I111" s="227"/>
      <c r="J111" s="227"/>
    </row>
    <row r="112" spans="1:10" x14ac:dyDescent="0.3">
      <c r="A112" s="151" t="s">
        <v>154</v>
      </c>
      <c r="B112" s="151"/>
      <c r="C112" s="151"/>
      <c r="D112" s="151"/>
      <c r="E112" s="151"/>
      <c r="F112" s="151"/>
      <c r="G112" s="151"/>
      <c r="H112" s="151"/>
      <c r="I112" s="151"/>
    </row>
    <row r="113" spans="1:9" x14ac:dyDescent="0.3">
      <c r="A113" s="151" t="s">
        <v>155</v>
      </c>
      <c r="B113" s="151"/>
      <c r="C113" s="151"/>
      <c r="D113" s="151"/>
      <c r="E113" s="151"/>
      <c r="F113" s="151"/>
      <c r="G113" s="151"/>
      <c r="H113" s="151"/>
      <c r="I113" s="151"/>
    </row>
    <row r="114" spans="1:9" x14ac:dyDescent="0.3">
      <c r="A114" s="151" t="s">
        <v>156</v>
      </c>
      <c r="B114" s="151"/>
      <c r="C114" s="151"/>
      <c r="D114" s="151"/>
      <c r="E114" s="151"/>
      <c r="F114" s="151"/>
      <c r="G114" s="151"/>
      <c r="H114" s="151"/>
      <c r="I114" s="151"/>
    </row>
  </sheetData>
  <mergeCells count="17">
    <mergeCell ref="A1:J1"/>
    <mergeCell ref="A2:J2"/>
    <mergeCell ref="A3:J3"/>
    <mergeCell ref="A5:J5"/>
    <mergeCell ref="A6:J6"/>
    <mergeCell ref="H10:H11"/>
    <mergeCell ref="I10:I11"/>
    <mergeCell ref="A109:J109"/>
    <mergeCell ref="A110:J110"/>
    <mergeCell ref="A111:J111"/>
    <mergeCell ref="J10:J11"/>
    <mergeCell ref="A10:A11"/>
    <mergeCell ref="B10:C10"/>
    <mergeCell ref="D10:D11"/>
    <mergeCell ref="E10:E11"/>
    <mergeCell ref="F10:F11"/>
    <mergeCell ref="G10:G11"/>
  </mergeCells>
  <printOptions horizontalCentered="1"/>
  <pageMargins left="0.25" right="0.25" top="0.25" bottom="0.25" header="0.3" footer="0.3"/>
  <pageSetup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2"/>
  <sheetViews>
    <sheetView showGridLines="0" zoomScale="81" zoomScaleNormal="81" workbookViewId="0">
      <selection activeCell="A17" sqref="A17"/>
    </sheetView>
  </sheetViews>
  <sheetFormatPr defaultColWidth="6.109375" defaultRowHeight="13.8" x14ac:dyDescent="0.3"/>
  <cols>
    <col min="1" max="1" width="64.44140625" style="27" customWidth="1"/>
    <col min="2" max="2" width="11.33203125" style="28" bestFit="1" customWidth="1"/>
    <col min="3" max="3" width="8.88671875" style="29" customWidth="1"/>
    <col min="4" max="4" width="12.88671875" style="89" bestFit="1" customWidth="1"/>
    <col min="5" max="5" width="11.6640625" style="89" bestFit="1" customWidth="1"/>
    <col min="6" max="6" width="11.6640625" style="90" bestFit="1" customWidth="1"/>
    <col min="7" max="7" width="12.88671875" style="89" bestFit="1" customWidth="1"/>
    <col min="8" max="8" width="11.6640625" style="89" bestFit="1" customWidth="1"/>
    <col min="9" max="9" width="12" style="89" customWidth="1"/>
    <col min="10" max="10" width="11.5546875" style="26" customWidth="1"/>
    <col min="11" max="11" width="8.44140625" style="26" bestFit="1" customWidth="1"/>
    <col min="12" max="12" width="9.88671875" style="26" bestFit="1" customWidth="1"/>
    <col min="13" max="13" width="10.44140625" style="26" bestFit="1" customWidth="1"/>
    <col min="14" max="14" width="12.88671875" style="26" bestFit="1" customWidth="1"/>
    <col min="15" max="15" width="10.109375" style="26" bestFit="1" customWidth="1"/>
    <col min="16" max="16" width="7.44140625" style="26" bestFit="1" customWidth="1"/>
    <col min="17" max="17" width="12.88671875" style="26" bestFit="1" customWidth="1"/>
    <col min="18" max="18" width="10.109375" style="26" bestFit="1" customWidth="1"/>
    <col min="19" max="19" width="8.44140625" style="26" bestFit="1" customWidth="1"/>
    <col min="20" max="16384" width="6.109375" style="26"/>
  </cols>
  <sheetData>
    <row r="1" spans="1:11" customFormat="1" ht="18" x14ac:dyDescent="0.35">
      <c r="A1" s="233" t="s">
        <v>270</v>
      </c>
      <c r="B1" s="233"/>
      <c r="C1" s="233"/>
      <c r="D1" s="233"/>
      <c r="E1" s="233"/>
      <c r="F1" s="233"/>
      <c r="G1" s="233"/>
      <c r="H1" s="233"/>
      <c r="I1" s="233"/>
      <c r="J1" s="233"/>
      <c r="K1" s="233"/>
    </row>
    <row r="2" spans="1:11" customFormat="1" ht="18" x14ac:dyDescent="0.35">
      <c r="A2" s="233" t="s">
        <v>271</v>
      </c>
      <c r="B2" s="233"/>
      <c r="C2" s="233"/>
      <c r="D2" s="233"/>
      <c r="E2" s="233"/>
      <c r="F2" s="233"/>
      <c r="G2" s="233"/>
      <c r="H2" s="233"/>
      <c r="I2" s="233"/>
      <c r="J2" s="233"/>
      <c r="K2" s="233"/>
    </row>
    <row r="3" spans="1:11" customFormat="1" ht="18.75" customHeight="1" x14ac:dyDescent="0.3">
      <c r="A3" s="234" t="s">
        <v>300</v>
      </c>
      <c r="B3" s="234"/>
      <c r="C3" s="234"/>
      <c r="D3" s="234"/>
      <c r="E3" s="234"/>
      <c r="F3" s="234"/>
      <c r="G3" s="234"/>
      <c r="H3" s="234"/>
      <c r="I3" s="234"/>
      <c r="J3" s="234"/>
      <c r="K3" s="234"/>
    </row>
    <row r="4" spans="1:11" customFormat="1" ht="18" x14ac:dyDescent="0.35">
      <c r="A4" s="150"/>
      <c r="B4" s="150"/>
      <c r="C4" s="150"/>
      <c r="D4" s="150"/>
      <c r="E4" s="150"/>
      <c r="F4" s="150"/>
      <c r="G4" s="150"/>
      <c r="H4" s="150"/>
      <c r="I4" s="150"/>
      <c r="J4" s="138"/>
    </row>
    <row r="5" spans="1:11" customFormat="1" ht="15.6" x14ac:dyDescent="0.3">
      <c r="A5" s="202" t="s">
        <v>210</v>
      </c>
      <c r="B5" s="202"/>
      <c r="C5" s="202"/>
      <c r="D5" s="202"/>
      <c r="E5" s="202"/>
      <c r="F5" s="202"/>
      <c r="G5" s="202"/>
      <c r="H5" s="202"/>
      <c r="I5" s="202"/>
      <c r="J5" s="202"/>
      <c r="K5" s="202"/>
    </row>
    <row r="6" spans="1:11" customFormat="1" ht="15.6" x14ac:dyDescent="0.3">
      <c r="A6" s="234" t="s">
        <v>331</v>
      </c>
      <c r="B6" s="234"/>
      <c r="C6" s="234"/>
      <c r="D6" s="234"/>
      <c r="E6" s="234"/>
      <c r="F6" s="234"/>
      <c r="G6" s="234"/>
      <c r="H6" s="234"/>
      <c r="I6" s="234"/>
      <c r="J6" s="234"/>
      <c r="K6" s="234"/>
    </row>
    <row r="7" spans="1:11" ht="14.4" x14ac:dyDescent="0.3">
      <c r="A7" s="112"/>
      <c r="B7" s="113"/>
      <c r="C7" s="114"/>
      <c r="D7" s="109"/>
      <c r="E7" s="109"/>
      <c r="F7" s="115"/>
      <c r="G7" s="109"/>
      <c r="H7" s="109"/>
      <c r="I7" s="109"/>
    </row>
    <row r="8" spans="1:11" ht="15.75" customHeight="1" x14ac:dyDescent="0.3">
      <c r="A8" s="235" t="s">
        <v>379</v>
      </c>
      <c r="B8" s="235"/>
      <c r="C8" s="235"/>
      <c r="D8" s="235"/>
      <c r="E8" s="235"/>
      <c r="F8" s="235"/>
      <c r="G8" s="235"/>
      <c r="H8" s="235"/>
      <c r="I8" s="235"/>
      <c r="J8" s="235"/>
      <c r="K8" s="235"/>
    </row>
    <row r="9" spans="1:11" x14ac:dyDescent="0.3">
      <c r="A9" s="26" t="s">
        <v>251</v>
      </c>
      <c r="B9" s="33"/>
      <c r="C9" s="33"/>
      <c r="D9" s="91"/>
      <c r="E9" s="91"/>
      <c r="F9" s="91"/>
      <c r="G9" s="91"/>
      <c r="H9" s="91"/>
      <c r="I9" s="91"/>
    </row>
    <row r="10" spans="1:11" s="45" customFormat="1" ht="14.4" x14ac:dyDescent="0.3">
      <c r="A10" s="237" t="s">
        <v>310</v>
      </c>
      <c r="B10" s="238" t="s">
        <v>120</v>
      </c>
      <c r="C10" s="240" t="s">
        <v>119</v>
      </c>
      <c r="D10" s="240"/>
      <c r="E10" s="240"/>
      <c r="F10" s="241" t="s">
        <v>22</v>
      </c>
      <c r="G10" s="241"/>
      <c r="H10" s="241"/>
      <c r="I10" s="242" t="s">
        <v>311</v>
      </c>
      <c r="J10" s="242"/>
      <c r="K10" s="242"/>
    </row>
    <row r="11" spans="1:11" s="45" customFormat="1" ht="14.4" x14ac:dyDescent="0.3">
      <c r="A11" s="237"/>
      <c r="B11" s="239"/>
      <c r="C11" s="172" t="s">
        <v>77</v>
      </c>
      <c r="D11" s="172" t="s">
        <v>123</v>
      </c>
      <c r="E11" s="172" t="s">
        <v>124</v>
      </c>
      <c r="F11" s="172" t="s">
        <v>77</v>
      </c>
      <c r="G11" s="172" t="s">
        <v>123</v>
      </c>
      <c r="H11" s="172" t="s">
        <v>124</v>
      </c>
      <c r="I11" s="172" t="s">
        <v>77</v>
      </c>
      <c r="J11" s="172" t="s">
        <v>123</v>
      </c>
      <c r="K11" s="172" t="s">
        <v>124</v>
      </c>
    </row>
    <row r="12" spans="1:11" s="45" customFormat="1" ht="14.4" x14ac:dyDescent="0.3">
      <c r="A12" s="173" t="s">
        <v>111</v>
      </c>
      <c r="B12" s="142">
        <v>51</v>
      </c>
      <c r="C12" s="53">
        <v>13161</v>
      </c>
      <c r="D12" s="53">
        <v>2728</v>
      </c>
      <c r="E12" s="53">
        <v>10433</v>
      </c>
      <c r="F12" s="53">
        <v>1326</v>
      </c>
      <c r="G12" s="53">
        <v>360</v>
      </c>
      <c r="H12" s="53">
        <v>966</v>
      </c>
      <c r="I12" s="174">
        <v>11835</v>
      </c>
      <c r="J12" s="174">
        <v>2368</v>
      </c>
      <c r="K12" s="174">
        <v>9467</v>
      </c>
    </row>
    <row r="13" spans="1:11" s="45" customFormat="1" ht="14.4" x14ac:dyDescent="0.3">
      <c r="A13" s="173" t="s">
        <v>112</v>
      </c>
      <c r="B13" s="142">
        <v>52</v>
      </c>
      <c r="C13" s="53">
        <v>6020</v>
      </c>
      <c r="D13" s="53">
        <v>2288</v>
      </c>
      <c r="E13" s="53">
        <v>3732</v>
      </c>
      <c r="F13" s="53">
        <v>1848</v>
      </c>
      <c r="G13" s="53">
        <v>712</v>
      </c>
      <c r="H13" s="53">
        <v>1136</v>
      </c>
      <c r="I13" s="174">
        <v>4172</v>
      </c>
      <c r="J13" s="174">
        <v>1576</v>
      </c>
      <c r="K13" s="174">
        <v>2596</v>
      </c>
    </row>
    <row r="14" spans="1:11" s="45" customFormat="1" ht="28.8" x14ac:dyDescent="0.3">
      <c r="A14" s="173" t="s">
        <v>89</v>
      </c>
      <c r="B14" s="142">
        <v>12</v>
      </c>
      <c r="C14" s="53">
        <v>3446</v>
      </c>
      <c r="D14" s="53">
        <v>969</v>
      </c>
      <c r="E14" s="53">
        <v>2477</v>
      </c>
      <c r="F14" s="53"/>
      <c r="G14" s="53"/>
      <c r="H14" s="53"/>
      <c r="I14" s="174">
        <v>3446</v>
      </c>
      <c r="J14" s="174">
        <v>969</v>
      </c>
      <c r="K14" s="174">
        <v>2477</v>
      </c>
    </row>
    <row r="15" spans="1:11" s="45" customFormat="1" ht="14.4" x14ac:dyDescent="0.3">
      <c r="A15" s="173" t="s">
        <v>98</v>
      </c>
      <c r="B15" s="142">
        <v>26</v>
      </c>
      <c r="C15" s="53">
        <v>2554</v>
      </c>
      <c r="D15" s="53">
        <v>836</v>
      </c>
      <c r="E15" s="53">
        <v>1718</v>
      </c>
      <c r="F15" s="53">
        <v>1254</v>
      </c>
      <c r="G15" s="53">
        <v>427</v>
      </c>
      <c r="H15" s="53">
        <v>827</v>
      </c>
      <c r="I15" s="174">
        <v>1300</v>
      </c>
      <c r="J15" s="174">
        <v>409</v>
      </c>
      <c r="K15" s="174">
        <v>891</v>
      </c>
    </row>
    <row r="16" spans="1:11" s="45" customFormat="1" ht="14.4" x14ac:dyDescent="0.3">
      <c r="A16" s="173" t="s">
        <v>90</v>
      </c>
      <c r="B16" s="142">
        <v>13</v>
      </c>
      <c r="C16" s="53">
        <v>2146</v>
      </c>
      <c r="D16" s="53">
        <v>411</v>
      </c>
      <c r="E16" s="53">
        <v>1735</v>
      </c>
      <c r="F16" s="53">
        <v>624</v>
      </c>
      <c r="G16" s="53">
        <v>174</v>
      </c>
      <c r="H16" s="53">
        <v>450</v>
      </c>
      <c r="I16" s="174">
        <v>1522</v>
      </c>
      <c r="J16" s="174">
        <v>237</v>
      </c>
      <c r="K16" s="174">
        <v>1285</v>
      </c>
    </row>
    <row r="17" spans="1:11" s="45" customFormat="1" ht="14.4" x14ac:dyDescent="0.3">
      <c r="A17" s="173" t="s">
        <v>106</v>
      </c>
      <c r="B17" s="142">
        <v>42</v>
      </c>
      <c r="C17" s="53">
        <v>1767</v>
      </c>
      <c r="D17" s="53">
        <v>373</v>
      </c>
      <c r="E17" s="53">
        <v>1394</v>
      </c>
      <c r="F17" s="53">
        <v>652</v>
      </c>
      <c r="G17" s="53">
        <v>150</v>
      </c>
      <c r="H17" s="53">
        <v>502</v>
      </c>
      <c r="I17" s="174">
        <v>1115</v>
      </c>
      <c r="J17" s="174">
        <v>223</v>
      </c>
      <c r="K17" s="174">
        <v>892</v>
      </c>
    </row>
    <row r="18" spans="1:11" s="45" customFormat="1" ht="14.4" x14ac:dyDescent="0.3">
      <c r="A18" s="173" t="s">
        <v>108</v>
      </c>
      <c r="B18" s="142">
        <v>47</v>
      </c>
      <c r="C18" s="53">
        <v>1625</v>
      </c>
      <c r="D18" s="53">
        <v>1533</v>
      </c>
      <c r="E18" s="53">
        <v>92</v>
      </c>
      <c r="F18" s="53">
        <v>6</v>
      </c>
      <c r="G18" s="53">
        <v>5</v>
      </c>
      <c r="H18" s="53">
        <v>1</v>
      </c>
      <c r="I18" s="174">
        <v>1619</v>
      </c>
      <c r="J18" s="174">
        <v>1528</v>
      </c>
      <c r="K18" s="174">
        <v>91</v>
      </c>
    </row>
    <row r="19" spans="1:11" s="45" customFormat="1" ht="14.4" x14ac:dyDescent="0.3">
      <c r="A19" s="173" t="s">
        <v>237</v>
      </c>
      <c r="B19" s="142">
        <v>43</v>
      </c>
      <c r="C19" s="53">
        <v>1534</v>
      </c>
      <c r="D19" s="53">
        <v>599</v>
      </c>
      <c r="E19" s="53">
        <v>935</v>
      </c>
      <c r="F19" s="53">
        <v>121</v>
      </c>
      <c r="G19" s="53">
        <v>38</v>
      </c>
      <c r="H19" s="53">
        <v>83</v>
      </c>
      <c r="I19" s="174">
        <v>1413</v>
      </c>
      <c r="J19" s="174">
        <v>561</v>
      </c>
      <c r="K19" s="174">
        <v>852</v>
      </c>
    </row>
    <row r="20" spans="1:11" s="45" customFormat="1" ht="14.4" x14ac:dyDescent="0.3">
      <c r="A20" s="173" t="s">
        <v>92</v>
      </c>
      <c r="B20" s="142">
        <v>15</v>
      </c>
      <c r="C20" s="53">
        <v>1386</v>
      </c>
      <c r="D20" s="53">
        <v>1187</v>
      </c>
      <c r="E20" s="53">
        <v>199</v>
      </c>
      <c r="F20" s="53">
        <v>442</v>
      </c>
      <c r="G20" s="53">
        <v>346</v>
      </c>
      <c r="H20" s="53">
        <v>96</v>
      </c>
      <c r="I20" s="174">
        <v>944</v>
      </c>
      <c r="J20" s="174">
        <v>841</v>
      </c>
      <c r="K20" s="174">
        <v>103</v>
      </c>
    </row>
    <row r="21" spans="1:11" s="45" customFormat="1" ht="14.4" x14ac:dyDescent="0.3">
      <c r="A21" s="173" t="s">
        <v>91</v>
      </c>
      <c r="B21" s="142">
        <v>14</v>
      </c>
      <c r="C21" s="53">
        <v>1283</v>
      </c>
      <c r="D21" s="53">
        <v>937</v>
      </c>
      <c r="E21" s="53">
        <v>346</v>
      </c>
      <c r="F21" s="53">
        <v>699</v>
      </c>
      <c r="G21" s="53">
        <v>494</v>
      </c>
      <c r="H21" s="53">
        <v>205</v>
      </c>
      <c r="I21" s="174">
        <v>584</v>
      </c>
      <c r="J21" s="174">
        <v>443</v>
      </c>
      <c r="K21" s="174">
        <v>141</v>
      </c>
    </row>
    <row r="22" spans="1:11" s="45" customFormat="1" ht="14.4" x14ac:dyDescent="0.3">
      <c r="A22" s="173" t="s">
        <v>110</v>
      </c>
      <c r="B22" s="142">
        <v>50</v>
      </c>
      <c r="C22" s="53">
        <v>1030</v>
      </c>
      <c r="D22" s="53">
        <v>469</v>
      </c>
      <c r="E22" s="53">
        <v>561</v>
      </c>
      <c r="F22" s="53">
        <v>247</v>
      </c>
      <c r="G22" s="53">
        <v>73</v>
      </c>
      <c r="H22" s="53">
        <v>174</v>
      </c>
      <c r="I22" s="174">
        <v>783</v>
      </c>
      <c r="J22" s="174">
        <v>396</v>
      </c>
      <c r="K22" s="174">
        <v>387</v>
      </c>
    </row>
    <row r="23" spans="1:11" s="45" customFormat="1" ht="14.4" x14ac:dyDescent="0.3">
      <c r="A23" s="173" t="s">
        <v>88</v>
      </c>
      <c r="B23" s="142">
        <v>11</v>
      </c>
      <c r="C23" s="53">
        <v>948</v>
      </c>
      <c r="D23" s="53">
        <v>723</v>
      </c>
      <c r="E23" s="53">
        <v>225</v>
      </c>
      <c r="F23" s="53">
        <v>185</v>
      </c>
      <c r="G23" s="53">
        <v>139</v>
      </c>
      <c r="H23" s="53">
        <v>46</v>
      </c>
      <c r="I23" s="174">
        <v>763</v>
      </c>
      <c r="J23" s="174">
        <v>584</v>
      </c>
      <c r="K23" s="174">
        <v>179</v>
      </c>
    </row>
    <row r="24" spans="1:11" s="45" customFormat="1" ht="14.4" x14ac:dyDescent="0.3">
      <c r="A24" s="173" t="s">
        <v>83</v>
      </c>
      <c r="B24" s="142">
        <v>1</v>
      </c>
      <c r="C24" s="53">
        <v>792</v>
      </c>
      <c r="D24" s="53">
        <v>190</v>
      </c>
      <c r="E24" s="53">
        <v>602</v>
      </c>
      <c r="F24" s="53">
        <v>345</v>
      </c>
      <c r="G24" s="53">
        <v>116</v>
      </c>
      <c r="H24" s="53">
        <v>229</v>
      </c>
      <c r="I24" s="174">
        <v>447</v>
      </c>
      <c r="J24" s="174">
        <v>74</v>
      </c>
      <c r="K24" s="174">
        <v>373</v>
      </c>
    </row>
    <row r="25" spans="1:11" s="45" customFormat="1" ht="14.4" x14ac:dyDescent="0.3">
      <c r="A25" s="173" t="s">
        <v>236</v>
      </c>
      <c r="B25" s="142">
        <v>46</v>
      </c>
      <c r="C25" s="53">
        <v>720</v>
      </c>
      <c r="D25" s="53">
        <v>693</v>
      </c>
      <c r="E25" s="53">
        <v>27</v>
      </c>
      <c r="F25" s="53"/>
      <c r="G25" s="53"/>
      <c r="H25" s="53"/>
      <c r="I25" s="174">
        <v>720</v>
      </c>
      <c r="J25" s="174">
        <v>693</v>
      </c>
      <c r="K25" s="174">
        <v>27</v>
      </c>
    </row>
    <row r="26" spans="1:11" s="45" customFormat="1" ht="14.4" x14ac:dyDescent="0.3">
      <c r="A26" s="173" t="s">
        <v>234</v>
      </c>
      <c r="B26" s="142">
        <v>44</v>
      </c>
      <c r="C26" s="53">
        <v>665</v>
      </c>
      <c r="D26" s="53">
        <v>118</v>
      </c>
      <c r="E26" s="53">
        <v>547</v>
      </c>
      <c r="F26" s="53">
        <v>157</v>
      </c>
      <c r="G26" s="53">
        <v>25</v>
      </c>
      <c r="H26" s="53">
        <v>132</v>
      </c>
      <c r="I26" s="174">
        <v>508</v>
      </c>
      <c r="J26" s="174">
        <v>93</v>
      </c>
      <c r="K26" s="174">
        <v>415</v>
      </c>
    </row>
    <row r="27" spans="1:11" s="45" customFormat="1" ht="14.4" x14ac:dyDescent="0.3">
      <c r="A27" s="173" t="s">
        <v>86</v>
      </c>
      <c r="B27" s="142">
        <v>9</v>
      </c>
      <c r="C27" s="53">
        <v>657</v>
      </c>
      <c r="D27" s="53">
        <v>229</v>
      </c>
      <c r="E27" s="53">
        <v>428</v>
      </c>
      <c r="F27" s="53">
        <v>189</v>
      </c>
      <c r="G27" s="53">
        <v>71</v>
      </c>
      <c r="H27" s="53">
        <v>118</v>
      </c>
      <c r="I27" s="174">
        <v>468</v>
      </c>
      <c r="J27" s="174">
        <v>158</v>
      </c>
      <c r="K27" s="174">
        <v>310</v>
      </c>
    </row>
    <row r="28" spans="1:11" s="45" customFormat="1" ht="14.4" x14ac:dyDescent="0.3">
      <c r="A28" s="173" t="s">
        <v>107</v>
      </c>
      <c r="B28" s="142">
        <v>45</v>
      </c>
      <c r="C28" s="53">
        <v>498</v>
      </c>
      <c r="D28" s="53">
        <v>199</v>
      </c>
      <c r="E28" s="53">
        <v>299</v>
      </c>
      <c r="F28" s="53">
        <v>288</v>
      </c>
      <c r="G28" s="53">
        <v>113</v>
      </c>
      <c r="H28" s="53">
        <v>175</v>
      </c>
      <c r="I28" s="174">
        <v>210</v>
      </c>
      <c r="J28" s="174">
        <v>86</v>
      </c>
      <c r="K28" s="174">
        <v>124</v>
      </c>
    </row>
    <row r="29" spans="1:11" s="45" customFormat="1" ht="14.4" x14ac:dyDescent="0.3">
      <c r="A29" s="173" t="s">
        <v>94</v>
      </c>
      <c r="B29" s="142">
        <v>22</v>
      </c>
      <c r="C29" s="53">
        <v>430</v>
      </c>
      <c r="D29" s="53">
        <v>168</v>
      </c>
      <c r="E29" s="53">
        <v>262</v>
      </c>
      <c r="F29" s="53">
        <v>159</v>
      </c>
      <c r="G29" s="53">
        <v>71</v>
      </c>
      <c r="H29" s="53">
        <v>88</v>
      </c>
      <c r="I29" s="174">
        <v>271</v>
      </c>
      <c r="J29" s="174">
        <v>97</v>
      </c>
      <c r="K29" s="174">
        <v>174</v>
      </c>
    </row>
    <row r="30" spans="1:11" s="45" customFormat="1" ht="14.4" x14ac:dyDescent="0.3">
      <c r="A30" s="173" t="s">
        <v>101</v>
      </c>
      <c r="B30" s="142">
        <v>31</v>
      </c>
      <c r="C30" s="53">
        <v>402</v>
      </c>
      <c r="D30" s="53">
        <v>265</v>
      </c>
      <c r="E30" s="53">
        <v>137</v>
      </c>
      <c r="F30" s="53">
        <v>5</v>
      </c>
      <c r="G30" s="53">
        <v>3</v>
      </c>
      <c r="H30" s="53">
        <v>2</v>
      </c>
      <c r="I30" s="174">
        <v>397</v>
      </c>
      <c r="J30" s="174">
        <v>262</v>
      </c>
      <c r="K30" s="174">
        <v>135</v>
      </c>
    </row>
    <row r="31" spans="1:11" s="45" customFormat="1" ht="14.4" x14ac:dyDescent="0.3">
      <c r="A31" s="173" t="s">
        <v>100</v>
      </c>
      <c r="B31" s="142">
        <v>30</v>
      </c>
      <c r="C31" s="53">
        <v>379</v>
      </c>
      <c r="D31" s="53">
        <v>121</v>
      </c>
      <c r="E31" s="53">
        <v>258</v>
      </c>
      <c r="F31" s="53">
        <v>211</v>
      </c>
      <c r="G31" s="53">
        <v>74</v>
      </c>
      <c r="H31" s="53">
        <v>137</v>
      </c>
      <c r="I31" s="174">
        <v>168</v>
      </c>
      <c r="J31" s="174">
        <v>47</v>
      </c>
      <c r="K31" s="174">
        <v>121</v>
      </c>
    </row>
    <row r="32" spans="1:11" s="46" customFormat="1" ht="14.4" x14ac:dyDescent="0.3">
      <c r="A32" s="173" t="s">
        <v>109</v>
      </c>
      <c r="B32" s="142">
        <v>48</v>
      </c>
      <c r="C32" s="53">
        <v>374</v>
      </c>
      <c r="D32" s="53">
        <v>361</v>
      </c>
      <c r="E32" s="53">
        <v>13</v>
      </c>
      <c r="F32" s="53"/>
      <c r="G32" s="53"/>
      <c r="H32" s="53"/>
      <c r="I32" s="174">
        <v>374</v>
      </c>
      <c r="J32" s="174">
        <v>361</v>
      </c>
      <c r="K32" s="174">
        <v>13</v>
      </c>
    </row>
    <row r="33" spans="1:11" s="45" customFormat="1" ht="14.4" x14ac:dyDescent="0.3">
      <c r="A33" s="173" t="s">
        <v>87</v>
      </c>
      <c r="B33" s="142">
        <v>10</v>
      </c>
      <c r="C33" s="53">
        <v>344</v>
      </c>
      <c r="D33" s="53">
        <v>218</v>
      </c>
      <c r="E33" s="53">
        <v>126</v>
      </c>
      <c r="F33" s="53">
        <v>157</v>
      </c>
      <c r="G33" s="53">
        <v>67</v>
      </c>
      <c r="H33" s="53">
        <v>90</v>
      </c>
      <c r="I33" s="174">
        <v>187</v>
      </c>
      <c r="J33" s="174">
        <v>151</v>
      </c>
      <c r="K33" s="174">
        <v>36</v>
      </c>
    </row>
    <row r="34" spans="1:11" s="45" customFormat="1" ht="14.4" x14ac:dyDescent="0.3">
      <c r="A34" s="173" t="s">
        <v>104</v>
      </c>
      <c r="B34" s="142">
        <v>40</v>
      </c>
      <c r="C34" s="53">
        <v>283</v>
      </c>
      <c r="D34" s="53">
        <v>121</v>
      </c>
      <c r="E34" s="53">
        <v>162</v>
      </c>
      <c r="F34" s="53">
        <v>214</v>
      </c>
      <c r="G34" s="53">
        <v>96</v>
      </c>
      <c r="H34" s="53">
        <v>118</v>
      </c>
      <c r="I34" s="174">
        <v>69</v>
      </c>
      <c r="J34" s="174">
        <v>25</v>
      </c>
      <c r="K34" s="174">
        <v>44</v>
      </c>
    </row>
    <row r="35" spans="1:11" s="45" customFormat="1" ht="14.4" x14ac:dyDescent="0.3">
      <c r="A35" s="173" t="s">
        <v>96</v>
      </c>
      <c r="B35" s="142">
        <v>24</v>
      </c>
      <c r="C35" s="53">
        <v>210</v>
      </c>
      <c r="D35" s="53">
        <v>64</v>
      </c>
      <c r="E35" s="53">
        <v>146</v>
      </c>
      <c r="F35" s="53">
        <v>24</v>
      </c>
      <c r="G35" s="53">
        <v>10</v>
      </c>
      <c r="H35" s="53">
        <v>14</v>
      </c>
      <c r="I35" s="174">
        <v>186</v>
      </c>
      <c r="J35" s="174">
        <v>54</v>
      </c>
      <c r="K35" s="174">
        <v>132</v>
      </c>
    </row>
    <row r="36" spans="1:11" s="45" customFormat="1" ht="14.4" x14ac:dyDescent="0.3">
      <c r="A36" s="173" t="s">
        <v>93</v>
      </c>
      <c r="B36" s="142">
        <v>16</v>
      </c>
      <c r="C36" s="53">
        <v>152</v>
      </c>
      <c r="D36" s="53">
        <v>38</v>
      </c>
      <c r="E36" s="53">
        <v>114</v>
      </c>
      <c r="F36" s="53">
        <v>142</v>
      </c>
      <c r="G36" s="53">
        <v>35</v>
      </c>
      <c r="H36" s="53">
        <v>107</v>
      </c>
      <c r="I36" s="174">
        <v>10</v>
      </c>
      <c r="J36" s="174">
        <v>3</v>
      </c>
      <c r="K36" s="174">
        <v>7</v>
      </c>
    </row>
    <row r="37" spans="1:11" s="45" customFormat="1" ht="14.4" x14ac:dyDescent="0.3">
      <c r="A37" s="173" t="s">
        <v>85</v>
      </c>
      <c r="B37" s="142">
        <v>4</v>
      </c>
      <c r="C37" s="53">
        <v>121</v>
      </c>
      <c r="D37" s="53">
        <v>62</v>
      </c>
      <c r="E37" s="53">
        <v>59</v>
      </c>
      <c r="F37" s="53">
        <v>65</v>
      </c>
      <c r="G37" s="53">
        <v>26</v>
      </c>
      <c r="H37" s="53">
        <v>39</v>
      </c>
      <c r="I37" s="174">
        <v>56</v>
      </c>
      <c r="J37" s="174">
        <v>36</v>
      </c>
      <c r="K37" s="174">
        <v>20</v>
      </c>
    </row>
    <row r="38" spans="1:11" s="45" customFormat="1" ht="14.4" x14ac:dyDescent="0.3">
      <c r="A38" s="173" t="s">
        <v>113</v>
      </c>
      <c r="B38" s="142">
        <v>54</v>
      </c>
      <c r="C38" s="53">
        <v>94</v>
      </c>
      <c r="D38" s="53">
        <v>50</v>
      </c>
      <c r="E38" s="53">
        <v>44</v>
      </c>
      <c r="F38" s="53">
        <v>41</v>
      </c>
      <c r="G38" s="53">
        <v>19</v>
      </c>
      <c r="H38" s="53">
        <v>22</v>
      </c>
      <c r="I38" s="174">
        <v>53</v>
      </c>
      <c r="J38" s="174">
        <v>31</v>
      </c>
      <c r="K38" s="174">
        <v>22</v>
      </c>
    </row>
    <row r="39" spans="1:11" s="45" customFormat="1" ht="14.4" x14ac:dyDescent="0.3">
      <c r="A39" s="173" t="s">
        <v>95</v>
      </c>
      <c r="B39" s="142">
        <v>23</v>
      </c>
      <c r="C39" s="53">
        <v>92</v>
      </c>
      <c r="D39" s="53">
        <v>25</v>
      </c>
      <c r="E39" s="53">
        <v>67</v>
      </c>
      <c r="F39" s="53">
        <v>39</v>
      </c>
      <c r="G39" s="53">
        <v>9</v>
      </c>
      <c r="H39" s="53">
        <v>30</v>
      </c>
      <c r="I39" s="174">
        <v>53</v>
      </c>
      <c r="J39" s="174">
        <v>16</v>
      </c>
      <c r="K39" s="174">
        <v>37</v>
      </c>
    </row>
    <row r="40" spans="1:11" s="45" customFormat="1" ht="14.4" x14ac:dyDescent="0.3">
      <c r="A40" s="173" t="s">
        <v>294</v>
      </c>
      <c r="B40" s="142">
        <v>19</v>
      </c>
      <c r="C40" s="53">
        <v>68</v>
      </c>
      <c r="D40" s="53">
        <v>6</v>
      </c>
      <c r="E40" s="53">
        <v>62</v>
      </c>
      <c r="F40" s="53">
        <v>5</v>
      </c>
      <c r="G40" s="53">
        <v>0</v>
      </c>
      <c r="H40" s="53">
        <v>5</v>
      </c>
      <c r="I40" s="174">
        <v>63</v>
      </c>
      <c r="J40" s="174">
        <v>6</v>
      </c>
      <c r="K40" s="174">
        <v>57</v>
      </c>
    </row>
    <row r="41" spans="1:11" s="45" customFormat="1" ht="14.4" x14ac:dyDescent="0.3">
      <c r="A41" s="173" t="s">
        <v>84</v>
      </c>
      <c r="B41" s="142">
        <v>3</v>
      </c>
      <c r="C41" s="53">
        <v>66</v>
      </c>
      <c r="D41" s="53">
        <v>17</v>
      </c>
      <c r="E41" s="53">
        <v>49</v>
      </c>
      <c r="F41" s="53">
        <v>33</v>
      </c>
      <c r="G41" s="53">
        <v>10</v>
      </c>
      <c r="H41" s="53">
        <v>23</v>
      </c>
      <c r="I41" s="174">
        <v>33</v>
      </c>
      <c r="J41" s="174">
        <v>7</v>
      </c>
      <c r="K41" s="174">
        <v>26</v>
      </c>
    </row>
    <row r="42" spans="1:11" s="45" customFormat="1" ht="14.4" x14ac:dyDescent="0.3">
      <c r="A42" s="173" t="s">
        <v>103</v>
      </c>
      <c r="B42" s="142">
        <v>39</v>
      </c>
      <c r="C42" s="53">
        <v>56</v>
      </c>
      <c r="D42" s="53">
        <v>43</v>
      </c>
      <c r="E42" s="53">
        <v>13</v>
      </c>
      <c r="F42" s="53"/>
      <c r="G42" s="53"/>
      <c r="H42" s="53"/>
      <c r="I42" s="174">
        <v>56</v>
      </c>
      <c r="J42" s="174">
        <v>43</v>
      </c>
      <c r="K42" s="174">
        <v>13</v>
      </c>
    </row>
    <row r="43" spans="1:11" s="45" customFormat="1" ht="14.4" x14ac:dyDescent="0.3">
      <c r="A43" s="173" t="s">
        <v>99</v>
      </c>
      <c r="B43" s="142">
        <v>27</v>
      </c>
      <c r="C43" s="53">
        <v>28</v>
      </c>
      <c r="D43" s="53">
        <v>13</v>
      </c>
      <c r="E43" s="53">
        <v>15</v>
      </c>
      <c r="F43" s="53">
        <v>19</v>
      </c>
      <c r="G43" s="53">
        <v>10</v>
      </c>
      <c r="H43" s="53">
        <v>9</v>
      </c>
      <c r="I43" s="174">
        <v>9</v>
      </c>
      <c r="J43" s="174">
        <v>3</v>
      </c>
      <c r="K43" s="174">
        <v>6</v>
      </c>
    </row>
    <row r="44" spans="1:11" s="45" customFormat="1" ht="14.4" x14ac:dyDescent="0.3">
      <c r="A44" s="173" t="s">
        <v>102</v>
      </c>
      <c r="B44" s="142">
        <v>38</v>
      </c>
      <c r="C44" s="53">
        <v>19</v>
      </c>
      <c r="D44" s="53">
        <v>14</v>
      </c>
      <c r="E44" s="53">
        <v>5</v>
      </c>
      <c r="F44" s="53">
        <v>6</v>
      </c>
      <c r="G44" s="53">
        <v>5</v>
      </c>
      <c r="H44" s="53">
        <v>1</v>
      </c>
      <c r="I44" s="174">
        <v>13</v>
      </c>
      <c r="J44" s="174">
        <v>9</v>
      </c>
      <c r="K44" s="174">
        <v>4</v>
      </c>
    </row>
    <row r="45" spans="1:11" s="45" customFormat="1" ht="14.4" x14ac:dyDescent="0.3">
      <c r="A45" s="173" t="s">
        <v>235</v>
      </c>
      <c r="B45" s="142">
        <v>49</v>
      </c>
      <c r="C45" s="53">
        <v>17</v>
      </c>
      <c r="D45" s="53">
        <v>11</v>
      </c>
      <c r="E45" s="53">
        <v>6</v>
      </c>
      <c r="F45" s="53"/>
      <c r="G45" s="53"/>
      <c r="H45" s="53"/>
      <c r="I45" s="174">
        <v>17</v>
      </c>
      <c r="J45" s="174">
        <v>11</v>
      </c>
      <c r="K45" s="174">
        <v>6</v>
      </c>
    </row>
    <row r="46" spans="1:11" s="45" customFormat="1" ht="14.4" x14ac:dyDescent="0.3">
      <c r="A46" s="173" t="s">
        <v>97</v>
      </c>
      <c r="B46" s="142">
        <v>25</v>
      </c>
      <c r="C46" s="53">
        <v>10</v>
      </c>
      <c r="D46" s="53">
        <v>2</v>
      </c>
      <c r="E46" s="53">
        <v>8</v>
      </c>
      <c r="F46" s="53">
        <v>6</v>
      </c>
      <c r="G46" s="53">
        <v>2</v>
      </c>
      <c r="H46" s="53">
        <v>4</v>
      </c>
      <c r="I46" s="174">
        <v>4</v>
      </c>
      <c r="J46" s="174">
        <v>0</v>
      </c>
      <c r="K46" s="174">
        <v>4</v>
      </c>
    </row>
    <row r="47" spans="1:11" s="46" customFormat="1" ht="14.4" x14ac:dyDescent="0.3">
      <c r="A47" s="173" t="s">
        <v>105</v>
      </c>
      <c r="B47" s="142">
        <v>41</v>
      </c>
      <c r="C47" s="53">
        <v>6</v>
      </c>
      <c r="D47" s="53">
        <v>4</v>
      </c>
      <c r="E47" s="53">
        <v>2</v>
      </c>
      <c r="F47" s="53">
        <v>5</v>
      </c>
      <c r="G47" s="53">
        <v>3</v>
      </c>
      <c r="H47" s="53">
        <v>2</v>
      </c>
      <c r="I47" s="174">
        <v>1</v>
      </c>
      <c r="J47" s="174">
        <v>1</v>
      </c>
      <c r="K47" s="174">
        <v>0</v>
      </c>
    </row>
    <row r="48" spans="1:11" s="46" customFormat="1" ht="14.4" x14ac:dyDescent="0.3">
      <c r="A48" s="154" t="s">
        <v>119</v>
      </c>
      <c r="B48" s="154"/>
      <c r="C48" s="54">
        <v>43383</v>
      </c>
      <c r="D48" s="54">
        <v>16085</v>
      </c>
      <c r="E48" s="54">
        <v>27298</v>
      </c>
      <c r="F48" s="54">
        <v>9514</v>
      </c>
      <c r="G48" s="54">
        <v>3683</v>
      </c>
      <c r="H48" s="54">
        <v>5831</v>
      </c>
      <c r="I48" s="175">
        <v>33869</v>
      </c>
      <c r="J48" s="175">
        <v>12402</v>
      </c>
      <c r="K48" s="175">
        <v>21467</v>
      </c>
    </row>
    <row r="49" spans="1:11" s="46" customFormat="1" ht="14.4" x14ac:dyDescent="0.3">
      <c r="A49" s="4"/>
      <c r="B49" s="4"/>
      <c r="C49" s="176"/>
      <c r="D49" s="176"/>
      <c r="E49" s="176"/>
      <c r="F49" s="176"/>
      <c r="G49" s="176"/>
      <c r="H49" s="176"/>
      <c r="I49" s="177"/>
      <c r="J49" s="177"/>
      <c r="K49" s="177"/>
    </row>
    <row r="50" spans="1:11" s="46" customFormat="1" ht="17.25" customHeight="1" x14ac:dyDescent="0.2">
      <c r="A50" s="83" t="s">
        <v>208</v>
      </c>
      <c r="B50" s="51"/>
      <c r="C50" s="52"/>
      <c r="D50" s="92"/>
      <c r="E50" s="92"/>
      <c r="F50" s="92"/>
      <c r="G50" s="93"/>
      <c r="H50" s="93"/>
      <c r="I50" s="93"/>
    </row>
    <row r="51" spans="1:11" s="45" customFormat="1" ht="22.5" customHeight="1" x14ac:dyDescent="0.25">
      <c r="A51" s="236" t="s">
        <v>260</v>
      </c>
      <c r="B51" s="236"/>
      <c r="C51" s="236"/>
      <c r="D51" s="236"/>
      <c r="E51" s="236"/>
      <c r="F51" s="236"/>
      <c r="G51" s="236"/>
      <c r="H51" s="236"/>
      <c r="I51" s="236"/>
    </row>
    <row r="52" spans="1:11" x14ac:dyDescent="0.3">
      <c r="A52" s="26"/>
      <c r="B52" s="26"/>
      <c r="C52" s="26"/>
      <c r="F52" s="89"/>
    </row>
  </sheetData>
  <sortState xmlns:xlrd2="http://schemas.microsoft.com/office/spreadsheetml/2017/richdata2" ref="A12:I47">
    <sortCondition descending="1" ref="C12:C47"/>
  </sortState>
  <mergeCells count="12">
    <mergeCell ref="A8:K8"/>
    <mergeCell ref="A51:I51"/>
    <mergeCell ref="A10:A11"/>
    <mergeCell ref="B10:B11"/>
    <mergeCell ref="C10:E10"/>
    <mergeCell ref="F10:H10"/>
    <mergeCell ref="I10:K10"/>
    <mergeCell ref="A1:K1"/>
    <mergeCell ref="A2:K2"/>
    <mergeCell ref="A3:K3"/>
    <mergeCell ref="A5:K5"/>
    <mergeCell ref="A6:K6"/>
  </mergeCells>
  <pageMargins left="0.7" right="0.7" top="0.75" bottom="0.75" header="0.3" footer="0.3"/>
  <pageSetup scale="6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8"/>
  <sheetViews>
    <sheetView showGridLines="0" zoomScale="84" zoomScaleNormal="84" workbookViewId="0">
      <pane ySplit="10" topLeftCell="A87" activePane="bottomLeft" state="frozenSplit"/>
      <selection pane="bottomLeft" activeCell="O111" sqref="O111"/>
    </sheetView>
  </sheetViews>
  <sheetFormatPr defaultColWidth="9.109375" defaultRowHeight="13.2" x14ac:dyDescent="0.25"/>
  <cols>
    <col min="1" max="1" width="57.44140625" style="31" customWidth="1"/>
    <col min="2" max="2" width="10" style="31" customWidth="1"/>
    <col min="3" max="6" width="10" style="32" customWidth="1"/>
    <col min="7" max="10" width="10" style="30" customWidth="1"/>
    <col min="11" max="16384" width="9.109375" style="30"/>
  </cols>
  <sheetData>
    <row r="1" spans="1:10" customFormat="1" ht="18" x14ac:dyDescent="0.35">
      <c r="A1" s="208" t="s">
        <v>270</v>
      </c>
      <c r="B1" s="208"/>
      <c r="C1" s="208"/>
      <c r="D1" s="208"/>
      <c r="E1" s="208"/>
      <c r="F1" s="208"/>
      <c r="G1" s="208"/>
      <c r="H1" s="208"/>
      <c r="I1" s="208"/>
      <c r="J1" s="208"/>
    </row>
    <row r="2" spans="1:10" customFormat="1" ht="18" x14ac:dyDescent="0.35">
      <c r="A2" s="208" t="s">
        <v>271</v>
      </c>
      <c r="B2" s="208"/>
      <c r="C2" s="208"/>
      <c r="D2" s="208"/>
      <c r="E2" s="208"/>
      <c r="F2" s="208"/>
      <c r="G2" s="208"/>
      <c r="H2" s="208"/>
      <c r="I2" s="208"/>
      <c r="J2" s="208"/>
    </row>
    <row r="3" spans="1:10" customFormat="1" ht="15.6" x14ac:dyDescent="0.3">
      <c r="A3" s="209" t="s">
        <v>272</v>
      </c>
      <c r="B3" s="209"/>
      <c r="C3" s="209"/>
      <c r="D3" s="209"/>
      <c r="E3" s="209"/>
      <c r="F3" s="209"/>
      <c r="G3" s="209"/>
      <c r="H3" s="209"/>
      <c r="I3" s="209"/>
      <c r="J3" s="209"/>
    </row>
    <row r="4" spans="1:10" customFormat="1" ht="15.6" x14ac:dyDescent="0.3">
      <c r="A4" s="137"/>
      <c r="B4" s="137"/>
      <c r="C4" s="137"/>
      <c r="D4" s="137"/>
      <c r="E4" s="137"/>
      <c r="F4" s="137"/>
      <c r="G4" s="137"/>
      <c r="H4" s="137"/>
      <c r="I4" s="137"/>
      <c r="J4" s="137"/>
    </row>
    <row r="5" spans="1:10" customFormat="1" ht="15.6" x14ac:dyDescent="0.3">
      <c r="A5" s="202" t="s">
        <v>210</v>
      </c>
      <c r="B5" s="202"/>
      <c r="C5" s="202"/>
      <c r="D5" s="202"/>
      <c r="E5" s="202"/>
      <c r="F5" s="202"/>
      <c r="G5" s="202"/>
      <c r="H5" s="202"/>
      <c r="I5" s="202"/>
      <c r="J5" s="202"/>
    </row>
    <row r="6" spans="1:10" ht="15.6" x14ac:dyDescent="0.3">
      <c r="A6" s="210" t="s">
        <v>358</v>
      </c>
      <c r="B6" s="210"/>
      <c r="C6" s="210"/>
      <c r="D6" s="210"/>
      <c r="E6" s="210"/>
      <c r="F6" s="210"/>
      <c r="G6" s="210"/>
      <c r="H6" s="210"/>
      <c r="I6" s="210"/>
      <c r="J6" s="210"/>
    </row>
    <row r="7" spans="1:10" ht="13.8" x14ac:dyDescent="0.25">
      <c r="A7" s="116"/>
      <c r="B7" s="117"/>
      <c r="C7" s="118"/>
      <c r="D7" s="118"/>
      <c r="E7" s="118"/>
      <c r="F7" s="118"/>
      <c r="G7" s="116"/>
      <c r="H7" s="116"/>
      <c r="I7" s="116"/>
      <c r="J7" s="116"/>
    </row>
    <row r="8" spans="1:10" ht="15" customHeight="1" x14ac:dyDescent="0.3">
      <c r="A8" s="244" t="s">
        <v>212</v>
      </c>
      <c r="B8" s="244"/>
      <c r="C8" s="244"/>
      <c r="D8" s="244"/>
      <c r="E8" s="244"/>
      <c r="F8" s="244"/>
      <c r="G8" s="244"/>
      <c r="H8" s="244"/>
      <c r="I8" s="244"/>
      <c r="J8" s="244"/>
    </row>
    <row r="9" spans="1:10" ht="15" customHeight="1" x14ac:dyDescent="0.3">
      <c r="A9" s="245" t="s">
        <v>131</v>
      </c>
      <c r="B9" s="246" t="s">
        <v>119</v>
      </c>
      <c r="C9" s="247"/>
      <c r="D9" s="248"/>
      <c r="E9" s="246" t="s">
        <v>267</v>
      </c>
      <c r="F9" s="247"/>
      <c r="G9" s="248"/>
      <c r="H9" s="246" t="s">
        <v>268</v>
      </c>
      <c r="I9" s="247"/>
      <c r="J9" s="248"/>
    </row>
    <row r="10" spans="1:10" ht="13.8" x14ac:dyDescent="0.3">
      <c r="A10" s="245"/>
      <c r="B10" s="135" t="s">
        <v>77</v>
      </c>
      <c r="C10" s="135" t="s">
        <v>123</v>
      </c>
      <c r="D10" s="135" t="s">
        <v>124</v>
      </c>
      <c r="E10" s="135" t="s">
        <v>77</v>
      </c>
      <c r="F10" s="135" t="s">
        <v>123</v>
      </c>
      <c r="G10" s="135" t="s">
        <v>124</v>
      </c>
      <c r="H10" s="135" t="s">
        <v>77</v>
      </c>
      <c r="I10" s="135" t="s">
        <v>123</v>
      </c>
      <c r="J10" s="135" t="s">
        <v>124</v>
      </c>
    </row>
    <row r="11" spans="1:10" ht="13.8" x14ac:dyDescent="0.3">
      <c r="A11" s="81" t="s">
        <v>22</v>
      </c>
      <c r="B11" s="47"/>
      <c r="C11" s="47"/>
      <c r="D11" s="47"/>
      <c r="E11" s="47"/>
      <c r="F11" s="47"/>
      <c r="G11" s="47"/>
      <c r="H11" s="47"/>
      <c r="I11" s="47"/>
      <c r="J11" s="47"/>
    </row>
    <row r="12" spans="1:10" ht="13.8" x14ac:dyDescent="0.3">
      <c r="A12" s="48" t="s">
        <v>23</v>
      </c>
      <c r="B12" s="47">
        <v>91</v>
      </c>
      <c r="C12" s="47">
        <v>46</v>
      </c>
      <c r="D12" s="47">
        <v>45</v>
      </c>
      <c r="E12" s="47">
        <v>20</v>
      </c>
      <c r="F12" s="47">
        <v>8</v>
      </c>
      <c r="G12" s="47">
        <v>12</v>
      </c>
      <c r="H12" s="47">
        <v>71</v>
      </c>
      <c r="I12" s="47">
        <v>38</v>
      </c>
      <c r="J12" s="47">
        <v>33</v>
      </c>
    </row>
    <row r="13" spans="1:10" ht="13.8" x14ac:dyDescent="0.3">
      <c r="A13" s="48" t="s">
        <v>25</v>
      </c>
      <c r="B13" s="47">
        <v>80</v>
      </c>
      <c r="C13" s="47">
        <v>57</v>
      </c>
      <c r="D13" s="47">
        <v>23</v>
      </c>
      <c r="E13" s="47">
        <v>33</v>
      </c>
      <c r="F13" s="47">
        <v>24</v>
      </c>
      <c r="G13" s="47">
        <v>9</v>
      </c>
      <c r="H13" s="47">
        <v>47</v>
      </c>
      <c r="I13" s="47">
        <v>33</v>
      </c>
      <c r="J13" s="47">
        <v>14</v>
      </c>
    </row>
    <row r="14" spans="1:10" ht="13.8" x14ac:dyDescent="0.3">
      <c r="A14" s="48" t="s">
        <v>26</v>
      </c>
      <c r="B14" s="47">
        <v>68</v>
      </c>
      <c r="C14" s="47">
        <v>34</v>
      </c>
      <c r="D14" s="47">
        <v>34</v>
      </c>
      <c r="E14" s="47">
        <v>20</v>
      </c>
      <c r="F14" s="47">
        <v>9</v>
      </c>
      <c r="G14" s="47">
        <v>11</v>
      </c>
      <c r="H14" s="47">
        <v>48</v>
      </c>
      <c r="I14" s="47">
        <v>25</v>
      </c>
      <c r="J14" s="47">
        <v>23</v>
      </c>
    </row>
    <row r="15" spans="1:10" ht="13.8" x14ac:dyDescent="0.3">
      <c r="A15" s="48" t="s">
        <v>245</v>
      </c>
      <c r="B15" s="47">
        <v>45</v>
      </c>
      <c r="C15" s="47">
        <v>15</v>
      </c>
      <c r="D15" s="47">
        <v>30</v>
      </c>
      <c r="E15" s="47">
        <v>45</v>
      </c>
      <c r="F15" s="47">
        <v>15</v>
      </c>
      <c r="G15" s="47">
        <v>30</v>
      </c>
      <c r="H15" s="47"/>
      <c r="I15" s="47"/>
      <c r="J15" s="47"/>
    </row>
    <row r="16" spans="1:10" ht="13.8" x14ac:dyDescent="0.3">
      <c r="A16" s="48" t="s">
        <v>27</v>
      </c>
      <c r="B16" s="47">
        <v>35</v>
      </c>
      <c r="C16" s="47">
        <v>18</v>
      </c>
      <c r="D16" s="47">
        <v>17</v>
      </c>
      <c r="E16" s="47">
        <v>35</v>
      </c>
      <c r="F16" s="47">
        <v>18</v>
      </c>
      <c r="G16" s="47">
        <v>17</v>
      </c>
      <c r="H16" s="47"/>
      <c r="I16" s="47"/>
      <c r="J16" s="47"/>
    </row>
    <row r="17" spans="1:10" ht="13.8" x14ac:dyDescent="0.3">
      <c r="A17" s="48" t="s">
        <v>417</v>
      </c>
      <c r="B17" s="47">
        <v>32</v>
      </c>
      <c r="C17" s="47">
        <v>13</v>
      </c>
      <c r="D17" s="47">
        <v>19</v>
      </c>
      <c r="E17" s="47">
        <v>32</v>
      </c>
      <c r="F17" s="47">
        <v>13</v>
      </c>
      <c r="G17" s="47">
        <v>19</v>
      </c>
      <c r="H17" s="47">
        <v>0</v>
      </c>
      <c r="I17" s="47">
        <v>0</v>
      </c>
      <c r="J17" s="47">
        <v>0</v>
      </c>
    </row>
    <row r="18" spans="1:10" ht="13.8" x14ac:dyDescent="0.3">
      <c r="A18" s="48" t="s">
        <v>28</v>
      </c>
      <c r="B18" s="47">
        <v>34</v>
      </c>
      <c r="C18" s="47">
        <v>17</v>
      </c>
      <c r="D18" s="47">
        <v>17</v>
      </c>
      <c r="E18" s="47">
        <v>34</v>
      </c>
      <c r="F18" s="47">
        <v>17</v>
      </c>
      <c r="G18" s="47">
        <v>17</v>
      </c>
      <c r="H18" s="47"/>
      <c r="I18" s="47"/>
      <c r="J18" s="47"/>
    </row>
    <row r="19" spans="1:10" ht="13.8" x14ac:dyDescent="0.3">
      <c r="A19" s="48" t="s">
        <v>29</v>
      </c>
      <c r="B19" s="47">
        <v>119</v>
      </c>
      <c r="C19" s="47">
        <v>64</v>
      </c>
      <c r="D19" s="47">
        <v>55</v>
      </c>
      <c r="E19" s="47">
        <v>87</v>
      </c>
      <c r="F19" s="47">
        <v>42</v>
      </c>
      <c r="G19" s="47">
        <v>45</v>
      </c>
      <c r="H19" s="47">
        <v>32</v>
      </c>
      <c r="I19" s="47">
        <v>22</v>
      </c>
      <c r="J19" s="47">
        <v>10</v>
      </c>
    </row>
    <row r="20" spans="1:10" ht="13.8" x14ac:dyDescent="0.3">
      <c r="A20" s="48" t="s">
        <v>30</v>
      </c>
      <c r="B20" s="47">
        <v>198</v>
      </c>
      <c r="C20" s="47">
        <v>81</v>
      </c>
      <c r="D20" s="47">
        <v>117</v>
      </c>
      <c r="E20" s="47">
        <v>133</v>
      </c>
      <c r="F20" s="47">
        <v>59</v>
      </c>
      <c r="G20" s="47">
        <v>74</v>
      </c>
      <c r="H20" s="47">
        <v>65</v>
      </c>
      <c r="I20" s="47">
        <v>22</v>
      </c>
      <c r="J20" s="47">
        <v>43</v>
      </c>
    </row>
    <row r="21" spans="1:10" ht="13.8" x14ac:dyDescent="0.3">
      <c r="A21" s="48" t="s">
        <v>31</v>
      </c>
      <c r="B21" s="47">
        <v>213</v>
      </c>
      <c r="C21" s="47">
        <v>100</v>
      </c>
      <c r="D21" s="47">
        <v>113</v>
      </c>
      <c r="E21" s="47">
        <v>164</v>
      </c>
      <c r="F21" s="47">
        <v>81</v>
      </c>
      <c r="G21" s="47">
        <v>83</v>
      </c>
      <c r="H21" s="47">
        <v>49</v>
      </c>
      <c r="I21" s="47">
        <v>19</v>
      </c>
      <c r="J21" s="47">
        <v>30</v>
      </c>
    </row>
    <row r="22" spans="1:10" ht="13.8" x14ac:dyDescent="0.3">
      <c r="A22" s="48" t="s">
        <v>32</v>
      </c>
      <c r="B22" s="47">
        <v>174</v>
      </c>
      <c r="C22" s="47">
        <v>92</v>
      </c>
      <c r="D22" s="47">
        <v>82</v>
      </c>
      <c r="E22" s="47">
        <v>85</v>
      </c>
      <c r="F22" s="47">
        <v>44</v>
      </c>
      <c r="G22" s="47">
        <v>41</v>
      </c>
      <c r="H22" s="47">
        <v>89</v>
      </c>
      <c r="I22" s="47">
        <v>48</v>
      </c>
      <c r="J22" s="47">
        <v>41</v>
      </c>
    </row>
    <row r="23" spans="1:10" ht="13.8" x14ac:dyDescent="0.3">
      <c r="A23" s="48" t="s">
        <v>33</v>
      </c>
      <c r="B23" s="47">
        <v>132</v>
      </c>
      <c r="C23" s="47">
        <v>65</v>
      </c>
      <c r="D23" s="47">
        <v>67</v>
      </c>
      <c r="E23" s="47">
        <v>122</v>
      </c>
      <c r="F23" s="47">
        <v>60</v>
      </c>
      <c r="G23" s="47">
        <v>62</v>
      </c>
      <c r="H23" s="47">
        <v>10</v>
      </c>
      <c r="I23" s="47">
        <v>5</v>
      </c>
      <c r="J23" s="47">
        <v>5</v>
      </c>
    </row>
    <row r="24" spans="1:10" ht="13.8" x14ac:dyDescent="0.3">
      <c r="A24" s="48" t="s">
        <v>207</v>
      </c>
      <c r="B24" s="47">
        <v>6</v>
      </c>
      <c r="C24" s="47">
        <v>2</v>
      </c>
      <c r="D24" s="47">
        <v>4</v>
      </c>
      <c r="E24" s="47">
        <v>6</v>
      </c>
      <c r="F24" s="47">
        <v>2</v>
      </c>
      <c r="G24" s="47">
        <v>4</v>
      </c>
      <c r="H24" s="47"/>
      <c r="I24" s="47"/>
      <c r="J24" s="47"/>
    </row>
    <row r="25" spans="1:10" ht="13.8" x14ac:dyDescent="0.3">
      <c r="A25" s="48" t="s">
        <v>35</v>
      </c>
      <c r="B25" s="47">
        <v>226</v>
      </c>
      <c r="C25" s="47">
        <v>113</v>
      </c>
      <c r="D25" s="47">
        <v>113</v>
      </c>
      <c r="E25" s="47">
        <v>150</v>
      </c>
      <c r="F25" s="47">
        <v>77</v>
      </c>
      <c r="G25" s="47">
        <v>73</v>
      </c>
      <c r="H25" s="47">
        <v>76</v>
      </c>
      <c r="I25" s="47">
        <v>36</v>
      </c>
      <c r="J25" s="47">
        <v>40</v>
      </c>
    </row>
    <row r="26" spans="1:10" ht="13.8" x14ac:dyDescent="0.3">
      <c r="A26" s="48" t="s">
        <v>39</v>
      </c>
      <c r="B26" s="47">
        <v>51</v>
      </c>
      <c r="C26" s="47">
        <v>18</v>
      </c>
      <c r="D26" s="47">
        <v>33</v>
      </c>
      <c r="E26" s="47">
        <v>41</v>
      </c>
      <c r="F26" s="47">
        <v>18</v>
      </c>
      <c r="G26" s="47">
        <v>23</v>
      </c>
      <c r="H26" s="47">
        <v>10</v>
      </c>
      <c r="I26" s="47">
        <v>0</v>
      </c>
      <c r="J26" s="47">
        <v>10</v>
      </c>
    </row>
    <row r="27" spans="1:10" ht="13.8" x14ac:dyDescent="0.3">
      <c r="A27" s="48" t="s">
        <v>36</v>
      </c>
      <c r="B27" s="47">
        <v>727</v>
      </c>
      <c r="C27" s="47">
        <v>417</v>
      </c>
      <c r="D27" s="47">
        <v>310</v>
      </c>
      <c r="E27" s="47">
        <v>680</v>
      </c>
      <c r="F27" s="47">
        <v>393</v>
      </c>
      <c r="G27" s="47">
        <v>287</v>
      </c>
      <c r="H27" s="47">
        <v>47</v>
      </c>
      <c r="I27" s="47">
        <v>24</v>
      </c>
      <c r="J27" s="47">
        <v>23</v>
      </c>
    </row>
    <row r="28" spans="1:10" ht="13.8" x14ac:dyDescent="0.3">
      <c r="A28" s="48" t="s">
        <v>34</v>
      </c>
      <c r="B28" s="47">
        <v>1106</v>
      </c>
      <c r="C28" s="47">
        <v>492</v>
      </c>
      <c r="D28" s="47">
        <v>614</v>
      </c>
      <c r="E28" s="47">
        <v>656</v>
      </c>
      <c r="F28" s="47">
        <v>247</v>
      </c>
      <c r="G28" s="47">
        <v>409</v>
      </c>
      <c r="H28" s="47">
        <v>450</v>
      </c>
      <c r="I28" s="47">
        <v>245</v>
      </c>
      <c r="J28" s="47">
        <v>205</v>
      </c>
    </row>
    <row r="29" spans="1:10" ht="13.8" x14ac:dyDescent="0.3">
      <c r="A29" s="48" t="s">
        <v>37</v>
      </c>
      <c r="B29" s="47">
        <v>161</v>
      </c>
      <c r="C29" s="47">
        <v>76</v>
      </c>
      <c r="D29" s="47">
        <v>85</v>
      </c>
      <c r="E29" s="47">
        <v>82</v>
      </c>
      <c r="F29" s="47">
        <v>36</v>
      </c>
      <c r="G29" s="47">
        <v>46</v>
      </c>
      <c r="H29" s="47">
        <v>79</v>
      </c>
      <c r="I29" s="47">
        <v>40</v>
      </c>
      <c r="J29" s="47">
        <v>39</v>
      </c>
    </row>
    <row r="30" spans="1:10" ht="13.8" x14ac:dyDescent="0.3">
      <c r="A30" s="48" t="s">
        <v>38</v>
      </c>
      <c r="B30" s="47">
        <v>1118</v>
      </c>
      <c r="C30" s="47">
        <v>547</v>
      </c>
      <c r="D30" s="47">
        <v>571</v>
      </c>
      <c r="E30" s="47">
        <v>830</v>
      </c>
      <c r="F30" s="47">
        <v>422</v>
      </c>
      <c r="G30" s="47">
        <v>408</v>
      </c>
      <c r="H30" s="47">
        <v>288</v>
      </c>
      <c r="I30" s="47">
        <v>125</v>
      </c>
      <c r="J30" s="47">
        <v>163</v>
      </c>
    </row>
    <row r="31" spans="1:10" ht="13.8" x14ac:dyDescent="0.3">
      <c r="A31" s="81" t="s">
        <v>132</v>
      </c>
      <c r="B31" s="135">
        <f>SUM(B12:B30)</f>
        <v>4616</v>
      </c>
      <c r="C31" s="135">
        <f t="shared" ref="C31:J31" si="0">SUM(C12:C30)</f>
        <v>2267</v>
      </c>
      <c r="D31" s="135">
        <f t="shared" si="0"/>
        <v>2349</v>
      </c>
      <c r="E31" s="135">
        <f t="shared" si="0"/>
        <v>3255</v>
      </c>
      <c r="F31" s="135">
        <f t="shared" si="0"/>
        <v>1585</v>
      </c>
      <c r="G31" s="135">
        <f t="shared" si="0"/>
        <v>1670</v>
      </c>
      <c r="H31" s="135">
        <f t="shared" si="0"/>
        <v>1361</v>
      </c>
      <c r="I31" s="135">
        <f t="shared" si="0"/>
        <v>682</v>
      </c>
      <c r="J31" s="135">
        <f t="shared" si="0"/>
        <v>679</v>
      </c>
    </row>
    <row r="32" spans="1:10" ht="13.8" x14ac:dyDescent="0.3">
      <c r="A32" s="81" t="s">
        <v>40</v>
      </c>
      <c r="B32" s="47"/>
      <c r="C32" s="47"/>
      <c r="D32" s="47"/>
      <c r="E32" s="47"/>
      <c r="F32" s="47"/>
      <c r="G32" s="47"/>
      <c r="H32" s="47"/>
      <c r="I32" s="47"/>
      <c r="J32" s="47"/>
    </row>
    <row r="33" spans="1:10" ht="13.8" x14ac:dyDescent="0.3">
      <c r="A33" s="48" t="s">
        <v>41</v>
      </c>
      <c r="B33" s="47">
        <v>40</v>
      </c>
      <c r="C33" s="47">
        <v>22</v>
      </c>
      <c r="D33" s="47">
        <v>18</v>
      </c>
      <c r="E33" s="47">
        <v>7</v>
      </c>
      <c r="F33" s="47">
        <v>4</v>
      </c>
      <c r="G33" s="47">
        <v>3</v>
      </c>
      <c r="H33" s="47">
        <v>33</v>
      </c>
      <c r="I33" s="47">
        <v>18</v>
      </c>
      <c r="J33" s="47">
        <v>15</v>
      </c>
    </row>
    <row r="34" spans="1:10" ht="13.8" x14ac:dyDescent="0.3">
      <c r="A34" s="48" t="s">
        <v>42</v>
      </c>
      <c r="B34" s="47">
        <v>41</v>
      </c>
      <c r="C34" s="47">
        <v>20</v>
      </c>
      <c r="D34" s="47">
        <v>21</v>
      </c>
      <c r="E34" s="47">
        <v>6</v>
      </c>
      <c r="F34" s="47">
        <v>2</v>
      </c>
      <c r="G34" s="47">
        <v>4</v>
      </c>
      <c r="H34" s="47">
        <v>35</v>
      </c>
      <c r="I34" s="47">
        <v>18</v>
      </c>
      <c r="J34" s="47">
        <v>17</v>
      </c>
    </row>
    <row r="35" spans="1:10" ht="13.8" x14ac:dyDescent="0.3">
      <c r="A35" s="48" t="s">
        <v>55</v>
      </c>
      <c r="B35" s="47">
        <v>75</v>
      </c>
      <c r="C35" s="47">
        <v>38</v>
      </c>
      <c r="D35" s="47">
        <v>37</v>
      </c>
      <c r="E35" s="47">
        <v>35</v>
      </c>
      <c r="F35" s="47">
        <v>19</v>
      </c>
      <c r="G35" s="47">
        <v>16</v>
      </c>
      <c r="H35" s="47">
        <v>40</v>
      </c>
      <c r="I35" s="47">
        <v>19</v>
      </c>
      <c r="J35" s="47">
        <v>21</v>
      </c>
    </row>
    <row r="36" spans="1:10" ht="13.8" x14ac:dyDescent="0.3">
      <c r="A36" s="48" t="s">
        <v>133</v>
      </c>
      <c r="B36" s="47">
        <v>83</v>
      </c>
      <c r="C36" s="47">
        <v>47</v>
      </c>
      <c r="D36" s="47">
        <v>36</v>
      </c>
      <c r="E36" s="47">
        <v>64</v>
      </c>
      <c r="F36" s="47">
        <v>33</v>
      </c>
      <c r="G36" s="47">
        <v>31</v>
      </c>
      <c r="H36" s="47">
        <v>19</v>
      </c>
      <c r="I36" s="47">
        <v>14</v>
      </c>
      <c r="J36" s="47">
        <v>5</v>
      </c>
    </row>
    <row r="37" spans="1:10" ht="12.75" customHeight="1" x14ac:dyDescent="0.3">
      <c r="A37" s="48" t="s">
        <v>56</v>
      </c>
      <c r="B37" s="47">
        <v>115</v>
      </c>
      <c r="C37" s="47">
        <v>44</v>
      </c>
      <c r="D37" s="47">
        <v>71</v>
      </c>
      <c r="E37" s="47">
        <v>24</v>
      </c>
      <c r="F37" s="47">
        <v>8</v>
      </c>
      <c r="G37" s="47">
        <v>16</v>
      </c>
      <c r="H37" s="47">
        <v>91</v>
      </c>
      <c r="I37" s="47">
        <v>36</v>
      </c>
      <c r="J37" s="47">
        <v>55</v>
      </c>
    </row>
    <row r="38" spans="1:10" ht="13.8" x14ac:dyDescent="0.3">
      <c r="A38" s="48" t="s">
        <v>295</v>
      </c>
      <c r="B38" s="47">
        <v>326</v>
      </c>
      <c r="C38" s="47">
        <v>81</v>
      </c>
      <c r="D38" s="47">
        <v>245</v>
      </c>
      <c r="E38" s="47">
        <v>36</v>
      </c>
      <c r="F38" s="47">
        <v>15</v>
      </c>
      <c r="G38" s="47">
        <v>21</v>
      </c>
      <c r="H38" s="47">
        <v>290</v>
      </c>
      <c r="I38" s="47">
        <v>66</v>
      </c>
      <c r="J38" s="47">
        <v>224</v>
      </c>
    </row>
    <row r="39" spans="1:10" ht="13.8" x14ac:dyDescent="0.3">
      <c r="A39" s="48" t="s">
        <v>44</v>
      </c>
      <c r="B39" s="47">
        <v>135</v>
      </c>
      <c r="C39" s="47">
        <v>61</v>
      </c>
      <c r="D39" s="47">
        <v>74</v>
      </c>
      <c r="E39" s="47">
        <v>19</v>
      </c>
      <c r="F39" s="47">
        <v>10</v>
      </c>
      <c r="G39" s="47">
        <v>9</v>
      </c>
      <c r="H39" s="47">
        <v>116</v>
      </c>
      <c r="I39" s="47">
        <v>51</v>
      </c>
      <c r="J39" s="47">
        <v>65</v>
      </c>
    </row>
    <row r="40" spans="1:10" ht="13.8" x14ac:dyDescent="0.3">
      <c r="A40" s="48" t="s">
        <v>45</v>
      </c>
      <c r="B40" s="47">
        <v>20</v>
      </c>
      <c r="C40" s="47">
        <v>9</v>
      </c>
      <c r="D40" s="47">
        <v>11</v>
      </c>
      <c r="E40" s="47">
        <v>6</v>
      </c>
      <c r="F40" s="47">
        <v>3</v>
      </c>
      <c r="G40" s="47">
        <v>3</v>
      </c>
      <c r="H40" s="47">
        <v>14</v>
      </c>
      <c r="I40" s="47">
        <v>6</v>
      </c>
      <c r="J40" s="47">
        <v>8</v>
      </c>
    </row>
    <row r="41" spans="1:10" ht="13.8" x14ac:dyDescent="0.3">
      <c r="A41" s="48" t="s">
        <v>50</v>
      </c>
      <c r="B41" s="47">
        <v>54</v>
      </c>
      <c r="C41" s="47">
        <v>19</v>
      </c>
      <c r="D41" s="47">
        <v>35</v>
      </c>
      <c r="E41" s="47">
        <v>23</v>
      </c>
      <c r="F41" s="47">
        <v>6</v>
      </c>
      <c r="G41" s="47">
        <v>17</v>
      </c>
      <c r="H41" s="47">
        <v>31</v>
      </c>
      <c r="I41" s="47">
        <v>13</v>
      </c>
      <c r="J41" s="47">
        <v>18</v>
      </c>
    </row>
    <row r="42" spans="1:10" ht="15" customHeight="1" x14ac:dyDescent="0.3">
      <c r="A42" s="48" t="s">
        <v>52</v>
      </c>
      <c r="B42" s="47">
        <v>335</v>
      </c>
      <c r="C42" s="47">
        <v>156</v>
      </c>
      <c r="D42" s="47">
        <v>179</v>
      </c>
      <c r="E42" s="47">
        <v>204</v>
      </c>
      <c r="F42" s="47">
        <v>91</v>
      </c>
      <c r="G42" s="47">
        <v>113</v>
      </c>
      <c r="H42" s="47">
        <v>131</v>
      </c>
      <c r="I42" s="47">
        <v>65</v>
      </c>
      <c r="J42" s="47">
        <v>66</v>
      </c>
    </row>
    <row r="43" spans="1:10" ht="15" customHeight="1" x14ac:dyDescent="0.3">
      <c r="A43" s="48" t="s">
        <v>296</v>
      </c>
      <c r="B43" s="47">
        <v>405</v>
      </c>
      <c r="C43" s="47">
        <v>134</v>
      </c>
      <c r="D43" s="47">
        <v>271</v>
      </c>
      <c r="E43" s="47">
        <v>126</v>
      </c>
      <c r="F43" s="47">
        <v>38</v>
      </c>
      <c r="G43" s="47">
        <v>88</v>
      </c>
      <c r="H43" s="47">
        <v>279</v>
      </c>
      <c r="I43" s="47">
        <v>96</v>
      </c>
      <c r="J43" s="47">
        <v>183</v>
      </c>
    </row>
    <row r="44" spans="1:10" ht="15" customHeight="1" x14ac:dyDescent="0.3">
      <c r="A44" s="48" t="s">
        <v>48</v>
      </c>
      <c r="B44" s="47">
        <v>0</v>
      </c>
      <c r="C44" s="47">
        <v>0</v>
      </c>
      <c r="D44" s="47">
        <v>0</v>
      </c>
      <c r="E44" s="47"/>
      <c r="F44" s="47"/>
      <c r="G44" s="47"/>
      <c r="H44" s="47"/>
      <c r="I44" s="47"/>
      <c r="J44" s="47"/>
    </row>
    <row r="45" spans="1:10" ht="15" customHeight="1" x14ac:dyDescent="0.3">
      <c r="A45" s="48" t="s">
        <v>248</v>
      </c>
      <c r="B45" s="47">
        <v>36</v>
      </c>
      <c r="C45" s="47">
        <v>8</v>
      </c>
      <c r="D45" s="47">
        <v>28</v>
      </c>
      <c r="E45" s="47">
        <v>36</v>
      </c>
      <c r="F45" s="47">
        <v>8</v>
      </c>
      <c r="G45" s="47">
        <v>28</v>
      </c>
      <c r="H45" s="47"/>
      <c r="I45" s="47"/>
      <c r="J45" s="47"/>
    </row>
    <row r="46" spans="1:10" ht="15" customHeight="1" x14ac:dyDescent="0.3">
      <c r="A46" s="48" t="s">
        <v>220</v>
      </c>
      <c r="B46" s="47">
        <v>0</v>
      </c>
      <c r="C46" s="47">
        <v>0</v>
      </c>
      <c r="D46" s="47">
        <v>0</v>
      </c>
      <c r="E46" s="47"/>
      <c r="F46" s="47"/>
      <c r="G46" s="47"/>
      <c r="H46" s="47"/>
      <c r="I46" s="47"/>
      <c r="J46" s="47"/>
    </row>
    <row r="47" spans="1:10" ht="15" customHeight="1" x14ac:dyDescent="0.3">
      <c r="A47" s="48" t="s">
        <v>49</v>
      </c>
      <c r="B47" s="47">
        <v>27</v>
      </c>
      <c r="C47" s="47">
        <v>11</v>
      </c>
      <c r="D47" s="47">
        <v>16</v>
      </c>
      <c r="E47" s="47">
        <v>6</v>
      </c>
      <c r="F47" s="47">
        <v>3</v>
      </c>
      <c r="G47" s="47">
        <v>3</v>
      </c>
      <c r="H47" s="47">
        <v>21</v>
      </c>
      <c r="I47" s="47">
        <v>8</v>
      </c>
      <c r="J47" s="47">
        <v>13</v>
      </c>
    </row>
    <row r="48" spans="1:10" ht="15" customHeight="1" x14ac:dyDescent="0.3">
      <c r="A48" s="48" t="s">
        <v>69</v>
      </c>
      <c r="B48" s="47">
        <v>253</v>
      </c>
      <c r="C48" s="47">
        <v>97</v>
      </c>
      <c r="D48" s="47">
        <v>156</v>
      </c>
      <c r="E48" s="47">
        <v>82</v>
      </c>
      <c r="F48" s="47">
        <v>33</v>
      </c>
      <c r="G48" s="47">
        <v>49</v>
      </c>
      <c r="H48" s="47">
        <v>171</v>
      </c>
      <c r="I48" s="47">
        <v>64</v>
      </c>
      <c r="J48" s="47">
        <v>107</v>
      </c>
    </row>
    <row r="49" spans="1:10" ht="15" customHeight="1" x14ac:dyDescent="0.3">
      <c r="A49" s="48" t="s">
        <v>59</v>
      </c>
      <c r="B49" s="47">
        <v>200</v>
      </c>
      <c r="C49" s="47">
        <v>78</v>
      </c>
      <c r="D49" s="47">
        <v>122</v>
      </c>
      <c r="E49" s="47">
        <v>79</v>
      </c>
      <c r="F49" s="47">
        <v>31</v>
      </c>
      <c r="G49" s="47">
        <v>48</v>
      </c>
      <c r="H49" s="47">
        <v>121</v>
      </c>
      <c r="I49" s="47">
        <v>47</v>
      </c>
      <c r="J49" s="47">
        <v>74</v>
      </c>
    </row>
    <row r="50" spans="1:10" ht="13.8" x14ac:dyDescent="0.3">
      <c r="A50" s="48" t="s">
        <v>60</v>
      </c>
      <c r="B50" s="47">
        <v>187</v>
      </c>
      <c r="C50" s="47">
        <v>78</v>
      </c>
      <c r="D50" s="47">
        <v>109</v>
      </c>
      <c r="E50" s="47">
        <v>82</v>
      </c>
      <c r="F50" s="47">
        <v>33</v>
      </c>
      <c r="G50" s="47">
        <v>49</v>
      </c>
      <c r="H50" s="47">
        <v>105</v>
      </c>
      <c r="I50" s="47">
        <v>45</v>
      </c>
      <c r="J50" s="47">
        <v>60</v>
      </c>
    </row>
    <row r="51" spans="1:10" ht="15" customHeight="1" x14ac:dyDescent="0.3">
      <c r="A51" s="48" t="s">
        <v>61</v>
      </c>
      <c r="B51" s="47">
        <v>129</v>
      </c>
      <c r="C51" s="47">
        <v>47</v>
      </c>
      <c r="D51" s="47">
        <v>82</v>
      </c>
      <c r="E51" s="47">
        <v>32</v>
      </c>
      <c r="F51" s="47">
        <v>12</v>
      </c>
      <c r="G51" s="47">
        <v>20</v>
      </c>
      <c r="H51" s="47">
        <v>97</v>
      </c>
      <c r="I51" s="47">
        <v>35</v>
      </c>
      <c r="J51" s="47">
        <v>62</v>
      </c>
    </row>
    <row r="52" spans="1:10" ht="15" customHeight="1" x14ac:dyDescent="0.3">
      <c r="A52" s="48" t="s">
        <v>66</v>
      </c>
      <c r="B52" s="47">
        <v>564</v>
      </c>
      <c r="C52" s="47">
        <v>247</v>
      </c>
      <c r="D52" s="47">
        <v>317</v>
      </c>
      <c r="E52" s="47">
        <v>164</v>
      </c>
      <c r="F52" s="47">
        <v>78</v>
      </c>
      <c r="G52" s="47">
        <v>86</v>
      </c>
      <c r="H52" s="47">
        <v>400</v>
      </c>
      <c r="I52" s="47">
        <v>169</v>
      </c>
      <c r="J52" s="47">
        <v>231</v>
      </c>
    </row>
    <row r="53" spans="1:10" ht="15" customHeight="1" x14ac:dyDescent="0.3">
      <c r="A53" s="48" t="s">
        <v>68</v>
      </c>
      <c r="B53" s="47">
        <v>188</v>
      </c>
      <c r="C53" s="47">
        <v>72</v>
      </c>
      <c r="D53" s="47">
        <v>116</v>
      </c>
      <c r="E53" s="47">
        <v>96</v>
      </c>
      <c r="F53" s="47">
        <v>37</v>
      </c>
      <c r="G53" s="47">
        <v>59</v>
      </c>
      <c r="H53" s="47">
        <v>92</v>
      </c>
      <c r="I53" s="47">
        <v>35</v>
      </c>
      <c r="J53" s="47">
        <v>57</v>
      </c>
    </row>
    <row r="54" spans="1:10" ht="13.8" x14ac:dyDescent="0.3">
      <c r="A54" s="48" t="s">
        <v>221</v>
      </c>
      <c r="B54" s="47">
        <v>22</v>
      </c>
      <c r="C54" s="47">
        <v>8</v>
      </c>
      <c r="D54" s="47">
        <v>14</v>
      </c>
      <c r="E54" s="47">
        <v>22</v>
      </c>
      <c r="F54" s="47">
        <v>8</v>
      </c>
      <c r="G54" s="47">
        <v>14</v>
      </c>
      <c r="H54" s="47"/>
      <c r="I54" s="47"/>
      <c r="J54" s="47"/>
    </row>
    <row r="55" spans="1:10" ht="13.8" x14ac:dyDescent="0.3">
      <c r="A55" s="48" t="s">
        <v>64</v>
      </c>
      <c r="B55" s="47">
        <v>110</v>
      </c>
      <c r="C55" s="47">
        <v>46</v>
      </c>
      <c r="D55" s="47">
        <v>64</v>
      </c>
      <c r="E55" s="47">
        <v>36</v>
      </c>
      <c r="F55" s="47">
        <v>12</v>
      </c>
      <c r="G55" s="47">
        <v>24</v>
      </c>
      <c r="H55" s="47">
        <v>74</v>
      </c>
      <c r="I55" s="47">
        <v>34</v>
      </c>
      <c r="J55" s="47">
        <v>40</v>
      </c>
    </row>
    <row r="56" spans="1:10" ht="12.75" customHeight="1" x14ac:dyDescent="0.3">
      <c r="A56" s="48" t="s">
        <v>65</v>
      </c>
      <c r="B56" s="47">
        <v>139</v>
      </c>
      <c r="C56" s="47">
        <v>47</v>
      </c>
      <c r="D56" s="47">
        <v>92</v>
      </c>
      <c r="E56" s="47">
        <v>38</v>
      </c>
      <c r="F56" s="47">
        <v>13</v>
      </c>
      <c r="G56" s="47">
        <v>25</v>
      </c>
      <c r="H56" s="47">
        <v>101</v>
      </c>
      <c r="I56" s="47">
        <v>34</v>
      </c>
      <c r="J56" s="47">
        <v>67</v>
      </c>
    </row>
    <row r="57" spans="1:10" ht="12.75" customHeight="1" x14ac:dyDescent="0.3">
      <c r="A57" s="48" t="s">
        <v>62</v>
      </c>
      <c r="B57" s="47">
        <v>191</v>
      </c>
      <c r="C57" s="47">
        <v>110</v>
      </c>
      <c r="D57" s="47">
        <v>81</v>
      </c>
      <c r="E57" s="47">
        <v>82</v>
      </c>
      <c r="F57" s="47">
        <v>44</v>
      </c>
      <c r="G57" s="47">
        <v>38</v>
      </c>
      <c r="H57" s="47">
        <v>109</v>
      </c>
      <c r="I57" s="47">
        <v>66</v>
      </c>
      <c r="J57" s="47">
        <v>43</v>
      </c>
    </row>
    <row r="58" spans="1:10" ht="13.8" x14ac:dyDescent="0.3">
      <c r="A58" s="48" t="s">
        <v>63</v>
      </c>
      <c r="B58" s="47">
        <v>79</v>
      </c>
      <c r="C58" s="47">
        <v>47</v>
      </c>
      <c r="D58" s="47">
        <v>32</v>
      </c>
      <c r="E58" s="47">
        <v>25</v>
      </c>
      <c r="F58" s="47">
        <v>13</v>
      </c>
      <c r="G58" s="47">
        <v>12</v>
      </c>
      <c r="H58" s="47">
        <v>54</v>
      </c>
      <c r="I58" s="47">
        <v>34</v>
      </c>
      <c r="J58" s="47">
        <v>20</v>
      </c>
    </row>
    <row r="59" spans="1:10" ht="13.8" x14ac:dyDescent="0.3">
      <c r="A59" s="48" t="s">
        <v>297</v>
      </c>
      <c r="B59" s="47">
        <v>401</v>
      </c>
      <c r="C59" s="47">
        <v>164</v>
      </c>
      <c r="D59" s="47">
        <v>237</v>
      </c>
      <c r="E59" s="47">
        <v>98</v>
      </c>
      <c r="F59" s="47">
        <v>42</v>
      </c>
      <c r="G59" s="47">
        <v>56</v>
      </c>
      <c r="H59" s="47">
        <v>303</v>
      </c>
      <c r="I59" s="47">
        <v>122</v>
      </c>
      <c r="J59" s="47">
        <v>181</v>
      </c>
    </row>
    <row r="60" spans="1:10" ht="12.75" customHeight="1" x14ac:dyDescent="0.3">
      <c r="A60" s="48" t="s">
        <v>58</v>
      </c>
      <c r="B60" s="47">
        <v>333</v>
      </c>
      <c r="C60" s="47">
        <v>148</v>
      </c>
      <c r="D60" s="47">
        <v>185</v>
      </c>
      <c r="E60" s="47">
        <v>70</v>
      </c>
      <c r="F60" s="47">
        <v>27</v>
      </c>
      <c r="G60" s="47">
        <v>43</v>
      </c>
      <c r="H60" s="47">
        <v>263</v>
      </c>
      <c r="I60" s="47">
        <v>121</v>
      </c>
      <c r="J60" s="47">
        <v>142</v>
      </c>
    </row>
    <row r="61" spans="1:10" ht="13.8" x14ac:dyDescent="0.3">
      <c r="A61" s="48" t="s">
        <v>53</v>
      </c>
      <c r="B61" s="47">
        <v>22</v>
      </c>
      <c r="C61" s="47">
        <v>13</v>
      </c>
      <c r="D61" s="47">
        <v>9</v>
      </c>
      <c r="E61" s="47">
        <v>5</v>
      </c>
      <c r="F61" s="47">
        <v>4</v>
      </c>
      <c r="G61" s="47">
        <v>1</v>
      </c>
      <c r="H61" s="47">
        <v>17</v>
      </c>
      <c r="I61" s="47">
        <v>9</v>
      </c>
      <c r="J61" s="47">
        <v>8</v>
      </c>
    </row>
    <row r="62" spans="1:10" ht="13.8" x14ac:dyDescent="0.3">
      <c r="A62" s="48" t="s">
        <v>57</v>
      </c>
      <c r="B62" s="47">
        <v>101</v>
      </c>
      <c r="C62" s="47">
        <v>42</v>
      </c>
      <c r="D62" s="47">
        <v>59</v>
      </c>
      <c r="E62" s="47">
        <v>80</v>
      </c>
      <c r="F62" s="47">
        <v>30</v>
      </c>
      <c r="G62" s="47">
        <v>50</v>
      </c>
      <c r="H62" s="47">
        <v>21</v>
      </c>
      <c r="I62" s="47">
        <v>12</v>
      </c>
      <c r="J62" s="47">
        <v>9</v>
      </c>
    </row>
    <row r="63" spans="1:10" ht="13.8" x14ac:dyDescent="0.3">
      <c r="A63" s="48" t="s">
        <v>70</v>
      </c>
      <c r="B63" s="47">
        <v>201</v>
      </c>
      <c r="C63" s="47">
        <v>129</v>
      </c>
      <c r="D63" s="47">
        <v>72</v>
      </c>
      <c r="E63" s="47">
        <v>131</v>
      </c>
      <c r="F63" s="47">
        <v>85</v>
      </c>
      <c r="G63" s="47">
        <v>46</v>
      </c>
      <c r="H63" s="47">
        <v>70</v>
      </c>
      <c r="I63" s="47">
        <v>44</v>
      </c>
      <c r="J63" s="47">
        <v>26</v>
      </c>
    </row>
    <row r="64" spans="1:10" ht="12.75" customHeight="1" x14ac:dyDescent="0.3">
      <c r="A64" s="48" t="s">
        <v>51</v>
      </c>
      <c r="B64" s="47">
        <v>57</v>
      </c>
      <c r="C64" s="47">
        <v>24</v>
      </c>
      <c r="D64" s="47">
        <v>33</v>
      </c>
      <c r="E64" s="47">
        <v>36</v>
      </c>
      <c r="F64" s="47">
        <v>15</v>
      </c>
      <c r="G64" s="47">
        <v>21</v>
      </c>
      <c r="H64" s="47">
        <v>21</v>
      </c>
      <c r="I64" s="47">
        <v>9</v>
      </c>
      <c r="J64" s="47">
        <v>12</v>
      </c>
    </row>
    <row r="65" spans="1:10" ht="12.75" customHeight="1" x14ac:dyDescent="0.3">
      <c r="A65" s="48" t="s">
        <v>298</v>
      </c>
      <c r="B65" s="47">
        <v>508</v>
      </c>
      <c r="C65" s="47">
        <v>220</v>
      </c>
      <c r="D65" s="47">
        <v>288</v>
      </c>
      <c r="E65" s="47">
        <v>141</v>
      </c>
      <c r="F65" s="47">
        <v>67</v>
      </c>
      <c r="G65" s="47">
        <v>74</v>
      </c>
      <c r="H65" s="47">
        <v>367</v>
      </c>
      <c r="I65" s="47">
        <v>153</v>
      </c>
      <c r="J65" s="47">
        <v>214</v>
      </c>
    </row>
    <row r="66" spans="1:10" ht="13.8" x14ac:dyDescent="0.3">
      <c r="A66" s="48" t="s">
        <v>233</v>
      </c>
      <c r="B66" s="47">
        <v>49</v>
      </c>
      <c r="C66" s="47">
        <v>16</v>
      </c>
      <c r="D66" s="47">
        <v>33</v>
      </c>
      <c r="E66" s="47">
        <v>48</v>
      </c>
      <c r="F66" s="47">
        <v>15</v>
      </c>
      <c r="G66" s="47">
        <v>33</v>
      </c>
      <c r="H66" s="47">
        <v>1</v>
      </c>
      <c r="I66" s="47">
        <v>1</v>
      </c>
      <c r="J66" s="47">
        <v>0</v>
      </c>
    </row>
    <row r="67" spans="1:10" ht="12.75" customHeight="1" x14ac:dyDescent="0.3">
      <c r="A67" s="48" t="s">
        <v>46</v>
      </c>
      <c r="B67" s="47">
        <v>70</v>
      </c>
      <c r="C67" s="47">
        <v>32</v>
      </c>
      <c r="D67" s="47">
        <v>38</v>
      </c>
      <c r="E67" s="47">
        <v>17</v>
      </c>
      <c r="F67" s="47">
        <v>5</v>
      </c>
      <c r="G67" s="47">
        <v>12</v>
      </c>
      <c r="H67" s="47">
        <v>53</v>
      </c>
      <c r="I67" s="47">
        <v>27</v>
      </c>
      <c r="J67" s="47">
        <v>26</v>
      </c>
    </row>
    <row r="68" spans="1:10" ht="13.8" x14ac:dyDescent="0.3">
      <c r="A68" s="48" t="s">
        <v>47</v>
      </c>
      <c r="B68" s="47">
        <v>16</v>
      </c>
      <c r="C68" s="47">
        <v>4</v>
      </c>
      <c r="D68" s="47">
        <v>12</v>
      </c>
      <c r="E68" s="47">
        <v>5</v>
      </c>
      <c r="F68" s="47">
        <v>1</v>
      </c>
      <c r="G68" s="47">
        <v>4</v>
      </c>
      <c r="H68" s="47">
        <v>11</v>
      </c>
      <c r="I68" s="47">
        <v>3</v>
      </c>
      <c r="J68" s="47">
        <v>8</v>
      </c>
    </row>
    <row r="69" spans="1:10" ht="13.8" x14ac:dyDescent="0.3">
      <c r="A69" s="48" t="s">
        <v>54</v>
      </c>
      <c r="B69" s="47">
        <v>51</v>
      </c>
      <c r="C69" s="47">
        <v>13</v>
      </c>
      <c r="D69" s="47">
        <v>38</v>
      </c>
      <c r="E69" s="47">
        <v>14</v>
      </c>
      <c r="F69" s="47">
        <v>5</v>
      </c>
      <c r="G69" s="47">
        <v>9</v>
      </c>
      <c r="H69" s="47">
        <v>37</v>
      </c>
      <c r="I69" s="47">
        <v>8</v>
      </c>
      <c r="J69" s="47">
        <v>29</v>
      </c>
    </row>
    <row r="70" spans="1:10" ht="13.8" x14ac:dyDescent="0.3">
      <c r="A70" s="48" t="s">
        <v>67</v>
      </c>
      <c r="B70" s="47">
        <v>35</v>
      </c>
      <c r="C70" s="47">
        <v>14</v>
      </c>
      <c r="D70" s="47">
        <v>21</v>
      </c>
      <c r="E70" s="47">
        <v>24</v>
      </c>
      <c r="F70" s="47">
        <v>11</v>
      </c>
      <c r="G70" s="47">
        <v>13</v>
      </c>
      <c r="H70" s="47">
        <v>11</v>
      </c>
      <c r="I70" s="47">
        <v>3</v>
      </c>
      <c r="J70" s="47">
        <v>8</v>
      </c>
    </row>
    <row r="71" spans="1:10" ht="13.8" x14ac:dyDescent="0.3">
      <c r="A71" s="48" t="s">
        <v>136</v>
      </c>
      <c r="B71" s="47">
        <v>101</v>
      </c>
      <c r="C71" s="47">
        <v>51</v>
      </c>
      <c r="D71" s="47">
        <v>50</v>
      </c>
      <c r="E71" s="47">
        <v>41</v>
      </c>
      <c r="F71" s="47">
        <v>25</v>
      </c>
      <c r="G71" s="47">
        <v>16</v>
      </c>
      <c r="H71" s="47">
        <v>60</v>
      </c>
      <c r="I71" s="47">
        <v>26</v>
      </c>
      <c r="J71" s="47">
        <v>34</v>
      </c>
    </row>
    <row r="72" spans="1:10" ht="13.8" x14ac:dyDescent="0.3">
      <c r="A72" s="48" t="s">
        <v>134</v>
      </c>
      <c r="B72" s="47">
        <v>19</v>
      </c>
      <c r="C72" s="47">
        <v>10</v>
      </c>
      <c r="D72" s="47">
        <v>9</v>
      </c>
      <c r="E72" s="47">
        <v>19</v>
      </c>
      <c r="F72" s="47">
        <v>10</v>
      </c>
      <c r="G72" s="47">
        <v>9</v>
      </c>
      <c r="H72" s="47"/>
      <c r="I72" s="47"/>
      <c r="J72" s="47"/>
    </row>
    <row r="73" spans="1:10" ht="13.8" x14ac:dyDescent="0.3">
      <c r="A73" s="48" t="s">
        <v>43</v>
      </c>
      <c r="B73" s="47">
        <v>37</v>
      </c>
      <c r="C73" s="47">
        <v>11</v>
      </c>
      <c r="D73" s="47">
        <v>26</v>
      </c>
      <c r="E73" s="47">
        <v>14</v>
      </c>
      <c r="F73" s="47">
        <v>3</v>
      </c>
      <c r="G73" s="47">
        <v>11</v>
      </c>
      <c r="H73" s="47">
        <v>23</v>
      </c>
      <c r="I73" s="47">
        <v>8</v>
      </c>
      <c r="J73" s="47">
        <v>15</v>
      </c>
    </row>
    <row r="74" spans="1:10" ht="13.8" x14ac:dyDescent="0.3">
      <c r="A74" s="48" t="s">
        <v>299</v>
      </c>
      <c r="B74" s="47">
        <v>37</v>
      </c>
      <c r="C74" s="47">
        <v>19</v>
      </c>
      <c r="D74" s="47">
        <v>18</v>
      </c>
      <c r="E74" s="47">
        <v>37</v>
      </c>
      <c r="F74" s="47">
        <v>19</v>
      </c>
      <c r="G74" s="47">
        <v>18</v>
      </c>
      <c r="H74" s="47"/>
      <c r="I74" s="47"/>
      <c r="J74" s="47"/>
    </row>
    <row r="75" spans="1:10" ht="13.8" x14ac:dyDescent="0.3">
      <c r="A75" s="48" t="s">
        <v>135</v>
      </c>
      <c r="B75" s="47">
        <v>10</v>
      </c>
      <c r="C75" s="47">
        <v>5</v>
      </c>
      <c r="D75" s="47">
        <v>5</v>
      </c>
      <c r="E75" s="47">
        <v>10</v>
      </c>
      <c r="F75" s="47">
        <v>5</v>
      </c>
      <c r="G75" s="47">
        <v>5</v>
      </c>
      <c r="H75" s="47"/>
      <c r="I75" s="47"/>
      <c r="J75" s="47"/>
    </row>
    <row r="76" spans="1:10" ht="12.75" customHeight="1" x14ac:dyDescent="0.3">
      <c r="A76" s="48" t="s">
        <v>219</v>
      </c>
      <c r="B76" s="47">
        <v>20</v>
      </c>
      <c r="C76" s="47">
        <v>10</v>
      </c>
      <c r="D76" s="47">
        <v>10</v>
      </c>
      <c r="E76" s="47">
        <v>20</v>
      </c>
      <c r="F76" s="47">
        <v>10</v>
      </c>
      <c r="G76" s="47">
        <v>10</v>
      </c>
      <c r="H76" s="47"/>
      <c r="I76" s="47"/>
      <c r="J76" s="47"/>
    </row>
    <row r="77" spans="1:10" ht="12.75" customHeight="1" x14ac:dyDescent="0.3">
      <c r="A77" s="48" t="s">
        <v>305</v>
      </c>
      <c r="B77" s="47">
        <v>1</v>
      </c>
      <c r="C77" s="47">
        <v>0</v>
      </c>
      <c r="D77" s="47">
        <v>1</v>
      </c>
      <c r="E77" s="47">
        <v>1</v>
      </c>
      <c r="F77" s="47">
        <v>0</v>
      </c>
      <c r="G77" s="47">
        <v>1</v>
      </c>
      <c r="H77" s="47"/>
      <c r="I77" s="47"/>
      <c r="J77" s="47"/>
    </row>
    <row r="78" spans="1:10" ht="13.8" x14ac:dyDescent="0.3">
      <c r="A78" s="48" t="s">
        <v>303</v>
      </c>
      <c r="B78" s="47">
        <v>2</v>
      </c>
      <c r="C78" s="47">
        <v>1</v>
      </c>
      <c r="D78" s="47">
        <v>1</v>
      </c>
      <c r="E78" s="47">
        <v>2</v>
      </c>
      <c r="F78" s="47">
        <v>1</v>
      </c>
      <c r="G78" s="47">
        <v>1</v>
      </c>
      <c r="H78" s="47"/>
      <c r="I78" s="47"/>
      <c r="J78" s="47"/>
    </row>
    <row r="79" spans="1:10" ht="13.8" x14ac:dyDescent="0.3">
      <c r="A79" s="48" t="s">
        <v>304</v>
      </c>
      <c r="B79" s="47">
        <v>8</v>
      </c>
      <c r="C79" s="47">
        <v>0</v>
      </c>
      <c r="D79" s="47">
        <v>8</v>
      </c>
      <c r="E79" s="47">
        <v>8</v>
      </c>
      <c r="F79" s="47">
        <v>0</v>
      </c>
      <c r="G79" s="47">
        <v>8</v>
      </c>
      <c r="H79" s="47"/>
      <c r="I79" s="47"/>
      <c r="J79" s="47"/>
    </row>
    <row r="80" spans="1:10" ht="13.8" x14ac:dyDescent="0.3">
      <c r="A80" s="81" t="s">
        <v>137</v>
      </c>
      <c r="B80" s="135">
        <f>SUM(B33:B79)</f>
        <v>5833</v>
      </c>
      <c r="C80" s="135">
        <f t="shared" ref="C80:J80" si="1">SUM(C33:C79)</f>
        <v>2453</v>
      </c>
      <c r="D80" s="135">
        <f t="shared" si="1"/>
        <v>3380</v>
      </c>
      <c r="E80" s="135">
        <f t="shared" si="1"/>
        <v>2151</v>
      </c>
      <c r="F80" s="135">
        <f t="shared" si="1"/>
        <v>934</v>
      </c>
      <c r="G80" s="135">
        <f t="shared" si="1"/>
        <v>1217</v>
      </c>
      <c r="H80" s="135">
        <f t="shared" si="1"/>
        <v>3682</v>
      </c>
      <c r="I80" s="135">
        <f t="shared" si="1"/>
        <v>1519</v>
      </c>
      <c r="J80" s="135">
        <f t="shared" si="1"/>
        <v>2163</v>
      </c>
    </row>
    <row r="81" spans="1:10" ht="13.8" x14ac:dyDescent="0.3">
      <c r="A81" s="81" t="s">
        <v>71</v>
      </c>
      <c r="B81" s="47"/>
      <c r="C81" s="47"/>
      <c r="D81" s="47"/>
      <c r="E81" s="47"/>
      <c r="F81" s="47"/>
      <c r="G81" s="47"/>
      <c r="H81" s="47"/>
      <c r="I81" s="47"/>
      <c r="J81" s="47"/>
    </row>
    <row r="82" spans="1:10" ht="13.8" x14ac:dyDescent="0.3">
      <c r="A82" s="48" t="s">
        <v>158</v>
      </c>
      <c r="B82" s="47"/>
      <c r="C82" s="47"/>
      <c r="D82" s="47"/>
      <c r="E82" s="47"/>
      <c r="F82" s="47"/>
      <c r="G82" s="47"/>
      <c r="H82" s="47"/>
      <c r="I82" s="47"/>
      <c r="J82" s="47"/>
    </row>
    <row r="83" spans="1:10" ht="13.8" x14ac:dyDescent="0.3">
      <c r="A83" s="48" t="s">
        <v>185</v>
      </c>
      <c r="B83" s="47">
        <v>76</v>
      </c>
      <c r="C83" s="47">
        <v>30</v>
      </c>
      <c r="D83" s="47">
        <v>46</v>
      </c>
      <c r="E83" s="47">
        <v>47</v>
      </c>
      <c r="F83" s="47">
        <v>18</v>
      </c>
      <c r="G83" s="47">
        <v>29</v>
      </c>
      <c r="H83" s="47">
        <v>29</v>
      </c>
      <c r="I83" s="47">
        <v>12</v>
      </c>
      <c r="J83" s="47">
        <v>17</v>
      </c>
    </row>
    <row r="84" spans="1:10" ht="13.8" x14ac:dyDescent="0.3">
      <c r="A84" s="48" t="s">
        <v>341</v>
      </c>
      <c r="B84" s="47">
        <v>49</v>
      </c>
      <c r="C84" s="47">
        <v>23</v>
      </c>
      <c r="D84" s="47">
        <v>26</v>
      </c>
      <c r="E84" s="47">
        <v>2</v>
      </c>
      <c r="F84" s="47">
        <v>1</v>
      </c>
      <c r="G84" s="47">
        <v>1</v>
      </c>
      <c r="H84" s="47">
        <v>47</v>
      </c>
      <c r="I84" s="47">
        <v>22</v>
      </c>
      <c r="J84" s="47">
        <v>25</v>
      </c>
    </row>
    <row r="85" spans="1:10" ht="13.8" x14ac:dyDescent="0.3">
      <c r="A85" s="48" t="s">
        <v>153</v>
      </c>
      <c r="B85" s="47">
        <v>70</v>
      </c>
      <c r="C85" s="47">
        <v>29</v>
      </c>
      <c r="D85" s="47">
        <v>41</v>
      </c>
      <c r="E85" s="47">
        <v>12</v>
      </c>
      <c r="F85" s="47">
        <v>3</v>
      </c>
      <c r="G85" s="47">
        <v>9</v>
      </c>
      <c r="H85" s="47">
        <v>58</v>
      </c>
      <c r="I85" s="47">
        <v>26</v>
      </c>
      <c r="J85" s="47">
        <v>32</v>
      </c>
    </row>
    <row r="86" spans="1:10" ht="13.8" x14ac:dyDescent="0.3">
      <c r="A86" s="48" t="s">
        <v>73</v>
      </c>
      <c r="B86" s="47">
        <v>22</v>
      </c>
      <c r="C86" s="47">
        <v>7</v>
      </c>
      <c r="D86" s="47">
        <v>15</v>
      </c>
      <c r="E86" s="47">
        <v>12</v>
      </c>
      <c r="F86" s="47">
        <v>3</v>
      </c>
      <c r="G86" s="47">
        <v>9</v>
      </c>
      <c r="H86" s="47">
        <v>10</v>
      </c>
      <c r="I86" s="47">
        <v>4</v>
      </c>
      <c r="J86" s="47">
        <v>6</v>
      </c>
    </row>
    <row r="87" spans="1:10" ht="13.8" x14ac:dyDescent="0.3">
      <c r="A87" s="48" t="s">
        <v>75</v>
      </c>
      <c r="B87" s="47">
        <v>28</v>
      </c>
      <c r="C87" s="47">
        <v>12</v>
      </c>
      <c r="D87" s="47">
        <v>16</v>
      </c>
      <c r="E87" s="47">
        <v>10</v>
      </c>
      <c r="F87" s="47">
        <v>3</v>
      </c>
      <c r="G87" s="47">
        <v>7</v>
      </c>
      <c r="H87" s="47">
        <v>18</v>
      </c>
      <c r="I87" s="47">
        <v>9</v>
      </c>
      <c r="J87" s="47">
        <v>9</v>
      </c>
    </row>
    <row r="88" spans="1:10" ht="13.8" x14ac:dyDescent="0.3">
      <c r="A88" s="48" t="s">
        <v>342</v>
      </c>
      <c r="B88" s="47">
        <v>1448</v>
      </c>
      <c r="C88" s="47">
        <v>617</v>
      </c>
      <c r="D88" s="47">
        <v>831</v>
      </c>
      <c r="E88" s="47">
        <v>282</v>
      </c>
      <c r="F88" s="47">
        <v>94</v>
      </c>
      <c r="G88" s="47">
        <v>188</v>
      </c>
      <c r="H88" s="47">
        <v>1166</v>
      </c>
      <c r="I88" s="47">
        <v>523</v>
      </c>
      <c r="J88" s="47">
        <v>643</v>
      </c>
    </row>
    <row r="89" spans="1:10" ht="13.8" x14ac:dyDescent="0.3">
      <c r="A89" s="48" t="s">
        <v>184</v>
      </c>
      <c r="B89" s="47">
        <v>554</v>
      </c>
      <c r="C89" s="47">
        <v>287</v>
      </c>
      <c r="D89" s="47">
        <v>267</v>
      </c>
      <c r="E89" s="47">
        <v>176</v>
      </c>
      <c r="F89" s="47">
        <v>53</v>
      </c>
      <c r="G89" s="47">
        <v>123</v>
      </c>
      <c r="H89" s="47">
        <v>378</v>
      </c>
      <c r="I89" s="47">
        <v>234</v>
      </c>
      <c r="J89" s="47">
        <v>144</v>
      </c>
    </row>
    <row r="90" spans="1:10" ht="13.8" x14ac:dyDescent="0.3">
      <c r="A90" s="48" t="s">
        <v>74</v>
      </c>
      <c r="B90" s="47">
        <v>37</v>
      </c>
      <c r="C90" s="47">
        <v>13</v>
      </c>
      <c r="D90" s="47">
        <v>24</v>
      </c>
      <c r="E90" s="47">
        <v>11</v>
      </c>
      <c r="F90" s="47">
        <v>1</v>
      </c>
      <c r="G90" s="47">
        <v>10</v>
      </c>
      <c r="H90" s="47">
        <v>26</v>
      </c>
      <c r="I90" s="47">
        <v>12</v>
      </c>
      <c r="J90" s="47">
        <v>14</v>
      </c>
    </row>
    <row r="91" spans="1:10" ht="13.8" x14ac:dyDescent="0.3">
      <c r="A91" s="48" t="s">
        <v>339</v>
      </c>
      <c r="B91" s="47">
        <v>22</v>
      </c>
      <c r="C91" s="47">
        <v>10</v>
      </c>
      <c r="D91" s="47">
        <v>12</v>
      </c>
      <c r="E91" s="47">
        <v>2</v>
      </c>
      <c r="F91" s="47">
        <v>0</v>
      </c>
      <c r="G91" s="47">
        <v>2</v>
      </c>
      <c r="H91" s="47">
        <v>20</v>
      </c>
      <c r="I91" s="47">
        <v>10</v>
      </c>
      <c r="J91" s="47">
        <v>10</v>
      </c>
    </row>
    <row r="92" spans="1:10" ht="13.8" x14ac:dyDescent="0.3">
      <c r="A92" s="48" t="s">
        <v>306</v>
      </c>
      <c r="B92" s="47">
        <v>191</v>
      </c>
      <c r="C92" s="47">
        <v>167</v>
      </c>
      <c r="D92" s="47">
        <v>24</v>
      </c>
      <c r="E92" s="47">
        <v>44</v>
      </c>
      <c r="F92" s="47">
        <v>39</v>
      </c>
      <c r="G92" s="47">
        <v>5</v>
      </c>
      <c r="H92" s="47">
        <v>147</v>
      </c>
      <c r="I92" s="47">
        <v>128</v>
      </c>
      <c r="J92" s="47">
        <v>19</v>
      </c>
    </row>
    <row r="93" spans="1:10" ht="13.8" x14ac:dyDescent="0.3">
      <c r="A93" s="48" t="s">
        <v>72</v>
      </c>
      <c r="B93" s="47">
        <v>62</v>
      </c>
      <c r="C93" s="47">
        <v>42</v>
      </c>
      <c r="D93" s="47">
        <v>20</v>
      </c>
      <c r="E93" s="47">
        <v>12</v>
      </c>
      <c r="F93" s="47">
        <v>7</v>
      </c>
      <c r="G93" s="47">
        <v>5</v>
      </c>
      <c r="H93" s="47">
        <v>50</v>
      </c>
      <c r="I93" s="47">
        <v>35</v>
      </c>
      <c r="J93" s="47">
        <v>15</v>
      </c>
    </row>
    <row r="94" spans="1:10" ht="13.8" x14ac:dyDescent="0.3">
      <c r="A94" s="48" t="s">
        <v>338</v>
      </c>
      <c r="B94" s="47">
        <v>15</v>
      </c>
      <c r="C94" s="47">
        <v>7</v>
      </c>
      <c r="D94" s="47">
        <v>8</v>
      </c>
      <c r="E94" s="47">
        <v>1</v>
      </c>
      <c r="F94" s="47">
        <v>0</v>
      </c>
      <c r="G94" s="47">
        <v>1</v>
      </c>
      <c r="H94" s="47">
        <v>14</v>
      </c>
      <c r="I94" s="47">
        <v>7</v>
      </c>
      <c r="J94" s="47">
        <v>7</v>
      </c>
    </row>
    <row r="95" spans="1:10" ht="13.8" x14ac:dyDescent="0.3">
      <c r="A95" s="48" t="s">
        <v>126</v>
      </c>
      <c r="B95" s="47">
        <v>29</v>
      </c>
      <c r="C95" s="47">
        <v>7</v>
      </c>
      <c r="D95" s="47">
        <v>22</v>
      </c>
      <c r="E95" s="47">
        <v>14</v>
      </c>
      <c r="F95" s="47">
        <v>1</v>
      </c>
      <c r="G95" s="47">
        <v>13</v>
      </c>
      <c r="H95" s="47">
        <v>15</v>
      </c>
      <c r="I95" s="47">
        <v>6</v>
      </c>
      <c r="J95" s="47">
        <v>9</v>
      </c>
    </row>
    <row r="96" spans="1:10" ht="12.75" customHeight="1" x14ac:dyDescent="0.3">
      <c r="A96" s="48" t="s">
        <v>340</v>
      </c>
      <c r="B96" s="47">
        <v>17</v>
      </c>
      <c r="C96" s="47">
        <v>6</v>
      </c>
      <c r="D96" s="47">
        <v>11</v>
      </c>
      <c r="E96" s="47">
        <v>1</v>
      </c>
      <c r="F96" s="47">
        <v>1</v>
      </c>
      <c r="G96" s="47">
        <v>0</v>
      </c>
      <c r="H96" s="47">
        <v>16</v>
      </c>
      <c r="I96" s="47">
        <v>5</v>
      </c>
      <c r="J96" s="47">
        <v>11</v>
      </c>
    </row>
    <row r="97" spans="1:10" ht="13.8" x14ac:dyDescent="0.3">
      <c r="A97" s="48" t="s">
        <v>308</v>
      </c>
      <c r="B97" s="47">
        <v>0</v>
      </c>
      <c r="C97" s="47">
        <v>0</v>
      </c>
      <c r="D97" s="47">
        <v>0</v>
      </c>
      <c r="E97" s="47"/>
      <c r="F97" s="47"/>
      <c r="G97" s="47"/>
      <c r="H97" s="47"/>
      <c r="I97" s="47"/>
      <c r="J97" s="47"/>
    </row>
    <row r="98" spans="1:10" ht="13.8" x14ac:dyDescent="0.3">
      <c r="A98" s="48" t="s">
        <v>309</v>
      </c>
      <c r="B98" s="47">
        <v>0</v>
      </c>
      <c r="C98" s="47">
        <v>0</v>
      </c>
      <c r="D98" s="47">
        <v>0</v>
      </c>
      <c r="E98" s="47"/>
      <c r="F98" s="47"/>
      <c r="G98" s="47"/>
      <c r="H98" s="47"/>
      <c r="I98" s="47"/>
      <c r="J98" s="47"/>
    </row>
    <row r="99" spans="1:10" ht="13.8" x14ac:dyDescent="0.3">
      <c r="A99" s="48" t="s">
        <v>307</v>
      </c>
      <c r="B99" s="47">
        <v>0</v>
      </c>
      <c r="C99" s="47">
        <v>0</v>
      </c>
      <c r="D99" s="47">
        <v>0</v>
      </c>
      <c r="E99" s="47"/>
      <c r="F99" s="47"/>
      <c r="G99" s="47"/>
      <c r="H99" s="47"/>
      <c r="I99" s="47"/>
      <c r="J99" s="47"/>
    </row>
    <row r="100" spans="1:10" ht="13.8" x14ac:dyDescent="0.3">
      <c r="A100" s="81" t="s">
        <v>129</v>
      </c>
      <c r="B100" s="135">
        <f>SUM(B82:B99)</f>
        <v>2620</v>
      </c>
      <c r="C100" s="135">
        <f t="shared" ref="C100:J100" si="2">SUM(C82:C99)</f>
        <v>1257</v>
      </c>
      <c r="D100" s="135">
        <f t="shared" si="2"/>
        <v>1363</v>
      </c>
      <c r="E100" s="135">
        <f t="shared" si="2"/>
        <v>626</v>
      </c>
      <c r="F100" s="135">
        <f t="shared" si="2"/>
        <v>224</v>
      </c>
      <c r="G100" s="135">
        <f t="shared" si="2"/>
        <v>402</v>
      </c>
      <c r="H100" s="135">
        <f t="shared" si="2"/>
        <v>1994</v>
      </c>
      <c r="I100" s="135">
        <f t="shared" si="2"/>
        <v>1033</v>
      </c>
      <c r="J100" s="135">
        <f t="shared" si="2"/>
        <v>961</v>
      </c>
    </row>
    <row r="101" spans="1:10" ht="13.8" x14ac:dyDescent="0.3">
      <c r="A101" s="81" t="s">
        <v>119</v>
      </c>
      <c r="B101" s="135">
        <f>SUM(B31,B80,B100)</f>
        <v>13069</v>
      </c>
      <c r="C101" s="135">
        <f t="shared" ref="C101:J101" si="3">SUM(C31,C80,C100)</f>
        <v>5977</v>
      </c>
      <c r="D101" s="135">
        <f t="shared" si="3"/>
        <v>7092</v>
      </c>
      <c r="E101" s="135">
        <f t="shared" si="3"/>
        <v>6032</v>
      </c>
      <c r="F101" s="135">
        <f t="shared" si="3"/>
        <v>2743</v>
      </c>
      <c r="G101" s="135">
        <f t="shared" si="3"/>
        <v>3289</v>
      </c>
      <c r="H101" s="135">
        <f t="shared" si="3"/>
        <v>7037</v>
      </c>
      <c r="I101" s="135">
        <f t="shared" si="3"/>
        <v>3234</v>
      </c>
      <c r="J101" s="135">
        <f t="shared" si="3"/>
        <v>3803</v>
      </c>
    </row>
    <row r="102" spans="1:10" ht="13.8" thickBot="1" x14ac:dyDescent="0.3">
      <c r="A102" s="30"/>
      <c r="B102" s="30"/>
      <c r="C102" s="30"/>
      <c r="D102" s="30"/>
      <c r="E102" s="30"/>
      <c r="F102" s="30"/>
    </row>
    <row r="103" spans="1:10" ht="13.8" x14ac:dyDescent="0.3">
      <c r="A103" s="69" t="s">
        <v>167</v>
      </c>
      <c r="B103" s="72">
        <f>MIN(B12:B30,B33:B79,B82:B99)</f>
        <v>0</v>
      </c>
      <c r="C103" s="72">
        <f t="shared" ref="C103:J103" si="4">MIN(C12:C30,C33:C79,C82:C99)</f>
        <v>0</v>
      </c>
      <c r="D103" s="72">
        <f t="shared" si="4"/>
        <v>0</v>
      </c>
      <c r="E103" s="72">
        <f t="shared" si="4"/>
        <v>1</v>
      </c>
      <c r="F103" s="72">
        <f t="shared" si="4"/>
        <v>0</v>
      </c>
      <c r="G103" s="72">
        <f t="shared" si="4"/>
        <v>0</v>
      </c>
      <c r="H103" s="72">
        <f t="shared" si="4"/>
        <v>0</v>
      </c>
      <c r="I103" s="72">
        <f t="shared" si="4"/>
        <v>0</v>
      </c>
      <c r="J103" s="72">
        <f t="shared" si="4"/>
        <v>0</v>
      </c>
    </row>
    <row r="104" spans="1:10" ht="13.8" x14ac:dyDescent="0.3">
      <c r="A104" s="70" t="s">
        <v>168</v>
      </c>
      <c r="B104" s="73">
        <f>MAX(B12:B30,B33:B79,B82:B99)</f>
        <v>1448</v>
      </c>
      <c r="C104" s="73">
        <f t="shared" ref="C104:J104" si="5">MAX(C12:C30,C33:C79,C82:C99)</f>
        <v>617</v>
      </c>
      <c r="D104" s="73">
        <f t="shared" si="5"/>
        <v>831</v>
      </c>
      <c r="E104" s="73">
        <f t="shared" si="5"/>
        <v>830</v>
      </c>
      <c r="F104" s="73">
        <f t="shared" si="5"/>
        <v>422</v>
      </c>
      <c r="G104" s="73">
        <f t="shared" si="5"/>
        <v>409</v>
      </c>
      <c r="H104" s="73">
        <f t="shared" si="5"/>
        <v>1166</v>
      </c>
      <c r="I104" s="73">
        <f t="shared" si="5"/>
        <v>523</v>
      </c>
      <c r="J104" s="73">
        <f t="shared" si="5"/>
        <v>643</v>
      </c>
    </row>
    <row r="105" spans="1:10" ht="13.8" x14ac:dyDescent="0.3">
      <c r="A105" s="70" t="s">
        <v>171</v>
      </c>
      <c r="B105" s="73">
        <f>MEDIAN(B12:B30,B33:B79,B82:B99)</f>
        <v>68</v>
      </c>
      <c r="C105" s="73">
        <f t="shared" ref="C105:J105" si="6">MEDIAN(C12:C30,C33:C79,C82:C99)</f>
        <v>30</v>
      </c>
      <c r="D105" s="73">
        <f t="shared" si="6"/>
        <v>33</v>
      </c>
      <c r="E105" s="73">
        <f t="shared" si="6"/>
        <v>35</v>
      </c>
      <c r="F105" s="73">
        <f t="shared" si="6"/>
        <v>14</v>
      </c>
      <c r="G105" s="73">
        <f t="shared" si="6"/>
        <v>17</v>
      </c>
      <c r="H105" s="73">
        <f t="shared" si="6"/>
        <v>50</v>
      </c>
      <c r="I105" s="73">
        <f t="shared" si="6"/>
        <v>26</v>
      </c>
      <c r="J105" s="73">
        <f t="shared" si="6"/>
        <v>25</v>
      </c>
    </row>
    <row r="106" spans="1:10" ht="13.8" x14ac:dyDescent="0.3">
      <c r="A106" s="70" t="s">
        <v>169</v>
      </c>
      <c r="B106" s="73">
        <f>AVERAGE(B12:B30,B33:B79,B82:B99)</f>
        <v>157.45783132530121</v>
      </c>
      <c r="C106" s="73">
        <f t="shared" ref="C106:J106" si="7">AVERAGE(C12:C30,C33:C79,C82:C99)</f>
        <v>72.01204819277109</v>
      </c>
      <c r="D106" s="73">
        <f t="shared" si="7"/>
        <v>85.445783132530124</v>
      </c>
      <c r="E106" s="73">
        <f t="shared" si="7"/>
        <v>77.333333333333329</v>
      </c>
      <c r="F106" s="73">
        <f t="shared" si="7"/>
        <v>35.166666666666664</v>
      </c>
      <c r="G106" s="73">
        <f t="shared" si="7"/>
        <v>42.166666666666664</v>
      </c>
      <c r="H106" s="73">
        <f t="shared" si="7"/>
        <v>108.26153846153846</v>
      </c>
      <c r="I106" s="73">
        <f t="shared" si="7"/>
        <v>49.753846153846155</v>
      </c>
      <c r="J106" s="73">
        <f t="shared" si="7"/>
        <v>58.507692307692309</v>
      </c>
    </row>
    <row r="107" spans="1:10" ht="14.4" thickBot="1" x14ac:dyDescent="0.35">
      <c r="A107" s="71" t="s">
        <v>170</v>
      </c>
      <c r="B107" s="74">
        <f>_xlfn.STDEV.P(B12:B30,B33:B79,B82:B99)</f>
        <v>252.32204996096095</v>
      </c>
      <c r="C107" s="74">
        <f t="shared" ref="C107:J107" si="8">_xlfn.STDEV.P(C12:C30,C33:C79,C82:C99)</f>
        <v>116.66763563318939</v>
      </c>
      <c r="D107" s="74">
        <f t="shared" si="8"/>
        <v>138.63041383060406</v>
      </c>
      <c r="E107" s="74">
        <f t="shared" si="8"/>
        <v>140.71462908172282</v>
      </c>
      <c r="F107" s="74">
        <f t="shared" si="8"/>
        <v>69.720948672265521</v>
      </c>
      <c r="G107" s="74">
        <f t="shared" si="8"/>
        <v>73.585013919304743</v>
      </c>
      <c r="H107" s="74">
        <f t="shared" si="8"/>
        <v>170.0023779854566</v>
      </c>
      <c r="I107" s="74">
        <f t="shared" si="8"/>
        <v>78.421353208506005</v>
      </c>
      <c r="J107" s="74">
        <f t="shared" si="8"/>
        <v>94.658759288610852</v>
      </c>
    </row>
    <row r="108" spans="1:10" x14ac:dyDescent="0.25">
      <c r="A108" s="243" t="s">
        <v>183</v>
      </c>
      <c r="B108" s="243"/>
      <c r="C108" s="243"/>
      <c r="D108" s="243"/>
      <c r="E108" s="243"/>
      <c r="F108" s="243"/>
      <c r="G108" s="243"/>
      <c r="H108" s="243"/>
      <c r="I108" s="243"/>
      <c r="J108" s="243"/>
    </row>
  </sheetData>
  <mergeCells count="11">
    <mergeCell ref="A1:J1"/>
    <mergeCell ref="A2:J2"/>
    <mergeCell ref="A3:J3"/>
    <mergeCell ref="A6:J6"/>
    <mergeCell ref="A108:J108"/>
    <mergeCell ref="A8:J8"/>
    <mergeCell ref="A5:J5"/>
    <mergeCell ref="A9:A10"/>
    <mergeCell ref="B9:D9"/>
    <mergeCell ref="E9:G9"/>
    <mergeCell ref="H9:J9"/>
  </mergeCells>
  <printOptions horizontalCentered="1"/>
  <pageMargins left="0.45" right="0.45" top="0.5" bottom="0.5" header="0.3" footer="0.3"/>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INDICE</vt:lpstr>
      <vt:lpstr>Infografía</vt:lpstr>
      <vt:lpstr>Tabla 1</vt:lpstr>
      <vt:lpstr>Tabla 2</vt:lpstr>
      <vt:lpstr>Tabla 3</vt:lpstr>
      <vt:lpstr>Tabla 4</vt:lpstr>
      <vt:lpstr>Tabla 5</vt:lpstr>
      <vt:lpstr>Tabla 6</vt:lpstr>
      <vt:lpstr>Tabla 7</vt:lpstr>
      <vt:lpstr>Tabla 8</vt:lpstr>
      <vt:lpstr>Tabla 9</vt:lpstr>
      <vt:lpstr>Tabla 10</vt:lpstr>
      <vt:lpstr>Tabla 11</vt:lpstr>
      <vt:lpstr>Tabla 12</vt:lpstr>
      <vt:lpstr>Tabla 13</vt:lpstr>
      <vt:lpstr>Tabla 14</vt:lpstr>
      <vt:lpstr>INDICE!Print_Area</vt:lpstr>
      <vt:lpstr>'Tabla 1'!Print_Area</vt:lpstr>
      <vt:lpstr>'Tabla 2'!Print_Area</vt:lpstr>
      <vt:lpstr>'Tabla 4'!Print_Titles</vt:lpstr>
      <vt:lpstr>'Tabla 5'!Print_Titles</vt:lpstr>
      <vt:lpstr>'Tabla 7'!Print_Titles</vt:lpstr>
    </vt:vector>
  </TitlesOfParts>
  <Company>iepr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mario.marazzi</dc:creator>
  <cp:lastModifiedBy>Jaime Calderon</cp:lastModifiedBy>
  <cp:lastPrinted>2023-05-04T05:01:16Z</cp:lastPrinted>
  <dcterms:created xsi:type="dcterms:W3CDTF">2011-07-21T01:15:18Z</dcterms:created>
  <dcterms:modified xsi:type="dcterms:W3CDTF">2024-05-21T17:28:50Z</dcterms:modified>
</cp:coreProperties>
</file>