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ortgage\Vivienda\"/>
    </mc:Choice>
  </mc:AlternateContent>
  <workbookProtection workbookAlgorithmName="SHA-512" workbookHashValue="gIu9OzMJD4KrxiBxvDPxet6zzoueKRIOhNRH74Q34P/eTX5j1zDJkPwNZ8+1UbaxcS6Ig4zXv8Bus7swEwA5jA==" workbookSaltValue="34FtLpzcnDWhYWg5bWWh9g==" workbookSpinCount="100000" lockStructure="1"/>
  <bookViews>
    <workbookView xWindow="0" yWindow="0" windowWidth="28800" windowHeight="14925"/>
  </bookViews>
  <sheets>
    <sheet name="Resumen Vivienda Mensual " sheetId="1" r:id="rId1"/>
  </sheets>
  <definedNames>
    <definedName name="_xlnm.Print_Area" localSheetId="0">'Resumen Vivienda Mensual '!$C$1:$K$85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2" i="1" l="1"/>
  <c r="J162" i="1"/>
  <c r="H162" i="1"/>
  <c r="G162" i="1"/>
  <c r="H161" i="1"/>
  <c r="G161" i="1"/>
  <c r="E162" i="1"/>
  <c r="E161" i="1"/>
  <c r="D161" i="1"/>
  <c r="L140" i="1" l="1"/>
  <c r="K140" i="1"/>
  <c r="J140" i="1"/>
  <c r="J139" i="1" l="1"/>
  <c r="J141" i="1"/>
  <c r="J142" i="1"/>
  <c r="J143" i="1"/>
  <c r="J144" i="1"/>
  <c r="J145" i="1"/>
  <c r="J146" i="1"/>
  <c r="J147" i="1"/>
  <c r="J148" i="1"/>
  <c r="J149" i="1"/>
  <c r="J150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39" i="1"/>
  <c r="K139" i="1"/>
  <c r="L138" i="1" l="1"/>
  <c r="L136" i="1" l="1"/>
  <c r="K136" i="1"/>
  <c r="D162" i="1" l="1"/>
  <c r="L135" i="1"/>
  <c r="K135" i="1"/>
  <c r="J135" i="1"/>
  <c r="L134" i="1" l="1"/>
  <c r="K134" i="1"/>
  <c r="J134" i="1"/>
  <c r="L133" i="1" l="1"/>
  <c r="K133" i="1"/>
  <c r="J133" i="1"/>
  <c r="K132" i="1" l="1"/>
  <c r="L132" i="1"/>
  <c r="F124" i="1" l="1"/>
  <c r="E124" i="1"/>
  <c r="D124" i="1"/>
  <c r="H117" i="1" l="1"/>
  <c r="H119" i="1"/>
  <c r="H118" i="1"/>
  <c r="J130" i="1" l="1"/>
  <c r="J129" i="1"/>
  <c r="K129" i="1" l="1"/>
  <c r="K130" i="1"/>
  <c r="K131" i="1"/>
  <c r="K138" i="1" l="1"/>
  <c r="J138" i="1"/>
  <c r="L137" i="1"/>
  <c r="K137" i="1"/>
  <c r="J137" i="1"/>
  <c r="J136" i="1"/>
  <c r="J132" i="1"/>
  <c r="L131" i="1"/>
  <c r="J131" i="1"/>
  <c r="L130" i="1"/>
  <c r="L129" i="1"/>
  <c r="L128" i="1"/>
  <c r="K128" i="1"/>
  <c r="J128" i="1"/>
  <c r="L127" i="1"/>
  <c r="K127" i="1"/>
  <c r="J127" i="1"/>
  <c r="L126" i="1"/>
  <c r="K126" i="1"/>
  <c r="J126" i="1"/>
  <c r="L125" i="1"/>
  <c r="J125" i="1"/>
  <c r="L124" i="1"/>
  <c r="K124" i="1"/>
  <c r="J124" i="1"/>
  <c r="L123" i="1"/>
  <c r="K123" i="1"/>
  <c r="J123" i="1"/>
  <c r="L122" i="1"/>
  <c r="K122" i="1"/>
  <c r="J122" i="1"/>
  <c r="L121" i="1"/>
  <c r="K121" i="1"/>
  <c r="J121" i="1"/>
  <c r="L120" i="1"/>
  <c r="K120" i="1"/>
  <c r="J120" i="1"/>
  <c r="L119" i="1"/>
  <c r="K119" i="1"/>
  <c r="J119" i="1"/>
  <c r="L118" i="1"/>
  <c r="K118" i="1"/>
  <c r="J118" i="1"/>
  <c r="L117" i="1"/>
  <c r="K117" i="1"/>
  <c r="J117" i="1"/>
  <c r="L116" i="1"/>
  <c r="K116" i="1"/>
  <c r="J116" i="1"/>
  <c r="L115" i="1"/>
  <c r="K115" i="1"/>
  <c r="J115" i="1"/>
  <c r="K103" i="1" l="1"/>
  <c r="J103" i="1"/>
  <c r="L112" i="1" l="1"/>
  <c r="K112" i="1" l="1"/>
  <c r="J114" i="1" l="1"/>
  <c r="K114" i="1"/>
  <c r="K113" i="1"/>
  <c r="L114" i="1"/>
  <c r="J113" i="1" l="1"/>
  <c r="L113" i="1"/>
  <c r="J112" i="1" l="1"/>
  <c r="J111" i="1" l="1"/>
  <c r="K111" i="1"/>
  <c r="L111" i="1"/>
  <c r="J110" i="1" l="1"/>
  <c r="J109" i="1"/>
  <c r="K110" i="1"/>
  <c r="L110" i="1"/>
  <c r="L109" i="1" l="1"/>
  <c r="K109" i="1"/>
  <c r="J108" i="1" l="1"/>
  <c r="K108" i="1" l="1"/>
  <c r="L108" i="1"/>
  <c r="J93" i="1" l="1"/>
  <c r="J95" i="1"/>
  <c r="J99" i="1"/>
  <c r="L103" i="1" l="1"/>
  <c r="K93" i="1"/>
  <c r="K107" i="1"/>
  <c r="L107" i="1" l="1"/>
  <c r="L106" i="1"/>
  <c r="J107" i="1"/>
  <c r="J106" i="1"/>
  <c r="K106" i="1"/>
  <c r="L105" i="1"/>
  <c r="K105" i="1"/>
  <c r="J105" i="1"/>
  <c r="L104" i="1"/>
  <c r="K104" i="1"/>
  <c r="J104" i="1"/>
  <c r="L102" i="1"/>
  <c r="K102" i="1"/>
  <c r="J102" i="1"/>
  <c r="L101" i="1"/>
  <c r="K101" i="1"/>
  <c r="J101" i="1"/>
  <c r="L100" i="1"/>
  <c r="K100" i="1"/>
  <c r="J100" i="1"/>
  <c r="L99" i="1"/>
  <c r="K99" i="1"/>
  <c r="L98" i="1"/>
  <c r="K98" i="1"/>
  <c r="J98" i="1"/>
  <c r="L97" i="1"/>
  <c r="K97" i="1"/>
  <c r="J97" i="1"/>
  <c r="L96" i="1"/>
  <c r="K96" i="1"/>
  <c r="J96" i="1"/>
  <c r="L95" i="1"/>
  <c r="K95" i="1"/>
  <c r="L94" i="1"/>
  <c r="K94" i="1"/>
  <c r="J94" i="1"/>
  <c r="L93" i="1"/>
  <c r="L92" i="1"/>
  <c r="K92" i="1"/>
  <c r="J92" i="1"/>
  <c r="L91" i="1"/>
  <c r="K91" i="1"/>
  <c r="J91" i="1"/>
  <c r="L90" i="1"/>
  <c r="K90" i="1"/>
  <c r="J90" i="1"/>
  <c r="L89" i="1"/>
  <c r="K89" i="1"/>
  <c r="J89" i="1"/>
  <c r="L88" i="1"/>
  <c r="K88" i="1"/>
  <c r="J88" i="1"/>
  <c r="L87" i="1"/>
  <c r="K87" i="1"/>
  <c r="J87" i="1"/>
  <c r="L86" i="1"/>
  <c r="K86" i="1"/>
  <c r="J86" i="1"/>
  <c r="L8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</calcChain>
</file>

<file path=xl/comments1.xml><?xml version="1.0" encoding="utf-8"?>
<comments xmlns="http://schemas.openxmlformats.org/spreadsheetml/2006/main">
  <authors>
    <author>Nayda Ivonne Marrero Deya</author>
  </authors>
  <commentList>
    <comment ref="C116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I116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J116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K116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L116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restó una cantidad erronea de Home Mortg. Y se + la correcta. 
Julio/10/2020</t>
        </r>
      </text>
    </comment>
    <comment ref="H118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restó una cantidad erronea de Home Mortg. Y se + la correcta. 
Julio/10/2020
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restó una cantidad erronea de Home Mortg. Y se + la correcta. 
Julio/10/2020</t>
        </r>
      </text>
    </comment>
    <comment ref="C124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
</t>
        </r>
      </text>
    </comment>
    <comment ref="D124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elimonó una repetida de Preferred Mortgage
15 de julio 2020</t>
        </r>
      </text>
    </comment>
    <comment ref="H124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K124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C125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H125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K125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C128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H128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  <comment ref="K128" authorId="0" shapeId="0">
      <text>
        <r>
          <rPr>
            <b/>
            <sz val="9"/>
            <color indexed="81"/>
            <rFont val="Tahoma"/>
            <family val="2"/>
          </rPr>
          <t>Nayda Ivonne Marrero Deya:</t>
        </r>
        <r>
          <rPr>
            <sz val="9"/>
            <color indexed="81"/>
            <rFont val="Tahoma"/>
            <family val="2"/>
          </rPr>
          <t xml:space="preserve">
Sé enmendó 14 de julio 2020</t>
        </r>
      </text>
    </comment>
  </commentList>
</comments>
</file>

<file path=xl/sharedStrings.xml><?xml version="1.0" encoding="utf-8"?>
<sst xmlns="http://schemas.openxmlformats.org/spreadsheetml/2006/main" count="175" uniqueCount="76">
  <si>
    <t xml:space="preserve">New and Used Housing Demand </t>
  </si>
  <si>
    <t>Sold</t>
  </si>
  <si>
    <t xml:space="preserve">                                 Used Housing</t>
  </si>
  <si>
    <t>Month</t>
  </si>
  <si>
    <t>Units</t>
  </si>
  <si>
    <t>Dollars Amounts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</si>
  <si>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</si>
  <si>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</si>
  <si>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</si>
  <si>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</si>
  <si>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</si>
  <si>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</si>
  <si>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</si>
  <si>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</si>
  <si>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</si>
  <si>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</si>
  <si>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</si>
  <si>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Total</t>
  </si>
  <si>
    <t>Average prices</t>
  </si>
  <si>
    <t xml:space="preserve">                                           New Housing</t>
  </si>
  <si>
    <t xml:space="preserve">                                       Used Housing</t>
  </si>
  <si>
    <t xml:space="preserve">                                   Total</t>
  </si>
  <si>
    <t xml:space="preserve">                      Number</t>
  </si>
  <si>
    <t xml:space="preserve">                    Amount ($)</t>
  </si>
  <si>
    <t xml:space="preserve">                                 New Housing</t>
  </si>
  <si>
    <t xml:space="preserve">                                  Total</t>
  </si>
  <si>
    <t xml:space="preserve"> Precio Venta          ($,000)</t>
  </si>
  <si>
    <t>Desde Agosto 2016</t>
  </si>
  <si>
    <t>Total Cantidad del Préstamos</t>
  </si>
  <si>
    <t>Total Cantidad del Préstamos New Housing</t>
  </si>
  <si>
    <t>Total Cantidad del Préstamos Used Housing</t>
  </si>
  <si>
    <t xml:space="preserve"> </t>
  </si>
  <si>
    <t xml:space="preserve">August </t>
  </si>
  <si>
    <t xml:space="preserve">*Se enmendó 14 enero 2019 la partida de Existente </t>
  </si>
  <si>
    <t xml:space="preserve">October </t>
  </si>
  <si>
    <t xml:space="preserve">May </t>
  </si>
  <si>
    <r>
      <t xml:space="preserve">May </t>
    </r>
    <r>
      <rPr>
        <b/>
        <sz val="14"/>
        <color rgb="FFFF0000"/>
        <rFont val="Arial"/>
        <family val="2"/>
      </rPr>
      <t>*</t>
    </r>
  </si>
  <si>
    <r>
      <t xml:space="preserve">July </t>
    </r>
    <r>
      <rPr>
        <b/>
        <sz val="14"/>
        <color rgb="FFFF0000"/>
        <rFont val="Arial"/>
        <family val="2"/>
      </rPr>
      <t>*</t>
    </r>
  </si>
  <si>
    <r>
      <t>October</t>
    </r>
    <r>
      <rPr>
        <b/>
        <sz val="13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</t>
    </r>
  </si>
  <si>
    <t>**Se enmendó 16 abril 2019</t>
  </si>
  <si>
    <t>***Se enmendó 7 mayo 2019</t>
  </si>
  <si>
    <r>
      <t>December</t>
    </r>
    <r>
      <rPr>
        <b/>
        <sz val="14"/>
        <color theme="9" tint="-0.249977111117893"/>
        <rFont val="Arial"/>
        <family val="2"/>
      </rPr>
      <t>***</t>
    </r>
  </si>
  <si>
    <t>****Se enmendó 20 mayo 2019</t>
  </si>
  <si>
    <t>*****Se enmendó 21 junio 2019</t>
  </si>
  <si>
    <t>******Se enmendó julio 2019</t>
  </si>
  <si>
    <r>
      <rPr>
        <b/>
        <sz val="13"/>
        <rFont val="Arial"/>
        <family val="2"/>
      </rPr>
      <t>April</t>
    </r>
    <r>
      <rPr>
        <b/>
        <sz val="13"/>
        <color theme="5" tint="-0.249977111117893"/>
        <rFont val="Arial"/>
        <family val="2"/>
      </rPr>
      <t>*****</t>
    </r>
  </si>
  <si>
    <r>
      <rPr>
        <b/>
        <sz val="13"/>
        <rFont val="Arial"/>
        <family val="2"/>
      </rPr>
      <t>July</t>
    </r>
    <r>
      <rPr>
        <b/>
        <sz val="13"/>
        <color rgb="FF0070C0"/>
        <rFont val="Arial"/>
        <family val="2"/>
      </rPr>
      <t xml:space="preserve"> ******</t>
    </r>
  </si>
  <si>
    <t>October ********</t>
  </si>
  <si>
    <t>November ********</t>
  </si>
  <si>
    <t>December********</t>
  </si>
  <si>
    <t>********Se enmendó mayo 2020</t>
  </si>
  <si>
    <t xml:space="preserve">February </t>
  </si>
  <si>
    <t xml:space="preserve">July </t>
  </si>
  <si>
    <t>*********Se enmendó julio 2020</t>
  </si>
  <si>
    <t xml:space="preserve">August ********* </t>
  </si>
  <si>
    <t>February **</t>
  </si>
  <si>
    <t>Enmiendas Febrero, Octubre y Noviembre 2019 y Febrero 2020</t>
  </si>
  <si>
    <t>GOVERNMENT OF PUERTO RICO</t>
  </si>
  <si>
    <t>Office of the Commissioner of Financial Institutions</t>
  </si>
  <si>
    <t xml:space="preserve">April </t>
  </si>
  <si>
    <t xml:space="preserve">June  </t>
  </si>
  <si>
    <r>
      <t xml:space="preserve">Januaruy  </t>
    </r>
    <r>
      <rPr>
        <b/>
        <sz val="14"/>
        <color rgb="FF1C1FAA"/>
        <rFont val="Arial"/>
        <family val="2"/>
      </rPr>
      <t>2021</t>
    </r>
  </si>
  <si>
    <r>
      <rPr>
        <b/>
        <sz val="13"/>
        <rFont val="Arial"/>
        <family val="2"/>
      </rPr>
      <t xml:space="preserve">Januaruy </t>
    </r>
    <r>
      <rPr>
        <b/>
        <sz val="14"/>
        <rFont val="Arial"/>
        <family val="2"/>
      </rPr>
      <t xml:space="preserve"> 2019</t>
    </r>
    <r>
      <rPr>
        <b/>
        <sz val="13"/>
        <color rgb="FF261CAA"/>
        <rFont val="Arial"/>
        <family val="2"/>
      </rPr>
      <t xml:space="preserve"> </t>
    </r>
    <r>
      <rPr>
        <b/>
        <sz val="13"/>
        <color rgb="FFFF00FF"/>
        <rFont val="Arial"/>
        <family val="2"/>
      </rPr>
      <t>**</t>
    </r>
  </si>
  <si>
    <r>
      <t xml:space="preserve">Januaruy  </t>
    </r>
    <r>
      <rPr>
        <b/>
        <sz val="14"/>
        <rFont val="Arial"/>
        <family val="2"/>
      </rPr>
      <t>2018</t>
    </r>
    <r>
      <rPr>
        <b/>
        <sz val="14"/>
        <color rgb="FF00B050"/>
        <rFont val="Arial"/>
        <family val="2"/>
      </rPr>
      <t>****</t>
    </r>
  </si>
  <si>
    <r>
      <t xml:space="preserve">Januaruy  </t>
    </r>
    <r>
      <rPr>
        <b/>
        <sz val="14"/>
        <rFont val="Arial"/>
        <family val="2"/>
      </rPr>
      <t>2017</t>
    </r>
  </si>
  <si>
    <r>
      <t xml:space="preserve">Januaruy  </t>
    </r>
    <r>
      <rPr>
        <b/>
        <sz val="14"/>
        <rFont val="Arial"/>
        <family val="2"/>
      </rPr>
      <t>2016</t>
    </r>
  </si>
  <si>
    <r>
      <t xml:space="preserve">Januaruy  </t>
    </r>
    <r>
      <rPr>
        <b/>
        <sz val="14"/>
        <rFont val="Arial"/>
        <family val="2"/>
      </rPr>
      <t>2015</t>
    </r>
  </si>
  <si>
    <r>
      <t xml:space="preserve">Januaruy  </t>
    </r>
    <r>
      <rPr>
        <b/>
        <sz val="14"/>
        <color indexed="8"/>
        <rFont val="Arial"/>
        <family val="2"/>
      </rPr>
      <t>2014</t>
    </r>
  </si>
  <si>
    <r>
      <t xml:space="preserve">Januaruy </t>
    </r>
    <r>
      <rPr>
        <b/>
        <sz val="14"/>
        <color indexed="8"/>
        <rFont val="Arial"/>
        <family val="2"/>
      </rPr>
      <t>2013</t>
    </r>
  </si>
  <si>
    <r>
      <t xml:space="preserve">Januaruy </t>
    </r>
    <r>
      <rPr>
        <b/>
        <sz val="14"/>
        <color indexed="8"/>
        <rFont val="Arial"/>
        <family val="2"/>
      </rPr>
      <t>2012</t>
    </r>
  </si>
  <si>
    <r>
      <t xml:space="preserve">Januaruy </t>
    </r>
    <r>
      <rPr>
        <b/>
        <sz val="14"/>
        <color indexed="8"/>
        <rFont val="Arial"/>
        <family val="2"/>
      </rPr>
      <t>2011</t>
    </r>
  </si>
  <si>
    <r>
      <t xml:space="preserve">Septembre </t>
    </r>
    <r>
      <rPr>
        <b/>
        <sz val="14"/>
        <rFont val="Arial"/>
        <family val="2"/>
      </rPr>
      <t>2010</t>
    </r>
  </si>
  <si>
    <r>
      <t xml:space="preserve">Januaruy  </t>
    </r>
    <r>
      <rPr>
        <b/>
        <sz val="14"/>
        <rFont val="Arial"/>
        <family val="2"/>
      </rPr>
      <t>2020</t>
    </r>
  </si>
  <si>
    <r>
      <rPr>
        <b/>
        <sz val="13"/>
        <rFont val="Arial"/>
        <family val="2"/>
      </rPr>
      <t>June  -</t>
    </r>
    <r>
      <rPr>
        <b/>
        <sz val="13"/>
        <color rgb="FF261CAA"/>
        <rFont val="Arial"/>
        <family val="2"/>
      </rPr>
      <t xml:space="preserve"> </t>
    </r>
    <r>
      <rPr>
        <b/>
        <sz val="13"/>
        <color rgb="FFFF0000"/>
        <rFont val="Arial"/>
        <family val="2"/>
      </rPr>
      <t>Sé enmendó en Agosto 3 - 2020</t>
    </r>
  </si>
  <si>
    <t>April - Cerrado por la Pandemia COVID-19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</si>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</sst>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8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3"/>
      <name val="Calibri"/>
      <family val="2"/>
    </font>
    <font>
      <b/>
      <sz val="12"/>
      <color indexed="8"/>
      <name val="Calibri"/>
      <family val="2"/>
    </font>
    <font>
      <b/>
      <sz val="12"/>
      <color theme="3" tint="-0.249977111117893"/>
      <name val="Calibri"/>
      <family val="2"/>
    </font>
    <font>
      <b/>
      <sz val="12"/>
      <color rgb="FFBF0B9D"/>
      <name val="Calibri"/>
      <family val="2"/>
    </font>
    <font>
      <b/>
      <sz val="12"/>
      <name val="Arial"/>
      <family val="2"/>
    </font>
    <font>
      <b/>
      <sz val="8"/>
      <name val="Verdana"/>
      <family val="2"/>
    </font>
    <font>
      <b/>
      <sz val="14"/>
      <color theme="8" tint="-0.499984740745262"/>
      <name val="Arial"/>
      <family val="2"/>
    </font>
    <font>
      <b/>
      <sz val="13"/>
      <color theme="8" tint="-0.49998474074526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02ED4"/>
      <name val="Calibri"/>
      <family val="2"/>
      <scheme val="minor"/>
    </font>
    <font>
      <b/>
      <sz val="13"/>
      <name val="Arial"/>
      <family val="2"/>
    </font>
    <font>
      <b/>
      <sz val="12.5"/>
      <name val="Arial"/>
      <family val="2"/>
    </font>
    <font>
      <b/>
      <sz val="14"/>
      <name val="Calibri"/>
      <family val="2"/>
    </font>
    <font>
      <sz val="11"/>
      <name val="Arial"/>
      <family val="2"/>
    </font>
    <font>
      <sz val="11"/>
      <color rgb="FF666666"/>
      <name val="Verdana"/>
      <family val="2"/>
    </font>
    <font>
      <b/>
      <sz val="18"/>
      <color theme="8" tint="-0.499984740745262"/>
      <name val="Calibri"/>
      <family val="2"/>
    </font>
    <font>
      <b/>
      <sz val="18"/>
      <color indexed="8"/>
      <name val="Calibri"/>
      <family val="2"/>
    </font>
    <font>
      <b/>
      <sz val="18"/>
      <name val="Arial"/>
      <family val="2"/>
    </font>
    <font>
      <b/>
      <sz val="16"/>
      <color rgb="FFFF0000"/>
      <name val="Calibri"/>
      <family val="2"/>
    </font>
    <font>
      <sz val="22"/>
      <color rgb="FFFF0000"/>
      <name val="Arial"/>
      <family val="2"/>
    </font>
    <font>
      <b/>
      <sz val="16"/>
      <color rgb="FFFF0000"/>
      <name val="Arial"/>
      <family val="2"/>
    </font>
    <font>
      <b/>
      <sz val="17"/>
      <color rgb="FF0070C0"/>
      <name val="Calibri"/>
      <family val="2"/>
    </font>
    <font>
      <b/>
      <sz val="16"/>
      <color rgb="FF0070C0"/>
      <name val="Arial"/>
      <family val="2"/>
    </font>
    <font>
      <sz val="11"/>
      <color rgb="FFFF0000"/>
      <name val="Arial"/>
      <family val="2"/>
    </font>
    <font>
      <sz val="8"/>
      <color rgb="FF666666"/>
      <name val="Verdana"/>
      <family val="2"/>
    </font>
    <font>
      <sz val="10"/>
      <color rgb="FFFF0000"/>
      <name val="Arial"/>
      <family val="2"/>
    </font>
    <font>
      <b/>
      <sz val="13"/>
      <color rgb="FF2939CD"/>
      <name val="Calibri"/>
      <family val="2"/>
      <scheme val="minor"/>
    </font>
    <font>
      <b/>
      <sz val="14"/>
      <color rgb="FF2939CD"/>
      <name val="Calibri"/>
      <family val="2"/>
      <scheme val="minor"/>
    </font>
    <font>
      <sz val="12"/>
      <color rgb="FF2939CD"/>
      <name val="Calibri"/>
      <family val="2"/>
      <scheme val="minor"/>
    </font>
    <font>
      <sz val="10"/>
      <color rgb="FF2939CD"/>
      <name val="Arial"/>
      <family val="2"/>
    </font>
    <font>
      <sz val="11"/>
      <color rgb="FF2939CD"/>
      <name val="Calibri"/>
      <family val="2"/>
    </font>
    <font>
      <b/>
      <sz val="12.5"/>
      <color rgb="FF2939CD"/>
      <name val="Arial"/>
      <family val="2"/>
    </font>
    <font>
      <b/>
      <sz val="12"/>
      <color rgb="FF2939CD"/>
      <name val="Calibri"/>
      <family val="2"/>
      <scheme val="minor"/>
    </font>
    <font>
      <sz val="13"/>
      <color rgb="FF2939CD"/>
      <name val="Arial"/>
      <family val="2"/>
    </font>
    <font>
      <b/>
      <sz val="13"/>
      <color indexed="8"/>
      <name val="Arial"/>
      <family val="2"/>
    </font>
    <font>
      <b/>
      <sz val="13"/>
      <color theme="1"/>
      <name val="Arial"/>
      <family val="2"/>
    </font>
    <font>
      <b/>
      <sz val="13"/>
      <color rgb="FF2939CD"/>
      <name val="Arial"/>
      <family val="2"/>
    </font>
    <font>
      <b/>
      <sz val="13"/>
      <color rgb="FF261CAA"/>
      <name val="Arial"/>
      <family val="2"/>
    </font>
    <font>
      <b/>
      <sz val="22"/>
      <color theme="5" tint="-0.249977111117893"/>
      <name val="Calibri"/>
      <family val="2"/>
    </font>
    <font>
      <b/>
      <sz val="18"/>
      <color rgb="FF0070C0"/>
      <name val="Calibri"/>
      <family val="2"/>
    </font>
    <font>
      <b/>
      <sz val="20"/>
      <color theme="8" tint="-0.499984740745262"/>
      <name val="Calibri"/>
      <family val="2"/>
    </font>
    <font>
      <b/>
      <sz val="20"/>
      <color rgb="FFBF0B9D"/>
      <name val="Calibri"/>
      <family val="2"/>
    </font>
    <font>
      <b/>
      <sz val="20"/>
      <name val="Arial"/>
      <family val="2"/>
    </font>
    <font>
      <b/>
      <sz val="13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3"/>
      <color rgb="FFFF00FF"/>
      <name val="Arial"/>
      <family val="2"/>
    </font>
    <font>
      <b/>
      <sz val="14"/>
      <color theme="9" tint="-0.249977111117893"/>
      <name val="Arial"/>
      <family val="2"/>
    </font>
    <font>
      <b/>
      <sz val="13"/>
      <color theme="9" tint="-0.249977111117893"/>
      <name val="Arial"/>
      <family val="2"/>
    </font>
    <font>
      <b/>
      <sz val="13"/>
      <color rgb="FF00B050"/>
      <name val="Arial"/>
      <family val="2"/>
    </font>
    <font>
      <b/>
      <sz val="11"/>
      <color rgb="FF00B050"/>
      <name val="Arial"/>
      <family val="2"/>
    </font>
    <font>
      <b/>
      <sz val="14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rgb="FFFF00FF"/>
      <name val="Arial"/>
      <family val="2"/>
    </font>
    <font>
      <b/>
      <sz val="11"/>
      <color theme="9" tint="-0.249977111117893"/>
      <name val="Arial"/>
      <family val="2"/>
    </font>
    <font>
      <b/>
      <sz val="13"/>
      <color theme="5" tint="-0.249977111117893"/>
      <name val="Arial"/>
      <family val="2"/>
    </font>
    <font>
      <b/>
      <sz val="11"/>
      <color theme="5" tint="-0.249977111117893"/>
      <name val="Arial"/>
      <family val="2"/>
    </font>
    <font>
      <b/>
      <sz val="11"/>
      <color rgb="FF0070C0"/>
      <name val="Arial"/>
      <family val="2"/>
    </font>
    <font>
      <b/>
      <sz val="13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7030A0"/>
      <name val="Arial"/>
      <family val="2"/>
    </font>
    <font>
      <b/>
      <sz val="13"/>
      <color rgb="FF7030A0"/>
      <name val="Arial"/>
      <family val="2"/>
    </font>
    <font>
      <sz val="10"/>
      <color rgb="FF7030A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rgb="FF43CEFF"/>
      <name val="Arial"/>
      <family val="2"/>
    </font>
    <font>
      <b/>
      <sz val="13"/>
      <color theme="8" tint="-0.249977111117893"/>
      <name val="Arial"/>
      <family val="2"/>
    </font>
    <font>
      <b/>
      <sz val="13"/>
      <color rgb="FF00B0F0"/>
      <name val="Arial"/>
      <family val="2"/>
    </font>
    <font>
      <b/>
      <sz val="11"/>
      <color rgb="FF00B0F0"/>
      <name val="Calibri"/>
      <family val="2"/>
      <scheme val="minor"/>
    </font>
    <font>
      <b/>
      <sz val="16"/>
      <name val="Arial"/>
      <family val="2"/>
    </font>
    <font>
      <b/>
      <sz val="13"/>
      <color rgb="FF1C1FAA"/>
      <name val="Arial"/>
      <family val="2"/>
    </font>
    <font>
      <b/>
      <sz val="14"/>
      <color rgb="FF1C1FAA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 style="medium">
        <color rgb="FFD7D7D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14">
    <xf numFmtId="0" fontId="0" fillId="0" borderId="0" xfId="0"/>
    <xf numFmtId="0" fontId="4" fillId="0" borderId="0" xfId="0" applyFont="1"/>
    <xf numFmtId="0" fontId="5" fillId="0" borderId="0" xfId="4"/>
    <xf numFmtId="0" fontId="6" fillId="0" borderId="0" xfId="4" applyFont="1"/>
    <xf numFmtId="0" fontId="7" fillId="0" borderId="0" xfId="4" applyFont="1"/>
    <xf numFmtId="43" fontId="0" fillId="0" borderId="0" xfId="0" applyNumberFormat="1"/>
    <xf numFmtId="0" fontId="0" fillId="0" borderId="0" xfId="0" applyFill="1"/>
    <xf numFmtId="0" fontId="9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Border="1"/>
    <xf numFmtId="165" fontId="0" fillId="0" borderId="0" xfId="1" applyNumberFormat="1" applyFont="1"/>
    <xf numFmtId="0" fontId="12" fillId="0" borderId="0" xfId="2" applyNumberFormat="1" applyFont="1" applyFill="1" applyBorder="1"/>
    <xf numFmtId="0" fontId="13" fillId="0" borderId="0" xfId="4" applyFont="1"/>
    <xf numFmtId="0" fontId="0" fillId="0" borderId="0" xfId="0" applyAlignment="1">
      <alignment horizontal="right" vertical="top"/>
    </xf>
    <xf numFmtId="165" fontId="14" fillId="11" borderId="1" xfId="7" applyNumberFormat="1" applyFont="1" applyFill="1" applyBorder="1" applyAlignment="1">
      <alignment horizontal="center"/>
    </xf>
    <xf numFmtId="165" fontId="15" fillId="11" borderId="2" xfId="7" applyNumberFormat="1" applyFon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165" fontId="17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15" fillId="12" borderId="2" xfId="7" applyNumberFormat="1" applyFont="1" applyFill="1" applyBorder="1" applyAlignment="1">
      <alignment horizontal="center"/>
    </xf>
    <xf numFmtId="0" fontId="18" fillId="0" borderId="6" xfId="0" applyFont="1" applyBorder="1"/>
    <xf numFmtId="165" fontId="18" fillId="0" borderId="3" xfId="1" applyNumberFormat="1" applyFont="1" applyBorder="1" applyAlignment="1">
      <alignment horizontal="center"/>
    </xf>
    <xf numFmtId="164" fontId="18" fillId="0" borderId="3" xfId="0" applyNumberFormat="1" applyFont="1" applyBorder="1"/>
    <xf numFmtId="0" fontId="18" fillId="0" borderId="3" xfId="0" applyFont="1" applyBorder="1" applyAlignment="1"/>
    <xf numFmtId="0" fontId="18" fillId="0" borderId="0" xfId="0" applyFont="1"/>
    <xf numFmtId="166" fontId="18" fillId="0" borderId="3" xfId="3" applyNumberFormat="1" applyFont="1" applyFill="1" applyBorder="1" applyAlignment="1">
      <alignment horizontal="right"/>
    </xf>
    <xf numFmtId="44" fontId="18" fillId="0" borderId="3" xfId="2" applyFont="1" applyBorder="1"/>
    <xf numFmtId="165" fontId="18" fillId="0" borderId="1" xfId="0" applyNumberFormat="1" applyFont="1" applyBorder="1" applyAlignment="1">
      <alignment horizontal="center"/>
    </xf>
    <xf numFmtId="164" fontId="18" fillId="0" borderId="2" xfId="0" applyNumberFormat="1" applyFont="1" applyBorder="1"/>
    <xf numFmtId="0" fontId="19" fillId="11" borderId="3" xfId="4" applyFont="1" applyFill="1" applyBorder="1" applyAlignment="1">
      <alignment horizontal="center"/>
    </xf>
    <xf numFmtId="0" fontId="19" fillId="14" borderId="3" xfId="4" applyFont="1" applyFill="1" applyBorder="1" applyAlignment="1">
      <alignment horizontal="center"/>
    </xf>
    <xf numFmtId="0" fontId="19" fillId="3" borderId="3" xfId="4" applyFont="1" applyFill="1" applyBorder="1" applyAlignment="1">
      <alignment horizontal="center"/>
    </xf>
    <xf numFmtId="0" fontId="20" fillId="0" borderId="0" xfId="0" applyFont="1"/>
    <xf numFmtId="0" fontId="21" fillId="4" borderId="5" xfId="0" applyFont="1" applyFill="1" applyBorder="1" applyAlignment="1">
      <alignment horizontal="right" vertical="top" wrapText="1"/>
    </xf>
    <xf numFmtId="6" fontId="21" fillId="4" borderId="5" xfId="0" applyNumberFormat="1" applyFont="1" applyFill="1" applyBorder="1" applyAlignment="1">
      <alignment horizontal="right" vertical="top" wrapText="1"/>
    </xf>
    <xf numFmtId="0" fontId="22" fillId="11" borderId="2" xfId="4" applyFont="1" applyFill="1" applyBorder="1" applyAlignment="1">
      <alignment horizontal="center" vertical="center"/>
    </xf>
    <xf numFmtId="0" fontId="23" fillId="13" borderId="3" xfId="4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7" fillId="0" borderId="0" xfId="0" applyFont="1" applyFill="1" applyAlignment="1">
      <alignment horizontal="center" vertical="center"/>
    </xf>
    <xf numFmtId="44" fontId="20" fillId="0" borderId="0" xfId="2" applyFont="1"/>
    <xf numFmtId="165" fontId="20" fillId="0" borderId="0" xfId="1" applyNumberFormat="1" applyFont="1"/>
    <xf numFmtId="164" fontId="20" fillId="0" borderId="0" xfId="2" applyNumberFormat="1" applyFont="1"/>
    <xf numFmtId="0" fontId="30" fillId="0" borderId="0" xfId="0" applyFont="1"/>
    <xf numFmtId="8" fontId="31" fillId="0" borderId="0" xfId="0" applyNumberFormat="1" applyFont="1"/>
    <xf numFmtId="0" fontId="32" fillId="0" borderId="0" xfId="0" applyFont="1"/>
    <xf numFmtId="0" fontId="33" fillId="16" borderId="0" xfId="0" applyFont="1" applyFill="1" applyAlignment="1">
      <alignment horizontal="center" vertical="center"/>
    </xf>
    <xf numFmtId="0" fontId="34" fillId="16" borderId="0" xfId="0" applyFont="1" applyFill="1" applyAlignment="1">
      <alignment horizontal="center" wrapText="1"/>
    </xf>
    <xf numFmtId="0" fontId="35" fillId="0" borderId="0" xfId="0" applyFont="1"/>
    <xf numFmtId="0" fontId="36" fillId="0" borderId="0" xfId="0" applyFont="1"/>
    <xf numFmtId="0" fontId="37" fillId="0" borderId="0" xfId="4" applyFont="1"/>
    <xf numFmtId="43" fontId="36" fillId="0" borderId="0" xfId="0" applyNumberFormat="1" applyFont="1"/>
    <xf numFmtId="0" fontId="39" fillId="16" borderId="0" xfId="0" applyFont="1" applyFill="1" applyAlignment="1">
      <alignment horizontal="center" wrapText="1"/>
    </xf>
    <xf numFmtId="0" fontId="17" fillId="6" borderId="3" xfId="4" applyFont="1" applyFill="1" applyBorder="1"/>
    <xf numFmtId="0" fontId="17" fillId="0" borderId="3" xfId="4" applyFont="1" applyBorder="1" applyAlignment="1">
      <alignment horizontal="center"/>
    </xf>
    <xf numFmtId="164" fontId="17" fillId="0" borderId="3" xfId="2" applyNumberFormat="1" applyFont="1" applyBorder="1"/>
    <xf numFmtId="0" fontId="40" fillId="16" borderId="0" xfId="0" applyFont="1" applyFill="1"/>
    <xf numFmtId="3" fontId="17" fillId="0" borderId="3" xfId="1" applyNumberFormat="1" applyFont="1" applyBorder="1" applyAlignment="1">
      <alignment horizontal="center"/>
    </xf>
    <xf numFmtId="164" fontId="17" fillId="0" borderId="3" xfId="2" applyNumberFormat="1" applyFont="1" applyFill="1" applyBorder="1"/>
    <xf numFmtId="3" fontId="17" fillId="0" borderId="3" xfId="0" applyNumberFormat="1" applyFont="1" applyBorder="1" applyAlignment="1">
      <alignment horizontal="center"/>
    </xf>
    <xf numFmtId="0" fontId="41" fillId="6" borderId="3" xfId="4" applyFont="1" applyFill="1" applyBorder="1"/>
    <xf numFmtId="0" fontId="41" fillId="2" borderId="3" xfId="4" applyFont="1" applyFill="1" applyBorder="1"/>
    <xf numFmtId="0" fontId="17" fillId="0" borderId="3" xfId="0" applyFont="1" applyBorder="1" applyAlignment="1">
      <alignment horizontal="center"/>
    </xf>
    <xf numFmtId="0" fontId="41" fillId="5" borderId="3" xfId="4" applyFont="1" applyFill="1" applyBorder="1"/>
    <xf numFmtId="0" fontId="41" fillId="8" borderId="3" xfId="4" applyFont="1" applyFill="1" applyBorder="1"/>
    <xf numFmtId="164" fontId="42" fillId="4" borderId="3" xfId="2" applyNumberFormat="1" applyFont="1" applyFill="1" applyBorder="1" applyAlignment="1">
      <alignment horizontal="left"/>
    </xf>
    <xf numFmtId="164" fontId="17" fillId="0" borderId="3" xfId="0" applyNumberFormat="1" applyFont="1" applyBorder="1"/>
    <xf numFmtId="0" fontId="41" fillId="7" borderId="3" xfId="4" applyFont="1" applyFill="1" applyBorder="1"/>
    <xf numFmtId="164" fontId="17" fillId="0" borderId="4" xfId="2" applyNumberFormat="1" applyFont="1" applyBorder="1"/>
    <xf numFmtId="0" fontId="17" fillId="0" borderId="1" xfId="0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164" fontId="17" fillId="0" borderId="7" xfId="2" applyNumberFormat="1" applyFont="1" applyBorder="1"/>
    <xf numFmtId="3" fontId="17" fillId="0" borderId="7" xfId="0" applyNumberFormat="1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3" fontId="17" fillId="0" borderId="3" xfId="0" applyNumberFormat="1" applyFont="1" applyFill="1" applyBorder="1" applyAlignment="1">
      <alignment horizontal="center"/>
    </xf>
    <xf numFmtId="0" fontId="17" fillId="9" borderId="3" xfId="4" applyFont="1" applyFill="1" applyBorder="1"/>
    <xf numFmtId="164" fontId="17" fillId="0" borderId="1" xfId="2" applyNumberFormat="1" applyFont="1" applyBorder="1"/>
    <xf numFmtId="3" fontId="17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2" applyNumberFormat="1" applyFont="1"/>
    <xf numFmtId="164" fontId="17" fillId="0" borderId="2" xfId="2" applyNumberFormat="1" applyFont="1" applyBorder="1"/>
    <xf numFmtId="3" fontId="17" fillId="0" borderId="4" xfId="0" applyNumberFormat="1" applyFont="1" applyBorder="1" applyAlignment="1">
      <alignment horizontal="center"/>
    </xf>
    <xf numFmtId="0" fontId="40" fillId="16" borderId="8" xfId="0" applyFont="1" applyFill="1" applyBorder="1"/>
    <xf numFmtId="3" fontId="17" fillId="0" borderId="0" xfId="0" applyNumberFormat="1" applyFont="1" applyAlignment="1">
      <alignment horizontal="center"/>
    </xf>
    <xf numFmtId="0" fontId="17" fillId="10" borderId="3" xfId="4" applyFont="1" applyFill="1" applyBorder="1"/>
    <xf numFmtId="0" fontId="17" fillId="0" borderId="3" xfId="0" applyFont="1" applyFill="1" applyBorder="1" applyAlignment="1">
      <alignment horizontal="center" vertical="center"/>
    </xf>
    <xf numFmtId="164" fontId="17" fillId="0" borderId="3" xfId="2" applyNumberFormat="1" applyFont="1" applyFill="1" applyBorder="1" applyAlignment="1">
      <alignment vertical="center"/>
    </xf>
    <xf numFmtId="0" fontId="43" fillId="16" borderId="0" xfId="0" applyFont="1" applyFill="1"/>
    <xf numFmtId="3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17" fillId="0" borderId="3" xfId="2" applyNumberFormat="1" applyFont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/>
    </xf>
    <xf numFmtId="164" fontId="43" fillId="0" borderId="3" xfId="2" applyNumberFormat="1" applyFont="1" applyBorder="1" applyAlignment="1">
      <alignment vertical="center"/>
    </xf>
    <xf numFmtId="164" fontId="43" fillId="0" borderId="3" xfId="2" applyNumberFormat="1" applyFont="1" applyBorder="1"/>
    <xf numFmtId="164" fontId="43" fillId="0" borderId="3" xfId="2" applyNumberFormat="1" applyFont="1" applyFill="1" applyBorder="1" applyAlignment="1">
      <alignment vertical="center"/>
    </xf>
    <xf numFmtId="164" fontId="42" fillId="4" borderId="3" xfId="2" applyNumberFormat="1" applyFont="1" applyFill="1" applyBorder="1" applyAlignment="1">
      <alignment horizontal="left" vertical="center"/>
    </xf>
    <xf numFmtId="164" fontId="43" fillId="4" borderId="3" xfId="2" applyNumberFormat="1" applyFont="1" applyFill="1" applyBorder="1" applyAlignment="1">
      <alignment horizontal="left" vertical="center"/>
    </xf>
    <xf numFmtId="44" fontId="38" fillId="0" borderId="7" xfId="2" applyFont="1" applyBorder="1"/>
    <xf numFmtId="164" fontId="38" fillId="0" borderId="0" xfId="0" applyNumberFormat="1" applyFont="1" applyBorder="1"/>
    <xf numFmtId="165" fontId="33" fillId="0" borderId="0" xfId="7" applyNumberFormat="1" applyFont="1" applyFill="1" applyBorder="1" applyAlignment="1">
      <alignment horizontal="center"/>
    </xf>
    <xf numFmtId="165" fontId="16" fillId="12" borderId="3" xfId="7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25" fillId="0" borderId="0" xfId="4" applyFont="1" applyFill="1" applyAlignment="1">
      <alignment vertical="center"/>
    </xf>
    <xf numFmtId="0" fontId="28" fillId="0" borderId="0" xfId="4" applyFont="1" applyFill="1"/>
    <xf numFmtId="0" fontId="5" fillId="0" borderId="0" xfId="4" applyFill="1"/>
    <xf numFmtId="0" fontId="37" fillId="0" borderId="0" xfId="4" applyFont="1" applyFill="1"/>
    <xf numFmtId="0" fontId="2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46" fillId="0" borderId="3" xfId="4" applyFont="1" applyBorder="1" applyAlignment="1">
      <alignment horizontal="left"/>
    </xf>
    <xf numFmtId="0" fontId="47" fillId="11" borderId="3" xfId="4" applyFont="1" applyFill="1" applyBorder="1" applyAlignment="1">
      <alignment horizontal="center" vertical="center"/>
    </xf>
    <xf numFmtId="0" fontId="48" fillId="13" borderId="3" xfId="4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164" fontId="50" fillId="0" borderId="3" xfId="2" applyNumberFormat="1" applyFont="1" applyBorder="1"/>
    <xf numFmtId="3" fontId="50" fillId="0" borderId="3" xfId="0" applyNumberFormat="1" applyFont="1" applyBorder="1" applyAlignment="1">
      <alignment horizontal="center" vertical="center"/>
    </xf>
    <xf numFmtId="164" fontId="50" fillId="0" borderId="3" xfId="2" applyNumberFormat="1" applyFont="1" applyBorder="1" applyAlignment="1">
      <alignment vertical="center"/>
    </xf>
    <xf numFmtId="0" fontId="44" fillId="7" borderId="3" xfId="4" applyFont="1" applyFill="1" applyBorder="1"/>
    <xf numFmtId="0" fontId="17" fillId="15" borderId="3" xfId="4" applyFont="1" applyFill="1" applyBorder="1"/>
    <xf numFmtId="0" fontId="51" fillId="15" borderId="3" xfId="4" applyFont="1" applyFill="1" applyBorder="1"/>
    <xf numFmtId="0" fontId="17" fillId="17" borderId="3" xfId="4" applyFont="1" applyFill="1" applyBorder="1"/>
    <xf numFmtId="0" fontId="53" fillId="0" borderId="3" xfId="0" applyFont="1" applyFill="1" applyBorder="1" applyAlignment="1">
      <alignment horizontal="center" vertical="center"/>
    </xf>
    <xf numFmtId="164" fontId="53" fillId="0" borderId="3" xfId="2" applyNumberFormat="1" applyFont="1" applyFill="1" applyBorder="1" applyAlignment="1">
      <alignment vertical="center"/>
    </xf>
    <xf numFmtId="3" fontId="53" fillId="0" borderId="3" xfId="0" applyNumberFormat="1" applyFont="1" applyFill="1" applyBorder="1" applyAlignment="1">
      <alignment horizontal="center"/>
    </xf>
    <xf numFmtId="0" fontId="55" fillId="0" borderId="3" xfId="0" applyFont="1" applyFill="1" applyBorder="1" applyAlignment="1">
      <alignment horizontal="center" vertical="center"/>
    </xf>
    <xf numFmtId="164" fontId="55" fillId="0" borderId="3" xfId="2" applyNumberFormat="1" applyFont="1" applyBorder="1"/>
    <xf numFmtId="3" fontId="55" fillId="0" borderId="3" xfId="0" applyNumberFormat="1" applyFont="1" applyBorder="1" applyAlignment="1">
      <alignment horizontal="center"/>
    </xf>
    <xf numFmtId="164" fontId="55" fillId="0" borderId="3" xfId="2" applyNumberFormat="1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center"/>
    </xf>
    <xf numFmtId="164" fontId="56" fillId="0" borderId="3" xfId="2" applyNumberFormat="1" applyFont="1" applyFill="1" applyBorder="1" applyAlignment="1">
      <alignment vertical="center"/>
    </xf>
    <xf numFmtId="0" fontId="59" fillId="0" borderId="0" xfId="0" applyFont="1"/>
    <xf numFmtId="0" fontId="60" fillId="0" borderId="0" xfId="0" applyFont="1"/>
    <xf numFmtId="0" fontId="61" fillId="0" borderId="0" xfId="0" applyFont="1"/>
    <xf numFmtId="0" fontId="57" fillId="0" borderId="0" xfId="0" applyFont="1"/>
    <xf numFmtId="3" fontId="62" fillId="0" borderId="3" xfId="0" applyNumberFormat="1" applyFont="1" applyFill="1" applyBorder="1" applyAlignment="1">
      <alignment horizontal="center"/>
    </xf>
    <xf numFmtId="0" fontId="62" fillId="0" borderId="3" xfId="0" applyFont="1" applyFill="1" applyBorder="1" applyAlignment="1">
      <alignment horizontal="center" vertical="center"/>
    </xf>
    <xf numFmtId="164" fontId="62" fillId="0" borderId="3" xfId="2" applyNumberFormat="1" applyFont="1" applyBorder="1"/>
    <xf numFmtId="3" fontId="62" fillId="0" borderId="3" xfId="0" applyNumberFormat="1" applyFont="1" applyFill="1" applyBorder="1" applyAlignment="1">
      <alignment horizontal="center" vertical="center"/>
    </xf>
    <xf numFmtId="164" fontId="62" fillId="0" borderId="3" xfId="2" applyNumberFormat="1" applyFont="1" applyFill="1" applyBorder="1" applyAlignment="1">
      <alignment vertical="center"/>
    </xf>
    <xf numFmtId="0" fontId="63" fillId="0" borderId="0" xfId="0" applyFont="1"/>
    <xf numFmtId="0" fontId="64" fillId="18" borderId="0" xfId="0" applyFont="1" applyFill="1"/>
    <xf numFmtId="0" fontId="65" fillId="18" borderId="3" xfId="4" applyFont="1" applyFill="1" applyBorder="1"/>
    <xf numFmtId="0" fontId="65" fillId="18" borderId="3" xfId="0" applyFont="1" applyFill="1" applyBorder="1" applyAlignment="1">
      <alignment horizontal="center" vertical="center"/>
    </xf>
    <xf numFmtId="164" fontId="65" fillId="18" borderId="3" xfId="2" applyNumberFormat="1" applyFont="1" applyFill="1" applyBorder="1"/>
    <xf numFmtId="3" fontId="65" fillId="18" borderId="3" xfId="0" applyNumberFormat="1" applyFont="1" applyFill="1" applyBorder="1" applyAlignment="1">
      <alignment horizontal="center" vertical="center"/>
    </xf>
    <xf numFmtId="164" fontId="65" fillId="18" borderId="3" xfId="2" applyNumberFormat="1" applyFont="1" applyFill="1" applyBorder="1" applyAlignment="1">
      <alignment vertical="center"/>
    </xf>
    <xf numFmtId="0" fontId="17" fillId="7" borderId="3" xfId="4" applyFont="1" applyFill="1" applyBorder="1"/>
    <xf numFmtId="0" fontId="17" fillId="8" borderId="3" xfId="4" applyFont="1" applyFill="1" applyBorder="1"/>
    <xf numFmtId="0" fontId="17" fillId="8" borderId="3" xfId="0" applyFont="1" applyFill="1" applyBorder="1" applyAlignment="1">
      <alignment horizontal="center" vertical="center"/>
    </xf>
    <xf numFmtId="164" fontId="17" fillId="8" borderId="3" xfId="2" applyNumberFormat="1" applyFont="1" applyFill="1" applyBorder="1"/>
    <xf numFmtId="3" fontId="17" fillId="8" borderId="3" xfId="0" applyNumberFormat="1" applyFont="1" applyFill="1" applyBorder="1" applyAlignment="1">
      <alignment horizontal="center"/>
    </xf>
    <xf numFmtId="164" fontId="17" fillId="8" borderId="3" xfId="2" applyNumberFormat="1" applyFont="1" applyFill="1" applyBorder="1" applyAlignment="1">
      <alignment vertical="center"/>
    </xf>
    <xf numFmtId="164" fontId="43" fillId="8" borderId="3" xfId="2" applyNumberFormat="1" applyFont="1" applyFill="1" applyBorder="1"/>
    <xf numFmtId="0" fontId="4" fillId="8" borderId="0" xfId="0" applyFont="1" applyFill="1"/>
    <xf numFmtId="0" fontId="17" fillId="3" borderId="3" xfId="0" applyFont="1" applyFill="1" applyBorder="1" applyAlignment="1">
      <alignment horizontal="center" vertical="center"/>
    </xf>
    <xf numFmtId="164" fontId="17" fillId="3" borderId="8" xfId="2" applyNumberFormat="1" applyFont="1" applyFill="1" applyBorder="1" applyAlignment="1">
      <alignment vertical="center"/>
    </xf>
    <xf numFmtId="3" fontId="50" fillId="3" borderId="3" xfId="0" applyNumberFormat="1" applyFont="1" applyFill="1" applyBorder="1" applyAlignment="1">
      <alignment horizontal="center"/>
    </xf>
    <xf numFmtId="164" fontId="50" fillId="3" borderId="3" xfId="2" applyNumberFormat="1" applyFont="1" applyFill="1" applyBorder="1"/>
    <xf numFmtId="3" fontId="50" fillId="3" borderId="3" xfId="0" applyNumberFormat="1" applyFont="1" applyFill="1" applyBorder="1" applyAlignment="1">
      <alignment horizontal="center" vertical="center"/>
    </xf>
    <xf numFmtId="164" fontId="50" fillId="3" borderId="3" xfId="2" applyNumberFormat="1" applyFont="1" applyFill="1" applyBorder="1" applyAlignment="1">
      <alignment vertical="center"/>
    </xf>
    <xf numFmtId="0" fontId="67" fillId="0" borderId="0" xfId="0" applyFont="1" applyFill="1"/>
    <xf numFmtId="0" fontId="69" fillId="0" borderId="0" xfId="0" applyFont="1" applyFill="1" applyAlignment="1">
      <alignment horizontal="center"/>
    </xf>
    <xf numFmtId="0" fontId="68" fillId="0" borderId="3" xfId="0" applyFont="1" applyFill="1" applyBorder="1" applyAlignment="1">
      <alignment horizontal="center" vertical="center"/>
    </xf>
    <xf numFmtId="164" fontId="68" fillId="0" borderId="3" xfId="2" applyNumberFormat="1" applyFont="1" applyBorder="1"/>
    <xf numFmtId="3" fontId="68" fillId="0" borderId="3" xfId="0" applyNumberFormat="1" applyFont="1" applyBorder="1" applyAlignment="1">
      <alignment horizontal="center"/>
    </xf>
    <xf numFmtId="164" fontId="68" fillId="0" borderId="3" xfId="2" applyNumberFormat="1" applyFont="1" applyFill="1" applyBorder="1" applyAlignment="1">
      <alignment vertical="center"/>
    </xf>
    <xf numFmtId="0" fontId="69" fillId="0" borderId="0" xfId="0" applyFont="1"/>
    <xf numFmtId="0" fontId="68" fillId="7" borderId="3" xfId="4" applyFont="1" applyFill="1" applyBorder="1"/>
    <xf numFmtId="164" fontId="43" fillId="0" borderId="3" xfId="2" applyNumberFormat="1" applyFont="1" applyFill="1" applyBorder="1"/>
    <xf numFmtId="164" fontId="73" fillId="0" borderId="3" xfId="2" applyNumberFormat="1" applyFont="1" applyFill="1" applyBorder="1"/>
    <xf numFmtId="0" fontId="74" fillId="20" borderId="3" xfId="4" applyFont="1" applyFill="1" applyBorder="1"/>
    <xf numFmtId="3" fontId="74" fillId="20" borderId="3" xfId="0" applyNumberFormat="1" applyFont="1" applyFill="1" applyBorder="1" applyAlignment="1">
      <alignment horizontal="center"/>
    </xf>
    <xf numFmtId="164" fontId="74" fillId="20" borderId="3" xfId="2" applyNumberFormat="1" applyFont="1" applyFill="1" applyBorder="1" applyAlignment="1">
      <alignment vertical="center"/>
    </xf>
    <xf numFmtId="3" fontId="74" fillId="20" borderId="3" xfId="0" applyNumberFormat="1" applyFont="1" applyFill="1" applyBorder="1" applyAlignment="1">
      <alignment horizontal="center" vertical="center"/>
    </xf>
    <xf numFmtId="164" fontId="74" fillId="20" borderId="3" xfId="2" applyNumberFormat="1" applyFont="1" applyFill="1" applyBorder="1"/>
    <xf numFmtId="17" fontId="75" fillId="20" borderId="0" xfId="6" applyNumberFormat="1" applyFont="1" applyFill="1" applyBorder="1" applyAlignment="1">
      <alignment horizontal="left"/>
    </xf>
    <xf numFmtId="164" fontId="72" fillId="20" borderId="3" xfId="2" applyNumberFormat="1" applyFont="1" applyFill="1" applyBorder="1" applyAlignment="1">
      <alignment vertical="center"/>
    </xf>
    <xf numFmtId="0" fontId="72" fillId="21" borderId="3" xfId="0" applyFont="1" applyFill="1" applyBorder="1" applyAlignment="1">
      <alignment horizontal="center" vertical="center"/>
    </xf>
    <xf numFmtId="164" fontId="66" fillId="0" borderId="0" xfId="2" applyNumberFormat="1" applyFont="1"/>
    <xf numFmtId="8" fontId="35" fillId="0" borderId="0" xfId="0" applyNumberFormat="1" applyFont="1"/>
    <xf numFmtId="0" fontId="44" fillId="17" borderId="3" xfId="4" applyFont="1" applyFill="1" applyBorder="1"/>
    <xf numFmtId="0" fontId="51" fillId="0" borderId="0" xfId="0" applyFont="1"/>
    <xf numFmtId="0" fontId="3" fillId="0" borderId="0" xfId="0" applyFont="1" applyAlignment="1">
      <alignment horizontal="center"/>
    </xf>
    <xf numFmtId="164" fontId="51" fillId="0" borderId="0" xfId="2" applyNumberFormat="1" applyFont="1" applyAlignment="1">
      <alignment horizontal="center"/>
    </xf>
    <xf numFmtId="164" fontId="72" fillId="21" borderId="3" xfId="2" applyNumberFormat="1" applyFont="1" applyFill="1" applyBorder="1"/>
    <xf numFmtId="0" fontId="4" fillId="0" borderId="0" xfId="0" applyFont="1" applyAlignment="1">
      <alignment horizontal="right"/>
    </xf>
    <xf numFmtId="0" fontId="7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0" fillId="17" borderId="3" xfId="0" applyFont="1" applyFill="1" applyBorder="1" applyAlignment="1">
      <alignment horizontal="center" vertical="center"/>
    </xf>
    <xf numFmtId="164" fontId="50" fillId="17" borderId="3" xfId="2" applyNumberFormat="1" applyFont="1" applyFill="1" applyBorder="1"/>
    <xf numFmtId="8" fontId="0" fillId="0" borderId="0" xfId="0" applyNumberFormat="1"/>
    <xf numFmtId="3" fontId="0" fillId="0" borderId="0" xfId="0" applyNumberFormat="1"/>
    <xf numFmtId="0" fontId="44" fillId="4" borderId="3" xfId="4" applyFont="1" applyFill="1" applyBorder="1"/>
    <xf numFmtId="0" fontId="77" fillId="4" borderId="3" xfId="4" applyFont="1" applyFill="1" applyBorder="1"/>
    <xf numFmtId="0" fontId="0" fillId="4" borderId="0" xfId="0" applyFill="1" applyAlignment="1">
      <alignment horizontal="center"/>
    </xf>
    <xf numFmtId="0" fontId="17" fillId="4" borderId="3" xfId="0" applyFont="1" applyFill="1" applyBorder="1" applyAlignment="1">
      <alignment horizontal="center" vertical="center"/>
    </xf>
    <xf numFmtId="164" fontId="17" fillId="4" borderId="8" xfId="2" applyNumberFormat="1" applyFont="1" applyFill="1" applyBorder="1" applyAlignment="1">
      <alignment vertical="center"/>
    </xf>
    <xf numFmtId="164" fontId="50" fillId="4" borderId="3" xfId="2" applyNumberFormat="1" applyFont="1" applyFill="1" applyBorder="1"/>
    <xf numFmtId="3" fontId="50" fillId="4" borderId="3" xfId="0" applyNumberFormat="1" applyFont="1" applyFill="1" applyBorder="1" applyAlignment="1">
      <alignment horizontal="center"/>
    </xf>
    <xf numFmtId="0" fontId="0" fillId="4" borderId="0" xfId="0" applyFill="1"/>
    <xf numFmtId="0" fontId="17" fillId="19" borderId="3" xfId="4" applyFont="1" applyFill="1" applyBorder="1"/>
    <xf numFmtId="0" fontId="50" fillId="3" borderId="3" xfId="4" applyFont="1" applyFill="1" applyBorder="1"/>
    <xf numFmtId="3" fontId="17" fillId="4" borderId="3" xfId="0" applyNumberFormat="1" applyFont="1" applyFill="1" applyBorder="1" applyAlignment="1">
      <alignment horizontal="center"/>
    </xf>
    <xf numFmtId="0" fontId="50" fillId="4" borderId="3" xfId="0" applyFont="1" applyFill="1" applyBorder="1" applyAlignment="1">
      <alignment horizontal="center" vertical="center"/>
    </xf>
    <xf numFmtId="3" fontId="17" fillId="4" borderId="3" xfId="1" applyNumberFormat="1" applyFont="1" applyFill="1" applyBorder="1" applyAlignment="1">
      <alignment horizontal="center"/>
    </xf>
    <xf numFmtId="3" fontId="17" fillId="4" borderId="3" xfId="0" applyNumberFormat="1" applyFont="1" applyFill="1" applyBorder="1" applyAlignment="1">
      <alignment horizontal="center" vertical="center"/>
    </xf>
    <xf numFmtId="164" fontId="17" fillId="4" borderId="3" xfId="2" applyNumberFormat="1" applyFont="1" applyFill="1" applyBorder="1" applyAlignment="1">
      <alignment vertical="center"/>
    </xf>
    <xf numFmtId="164" fontId="17" fillId="4" borderId="3" xfId="2" applyNumberFormat="1" applyFont="1" applyFill="1" applyBorder="1"/>
    <xf numFmtId="164" fontId="43" fillId="4" borderId="3" xfId="2" applyNumberFormat="1" applyFont="1" applyFill="1" applyBorder="1"/>
    <xf numFmtId="0" fontId="0" fillId="0" borderId="0" xfId="0" applyFont="1"/>
  </cellXfs>
  <cellStyles count="11">
    <cellStyle name="Comma" xfId="1" builtinId="3"/>
    <cellStyle name="Currency" xfId="2" builtinId="4"/>
    <cellStyle name="Normal" xfId="0" builtinId="0"/>
    <cellStyle name="Normal 39" xfId="7"/>
    <cellStyle name="Normal 39 2" xfId="10"/>
    <cellStyle name="Normal 50" xfId="6"/>
    <cellStyle name="Normal 50 2" xfId="9"/>
    <cellStyle name="Normal 55" xfId="5"/>
    <cellStyle name="Normal 55 2" xfId="8"/>
    <cellStyle name="Normal_Sheet1" xfId="4"/>
    <cellStyle name="Percent" xfId="3" builtinId="5"/>
  </cellStyles>
  <dxfs count="0"/>
  <tableStyles count="0" defaultTableStyle="TableStyleMedium2" defaultPivotStyle="PivotStyleLight16"/>
  <colors>
    <mruColors>
      <color rgb="FF0000FF"/>
      <color rgb="FF7882E4"/>
      <color rgb="FF5F6BDF"/>
      <color rgb="FF2939CD"/>
      <color rgb="FF9999FF"/>
      <color rgb="FF1C1FAA"/>
      <color rgb="FFFF00FF"/>
      <color rgb="FFFF61FF"/>
      <color rgb="FF43CE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New Housing Sold</a:t>
            </a:r>
          </a:p>
        </c:rich>
      </c:tx>
      <c:layout>
        <c:manualLayout>
          <c:xMode val="edge"/>
          <c:yMode val="edge"/>
          <c:x val="0.3786513613798218"/>
          <c:y val="2.4270709962907526E-2"/>
        </c:manualLayout>
      </c:layout>
      <c:overlay val="0"/>
      <c:spPr>
        <a:solidFill>
          <a:srgbClr val="5F6BD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87903435147523E-2"/>
          <c:y val="0.12190128233970751"/>
          <c:w val="0.83442917319258803"/>
          <c:h val="0.554901281967853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'Resumen Vivienda Mensual '!$D$13</c:f>
              <c:strCache>
                <c:ptCount val="1"/>
                <c:pt idx="0">
                  <c:v>Units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8"/>
              <c:layout>
                <c:manualLayout>
                  <c:x val="0"/>
                  <c:y val="4.6258919184029093E-3"/>
                </c:manualLayout>
              </c:layout>
              <c:spPr>
                <a:solidFill>
                  <a:schemeClr val="accent4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50" b="1">
                      <a:solidFill>
                        <a:srgbClr val="0000FF"/>
                      </a:solidFill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>
                    <a:solidFill>
                      <a:srgbClr val="0000FF"/>
                    </a:solidFill>
                  </a:defRPr>
                </a:pPr>
                <a:endParaRPr lang="es-P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'Resumen Vivienda Mensual '!$C$14:$C$141</c:f>
              <c:strCache>
                <c:ptCount val="127"/>
                <c:pt idx="0">
                  <c:v>Septembre 2010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Januaruy 2011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  <c:pt idx="15">
                  <c:v>December</c:v>
                </c:pt>
                <c:pt idx="16">
                  <c:v>Januaruy 2012</c:v>
                </c:pt>
                <c:pt idx="17">
                  <c:v>February</c:v>
                </c:pt>
                <c:pt idx="18">
                  <c:v>March</c:v>
                </c:pt>
                <c:pt idx="19">
                  <c:v>April</c:v>
                </c:pt>
                <c:pt idx="20">
                  <c:v>May</c:v>
                </c:pt>
                <c:pt idx="21">
                  <c:v>June</c:v>
                </c:pt>
                <c:pt idx="22">
                  <c:v>July</c:v>
                </c:pt>
                <c:pt idx="23">
                  <c:v>August</c:v>
                </c:pt>
                <c:pt idx="24">
                  <c:v>September</c:v>
                </c:pt>
                <c:pt idx="25">
                  <c:v>October</c:v>
                </c:pt>
                <c:pt idx="26">
                  <c:v>November</c:v>
                </c:pt>
                <c:pt idx="27">
                  <c:v>December</c:v>
                </c:pt>
                <c:pt idx="28">
                  <c:v>Januaruy 2013</c:v>
                </c:pt>
                <c:pt idx="29">
                  <c:v>February</c:v>
                </c:pt>
                <c:pt idx="30">
                  <c:v>March</c:v>
                </c:pt>
                <c:pt idx="31">
                  <c:v>April</c:v>
                </c:pt>
                <c:pt idx="32">
                  <c:v>May</c:v>
                </c:pt>
                <c:pt idx="33">
                  <c:v>June</c:v>
                </c:pt>
                <c:pt idx="34">
                  <c:v>July</c:v>
                </c:pt>
                <c:pt idx="35">
                  <c:v>August</c:v>
                </c:pt>
                <c:pt idx="36">
                  <c:v>September</c:v>
                </c:pt>
                <c:pt idx="37">
                  <c:v>October</c:v>
                </c:pt>
                <c:pt idx="38">
                  <c:v>November</c:v>
                </c:pt>
                <c:pt idx="39">
                  <c:v>December</c:v>
                </c:pt>
                <c:pt idx="40">
                  <c:v>Januaruy  2014</c:v>
                </c:pt>
                <c:pt idx="41">
                  <c:v>February</c:v>
                </c:pt>
                <c:pt idx="42">
                  <c:v>March</c:v>
                </c:pt>
                <c:pt idx="43">
                  <c:v>April</c:v>
                </c:pt>
                <c:pt idx="44">
                  <c:v>May</c:v>
                </c:pt>
                <c:pt idx="45">
                  <c:v>June</c:v>
                </c:pt>
                <c:pt idx="46">
                  <c:v>July</c:v>
                </c:pt>
                <c:pt idx="47">
                  <c:v>August</c:v>
                </c:pt>
                <c:pt idx="48">
                  <c:v>September</c:v>
                </c:pt>
                <c:pt idx="49">
                  <c:v>October</c:v>
                </c:pt>
                <c:pt idx="50">
                  <c:v>November</c:v>
                </c:pt>
                <c:pt idx="51">
                  <c:v>December</c:v>
                </c:pt>
                <c:pt idx="52">
                  <c:v>Januaruy  2015</c:v>
                </c:pt>
                <c:pt idx="53">
                  <c:v>February</c:v>
                </c:pt>
                <c:pt idx="54">
                  <c:v>March</c:v>
                </c:pt>
                <c:pt idx="55">
                  <c:v>April</c:v>
                </c:pt>
                <c:pt idx="56">
                  <c:v>May</c:v>
                </c:pt>
                <c:pt idx="57">
                  <c:v>June</c:v>
                </c:pt>
                <c:pt idx="58">
                  <c:v>July</c:v>
                </c:pt>
                <c:pt idx="59">
                  <c:v>August</c:v>
                </c:pt>
                <c:pt idx="60">
                  <c:v>September</c:v>
                </c:pt>
                <c:pt idx="61">
                  <c:v>October</c:v>
                </c:pt>
                <c:pt idx="62">
                  <c:v>November</c:v>
                </c:pt>
                <c:pt idx="63">
                  <c:v>December</c:v>
                </c:pt>
                <c:pt idx="64">
                  <c:v>Januaruy  2016</c:v>
                </c:pt>
                <c:pt idx="65">
                  <c:v>February</c:v>
                </c:pt>
                <c:pt idx="66">
                  <c:v>March</c:v>
                </c:pt>
                <c:pt idx="67">
                  <c:v>April</c:v>
                </c:pt>
                <c:pt idx="68">
                  <c:v>May</c:v>
                </c:pt>
                <c:pt idx="69">
                  <c:v>June</c:v>
                </c:pt>
                <c:pt idx="70">
                  <c:v>July</c:v>
                </c:pt>
                <c:pt idx="71">
                  <c:v>August</c:v>
                </c:pt>
                <c:pt idx="72">
                  <c:v>September</c:v>
                </c:pt>
                <c:pt idx="73">
                  <c:v>October</c:v>
                </c:pt>
                <c:pt idx="74">
                  <c:v>November</c:v>
                </c:pt>
                <c:pt idx="75">
                  <c:v>December</c:v>
                </c:pt>
                <c:pt idx="76">
                  <c:v>Januaruy  2017</c:v>
                </c:pt>
                <c:pt idx="77">
                  <c:v>February</c:v>
                </c:pt>
                <c:pt idx="78">
                  <c:v>March</c:v>
                </c:pt>
                <c:pt idx="79">
                  <c:v>April</c:v>
                </c:pt>
                <c:pt idx="80">
                  <c:v>May</c:v>
                </c:pt>
                <c:pt idx="81">
                  <c:v>June</c:v>
                </c:pt>
                <c:pt idx="82">
                  <c:v>July *</c:v>
                </c:pt>
                <c:pt idx="83">
                  <c:v>August</c:v>
                </c:pt>
                <c:pt idx="84">
                  <c:v>September</c:v>
                </c:pt>
                <c:pt idx="85">
                  <c:v>October</c:v>
                </c:pt>
                <c:pt idx="86">
                  <c:v>November</c:v>
                </c:pt>
                <c:pt idx="87">
                  <c:v>December</c:v>
                </c:pt>
                <c:pt idx="88">
                  <c:v>Januaruy  2018****</c:v>
                </c:pt>
                <c:pt idx="89">
                  <c:v>February</c:v>
                </c:pt>
                <c:pt idx="90">
                  <c:v>March</c:v>
                </c:pt>
                <c:pt idx="91">
                  <c:v>April</c:v>
                </c:pt>
                <c:pt idx="92">
                  <c:v>May *</c:v>
                </c:pt>
                <c:pt idx="93">
                  <c:v>June</c:v>
                </c:pt>
                <c:pt idx="94">
                  <c:v>July *</c:v>
                </c:pt>
                <c:pt idx="95">
                  <c:v>August </c:v>
                </c:pt>
                <c:pt idx="96">
                  <c:v>September</c:v>
                </c:pt>
                <c:pt idx="97">
                  <c:v>October *</c:v>
                </c:pt>
                <c:pt idx="98">
                  <c:v>November</c:v>
                </c:pt>
                <c:pt idx="99">
                  <c:v>December***</c:v>
                </c:pt>
                <c:pt idx="100">
                  <c:v>Januaruy  2019 **</c:v>
                </c:pt>
                <c:pt idx="101">
                  <c:v>February **</c:v>
                </c:pt>
                <c:pt idx="102">
                  <c:v>March</c:v>
                </c:pt>
                <c:pt idx="103">
                  <c:v>April*****</c:v>
                </c:pt>
                <c:pt idx="104">
                  <c:v>May </c:v>
                </c:pt>
                <c:pt idx="105">
                  <c:v>June</c:v>
                </c:pt>
                <c:pt idx="106">
                  <c:v>July ******</c:v>
                </c:pt>
                <c:pt idx="107">
                  <c:v>August ********* </c:v>
                </c:pt>
                <c:pt idx="108">
                  <c:v>September</c:v>
                </c:pt>
                <c:pt idx="109">
                  <c:v>October ********</c:v>
                </c:pt>
                <c:pt idx="110">
                  <c:v>November ********</c:v>
                </c:pt>
                <c:pt idx="111">
                  <c:v>December********</c:v>
                </c:pt>
                <c:pt idx="112">
                  <c:v>Januaruy  2020</c:v>
                </c:pt>
                <c:pt idx="113">
                  <c:v>February </c:v>
                </c:pt>
                <c:pt idx="114">
                  <c:v>March</c:v>
                </c:pt>
                <c:pt idx="115">
                  <c:v>April - Cerrado por la Pandemia COVID-19</c:v>
                </c:pt>
                <c:pt idx="116">
                  <c:v>May </c:v>
                </c:pt>
                <c:pt idx="117">
                  <c:v>June  - Sé enmendó en Agosto 3 - 2020</c:v>
                </c:pt>
                <c:pt idx="118">
                  <c:v>July </c:v>
                </c:pt>
                <c:pt idx="119">
                  <c:v>August </c:v>
                </c:pt>
                <c:pt idx="120">
                  <c:v>September</c:v>
                </c:pt>
                <c:pt idx="121">
                  <c:v>October </c:v>
                </c:pt>
                <c:pt idx="122">
                  <c:v>November</c:v>
                </c:pt>
                <c:pt idx="123">
                  <c:v>December</c:v>
                </c:pt>
                <c:pt idx="124">
                  <c:v>Januaruy  2021</c:v>
                </c:pt>
                <c:pt idx="125">
                  <c:v>February </c:v>
                </c:pt>
                <c:pt idx="126">
                  <c:v>March</c:v>
                </c:pt>
              </c:strCache>
            </c:strRef>
          </c:cat>
          <c:val>
            <c:numRef>
              <c:f>'Resumen Vivienda Mensual '!$D$12:$D$141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228</c:v>
                </c:pt>
                <c:pt idx="3">
                  <c:v>342</c:v>
                </c:pt>
                <c:pt idx="4">
                  <c:v>274</c:v>
                </c:pt>
                <c:pt idx="5">
                  <c:v>315</c:v>
                </c:pt>
                <c:pt idx="6">
                  <c:v>249</c:v>
                </c:pt>
                <c:pt idx="7">
                  <c:v>262</c:v>
                </c:pt>
                <c:pt idx="8">
                  <c:v>354</c:v>
                </c:pt>
                <c:pt idx="9">
                  <c:v>374</c:v>
                </c:pt>
                <c:pt idx="10">
                  <c:v>322</c:v>
                </c:pt>
                <c:pt idx="11">
                  <c:v>484</c:v>
                </c:pt>
                <c:pt idx="12">
                  <c:v>328</c:v>
                </c:pt>
                <c:pt idx="13">
                  <c:v>229</c:v>
                </c:pt>
                <c:pt idx="14">
                  <c:v>278</c:v>
                </c:pt>
                <c:pt idx="15">
                  <c:v>255</c:v>
                </c:pt>
                <c:pt idx="16">
                  <c:v>213</c:v>
                </c:pt>
                <c:pt idx="17">
                  <c:v>234</c:v>
                </c:pt>
                <c:pt idx="18">
                  <c:v>153</c:v>
                </c:pt>
                <c:pt idx="19">
                  <c:v>150</c:v>
                </c:pt>
                <c:pt idx="20">
                  <c:v>214</c:v>
                </c:pt>
                <c:pt idx="21">
                  <c:v>229</c:v>
                </c:pt>
                <c:pt idx="22">
                  <c:v>224</c:v>
                </c:pt>
                <c:pt idx="23">
                  <c:v>245</c:v>
                </c:pt>
                <c:pt idx="24">
                  <c:v>220</c:v>
                </c:pt>
                <c:pt idx="25">
                  <c:v>211</c:v>
                </c:pt>
                <c:pt idx="26">
                  <c:v>190</c:v>
                </c:pt>
                <c:pt idx="27">
                  <c:v>229</c:v>
                </c:pt>
                <c:pt idx="28">
                  <c:v>230</c:v>
                </c:pt>
                <c:pt idx="29">
                  <c:v>280</c:v>
                </c:pt>
                <c:pt idx="30">
                  <c:v>195</c:v>
                </c:pt>
                <c:pt idx="31">
                  <c:v>164</c:v>
                </c:pt>
                <c:pt idx="32">
                  <c:v>134</c:v>
                </c:pt>
                <c:pt idx="33">
                  <c:v>160</c:v>
                </c:pt>
                <c:pt idx="34">
                  <c:v>194</c:v>
                </c:pt>
                <c:pt idx="35">
                  <c:v>221</c:v>
                </c:pt>
                <c:pt idx="36">
                  <c:v>81</c:v>
                </c:pt>
                <c:pt idx="37">
                  <c:v>127</c:v>
                </c:pt>
                <c:pt idx="38">
                  <c:v>152</c:v>
                </c:pt>
                <c:pt idx="39">
                  <c:v>176</c:v>
                </c:pt>
                <c:pt idx="40">
                  <c:v>140</c:v>
                </c:pt>
                <c:pt idx="41">
                  <c:v>159</c:v>
                </c:pt>
                <c:pt idx="42">
                  <c:v>159</c:v>
                </c:pt>
                <c:pt idx="43">
                  <c:v>131</c:v>
                </c:pt>
                <c:pt idx="44">
                  <c:v>158</c:v>
                </c:pt>
                <c:pt idx="45">
                  <c:v>147</c:v>
                </c:pt>
                <c:pt idx="46">
                  <c:v>169</c:v>
                </c:pt>
                <c:pt idx="47">
                  <c:v>123</c:v>
                </c:pt>
                <c:pt idx="48">
                  <c:v>116</c:v>
                </c:pt>
                <c:pt idx="49">
                  <c:v>158</c:v>
                </c:pt>
                <c:pt idx="50">
                  <c:v>118</c:v>
                </c:pt>
                <c:pt idx="51">
                  <c:v>173</c:v>
                </c:pt>
                <c:pt idx="52">
                  <c:v>119</c:v>
                </c:pt>
                <c:pt idx="53">
                  <c:v>102</c:v>
                </c:pt>
                <c:pt idx="54">
                  <c:v>92</c:v>
                </c:pt>
                <c:pt idx="55">
                  <c:v>117</c:v>
                </c:pt>
                <c:pt idx="56">
                  <c:v>159</c:v>
                </c:pt>
                <c:pt idx="57">
                  <c:v>158</c:v>
                </c:pt>
                <c:pt idx="58">
                  <c:v>128</c:v>
                </c:pt>
                <c:pt idx="59">
                  <c:v>142</c:v>
                </c:pt>
                <c:pt idx="60">
                  <c:v>135</c:v>
                </c:pt>
                <c:pt idx="61">
                  <c:v>143</c:v>
                </c:pt>
                <c:pt idx="62">
                  <c:v>115</c:v>
                </c:pt>
                <c:pt idx="63">
                  <c:v>106</c:v>
                </c:pt>
                <c:pt idx="64">
                  <c:v>68</c:v>
                </c:pt>
                <c:pt idx="65">
                  <c:v>107</c:v>
                </c:pt>
                <c:pt idx="66">
                  <c:v>85</c:v>
                </c:pt>
                <c:pt idx="67">
                  <c:v>90</c:v>
                </c:pt>
                <c:pt idx="68">
                  <c:v>107</c:v>
                </c:pt>
                <c:pt idx="69">
                  <c:v>118</c:v>
                </c:pt>
                <c:pt idx="70">
                  <c:v>109</c:v>
                </c:pt>
                <c:pt idx="71">
                  <c:v>131</c:v>
                </c:pt>
                <c:pt idx="72">
                  <c:v>74</c:v>
                </c:pt>
                <c:pt idx="73">
                  <c:v>111</c:v>
                </c:pt>
                <c:pt idx="74">
                  <c:v>88</c:v>
                </c:pt>
                <c:pt idx="75">
                  <c:v>79</c:v>
                </c:pt>
                <c:pt idx="76">
                  <c:v>52</c:v>
                </c:pt>
                <c:pt idx="77">
                  <c:v>97</c:v>
                </c:pt>
                <c:pt idx="78">
                  <c:v>65</c:v>
                </c:pt>
                <c:pt idx="79">
                  <c:v>61</c:v>
                </c:pt>
                <c:pt idx="80">
                  <c:v>95</c:v>
                </c:pt>
                <c:pt idx="81">
                  <c:v>85</c:v>
                </c:pt>
                <c:pt idx="82">
                  <c:v>89</c:v>
                </c:pt>
                <c:pt idx="83">
                  <c:v>98</c:v>
                </c:pt>
                <c:pt idx="84">
                  <c:v>90</c:v>
                </c:pt>
                <c:pt idx="85">
                  <c:v>88</c:v>
                </c:pt>
                <c:pt idx="86">
                  <c:v>10</c:v>
                </c:pt>
                <c:pt idx="87">
                  <c:v>15</c:v>
                </c:pt>
                <c:pt idx="88">
                  <c:v>43</c:v>
                </c:pt>
                <c:pt idx="89">
                  <c:v>68</c:v>
                </c:pt>
                <c:pt idx="90">
                  <c:v>153</c:v>
                </c:pt>
                <c:pt idx="91">
                  <c:v>194</c:v>
                </c:pt>
                <c:pt idx="92">
                  <c:v>79</c:v>
                </c:pt>
                <c:pt idx="93">
                  <c:v>279</c:v>
                </c:pt>
                <c:pt idx="94">
                  <c:v>71</c:v>
                </c:pt>
                <c:pt idx="95">
                  <c:v>68</c:v>
                </c:pt>
                <c:pt idx="96">
                  <c:v>100</c:v>
                </c:pt>
                <c:pt idx="97">
                  <c:v>86</c:v>
                </c:pt>
                <c:pt idx="98">
                  <c:v>59</c:v>
                </c:pt>
                <c:pt idx="99">
                  <c:v>83</c:v>
                </c:pt>
                <c:pt idx="100">
                  <c:v>209</c:v>
                </c:pt>
                <c:pt idx="101">
                  <c:v>52</c:v>
                </c:pt>
                <c:pt idx="102">
                  <c:v>32</c:v>
                </c:pt>
                <c:pt idx="103">
                  <c:v>68</c:v>
                </c:pt>
                <c:pt idx="104">
                  <c:v>60</c:v>
                </c:pt>
                <c:pt idx="105">
                  <c:v>63</c:v>
                </c:pt>
                <c:pt idx="106">
                  <c:v>74</c:v>
                </c:pt>
                <c:pt idx="107">
                  <c:v>74</c:v>
                </c:pt>
                <c:pt idx="108">
                  <c:v>62</c:v>
                </c:pt>
                <c:pt idx="109">
                  <c:v>62</c:v>
                </c:pt>
                <c:pt idx="110">
                  <c:v>56</c:v>
                </c:pt>
                <c:pt idx="111">
                  <c:v>45</c:v>
                </c:pt>
                <c:pt idx="112">
                  <c:v>52</c:v>
                </c:pt>
                <c:pt idx="113">
                  <c:v>50</c:v>
                </c:pt>
                <c:pt idx="114">
                  <c:v>55</c:v>
                </c:pt>
                <c:pt idx="115">
                  <c:v>59</c:v>
                </c:pt>
                <c:pt idx="116">
                  <c:v>32</c:v>
                </c:pt>
                <c:pt idx="117">
                  <c:v>0</c:v>
                </c:pt>
                <c:pt idx="118">
                  <c:v>169</c:v>
                </c:pt>
                <c:pt idx="119">
                  <c:v>83</c:v>
                </c:pt>
                <c:pt idx="120">
                  <c:v>71</c:v>
                </c:pt>
                <c:pt idx="121">
                  <c:v>75</c:v>
                </c:pt>
                <c:pt idx="122">
                  <c:v>123</c:v>
                </c:pt>
                <c:pt idx="123">
                  <c:v>101</c:v>
                </c:pt>
                <c:pt idx="124">
                  <c:v>71</c:v>
                </c:pt>
                <c:pt idx="125">
                  <c:v>110</c:v>
                </c:pt>
                <c:pt idx="126">
                  <c:v>53</c:v>
                </c:pt>
                <c:pt idx="127">
                  <c:v>97</c:v>
                </c:pt>
                <c:pt idx="128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axId val="143609800"/>
        <c:axId val="143613328"/>
      </c:barChart>
      <c:lineChart>
        <c:grouping val="standard"/>
        <c:varyColors val="0"/>
        <c:ser>
          <c:idx val="0"/>
          <c:order val="1"/>
          <c:tx>
            <c:strRef>
              <c:f>'Resumen Vivienda Mensual '!$E$13</c:f>
              <c:strCache>
                <c:ptCount val="1"/>
                <c:pt idx="0">
                  <c:v>Dollars Amounts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 w="19050"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26"/>
              <c:layout>
                <c:manualLayout>
                  <c:x val="1.7151178712131232E-2"/>
                  <c:y val="-4.6258919184029934E-3"/>
                </c:manualLayout>
              </c:layout>
              <c:spPr>
                <a:noFill/>
                <a:ln>
                  <a:solidFill>
                    <a:srgbClr val="2939CD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solidFill>
                      <a:srgbClr val="0000FF"/>
                    </a:solidFill>
                  </a:defRPr>
                </a:pPr>
                <a:endParaRPr lang="es-P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>
                      <a:solidFill>
                        <a:srgbClr val="2939CD"/>
                      </a:solidFill>
                    </a:ln>
                  </c:spPr>
                </c15:leaderLines>
              </c:ext>
            </c:extLst>
          </c:dLbls>
          <c:cat>
            <c:strRef>
              <c:f>'Resumen Vivienda Mensual '!$C$14:$C$141</c:f>
              <c:strCache>
                <c:ptCount val="127"/>
                <c:pt idx="0">
                  <c:v>Septembre 2010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Januaruy 2011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  <c:pt idx="15">
                  <c:v>December</c:v>
                </c:pt>
                <c:pt idx="16">
                  <c:v>Januaruy 2012</c:v>
                </c:pt>
                <c:pt idx="17">
                  <c:v>February</c:v>
                </c:pt>
                <c:pt idx="18">
                  <c:v>March</c:v>
                </c:pt>
                <c:pt idx="19">
                  <c:v>April</c:v>
                </c:pt>
                <c:pt idx="20">
                  <c:v>May</c:v>
                </c:pt>
                <c:pt idx="21">
                  <c:v>June</c:v>
                </c:pt>
                <c:pt idx="22">
                  <c:v>July</c:v>
                </c:pt>
                <c:pt idx="23">
                  <c:v>August</c:v>
                </c:pt>
                <c:pt idx="24">
                  <c:v>September</c:v>
                </c:pt>
                <c:pt idx="25">
                  <c:v>October</c:v>
                </c:pt>
                <c:pt idx="26">
                  <c:v>November</c:v>
                </c:pt>
                <c:pt idx="27">
                  <c:v>December</c:v>
                </c:pt>
                <c:pt idx="28">
                  <c:v>Januaruy 2013</c:v>
                </c:pt>
                <c:pt idx="29">
                  <c:v>February</c:v>
                </c:pt>
                <c:pt idx="30">
                  <c:v>March</c:v>
                </c:pt>
                <c:pt idx="31">
                  <c:v>April</c:v>
                </c:pt>
                <c:pt idx="32">
                  <c:v>May</c:v>
                </c:pt>
                <c:pt idx="33">
                  <c:v>June</c:v>
                </c:pt>
                <c:pt idx="34">
                  <c:v>July</c:v>
                </c:pt>
                <c:pt idx="35">
                  <c:v>August</c:v>
                </c:pt>
                <c:pt idx="36">
                  <c:v>September</c:v>
                </c:pt>
                <c:pt idx="37">
                  <c:v>October</c:v>
                </c:pt>
                <c:pt idx="38">
                  <c:v>November</c:v>
                </c:pt>
                <c:pt idx="39">
                  <c:v>December</c:v>
                </c:pt>
                <c:pt idx="40">
                  <c:v>Januaruy  2014</c:v>
                </c:pt>
                <c:pt idx="41">
                  <c:v>February</c:v>
                </c:pt>
                <c:pt idx="42">
                  <c:v>March</c:v>
                </c:pt>
                <c:pt idx="43">
                  <c:v>April</c:v>
                </c:pt>
                <c:pt idx="44">
                  <c:v>May</c:v>
                </c:pt>
                <c:pt idx="45">
                  <c:v>June</c:v>
                </c:pt>
                <c:pt idx="46">
                  <c:v>July</c:v>
                </c:pt>
                <c:pt idx="47">
                  <c:v>August</c:v>
                </c:pt>
                <c:pt idx="48">
                  <c:v>September</c:v>
                </c:pt>
                <c:pt idx="49">
                  <c:v>October</c:v>
                </c:pt>
                <c:pt idx="50">
                  <c:v>November</c:v>
                </c:pt>
                <c:pt idx="51">
                  <c:v>December</c:v>
                </c:pt>
                <c:pt idx="52">
                  <c:v>Januaruy  2015</c:v>
                </c:pt>
                <c:pt idx="53">
                  <c:v>February</c:v>
                </c:pt>
                <c:pt idx="54">
                  <c:v>March</c:v>
                </c:pt>
                <c:pt idx="55">
                  <c:v>April</c:v>
                </c:pt>
                <c:pt idx="56">
                  <c:v>May</c:v>
                </c:pt>
                <c:pt idx="57">
                  <c:v>June</c:v>
                </c:pt>
                <c:pt idx="58">
                  <c:v>July</c:v>
                </c:pt>
                <c:pt idx="59">
                  <c:v>August</c:v>
                </c:pt>
                <c:pt idx="60">
                  <c:v>September</c:v>
                </c:pt>
                <c:pt idx="61">
                  <c:v>October</c:v>
                </c:pt>
                <c:pt idx="62">
                  <c:v>November</c:v>
                </c:pt>
                <c:pt idx="63">
                  <c:v>December</c:v>
                </c:pt>
                <c:pt idx="64">
                  <c:v>Januaruy  2016</c:v>
                </c:pt>
                <c:pt idx="65">
                  <c:v>February</c:v>
                </c:pt>
                <c:pt idx="66">
                  <c:v>March</c:v>
                </c:pt>
                <c:pt idx="67">
                  <c:v>April</c:v>
                </c:pt>
                <c:pt idx="68">
                  <c:v>May</c:v>
                </c:pt>
                <c:pt idx="69">
                  <c:v>June</c:v>
                </c:pt>
                <c:pt idx="70">
                  <c:v>July</c:v>
                </c:pt>
                <c:pt idx="71">
                  <c:v>August</c:v>
                </c:pt>
                <c:pt idx="72">
                  <c:v>September</c:v>
                </c:pt>
                <c:pt idx="73">
                  <c:v>October</c:v>
                </c:pt>
                <c:pt idx="74">
                  <c:v>November</c:v>
                </c:pt>
                <c:pt idx="75">
                  <c:v>December</c:v>
                </c:pt>
                <c:pt idx="76">
                  <c:v>Januaruy  2017</c:v>
                </c:pt>
                <c:pt idx="77">
                  <c:v>February</c:v>
                </c:pt>
                <c:pt idx="78">
                  <c:v>March</c:v>
                </c:pt>
                <c:pt idx="79">
                  <c:v>April</c:v>
                </c:pt>
                <c:pt idx="80">
                  <c:v>May</c:v>
                </c:pt>
                <c:pt idx="81">
                  <c:v>June</c:v>
                </c:pt>
                <c:pt idx="82">
                  <c:v>July *</c:v>
                </c:pt>
                <c:pt idx="83">
                  <c:v>August</c:v>
                </c:pt>
                <c:pt idx="84">
                  <c:v>September</c:v>
                </c:pt>
                <c:pt idx="85">
                  <c:v>October</c:v>
                </c:pt>
                <c:pt idx="86">
                  <c:v>November</c:v>
                </c:pt>
                <c:pt idx="87">
                  <c:v>December</c:v>
                </c:pt>
                <c:pt idx="88">
                  <c:v>Januaruy  2018****</c:v>
                </c:pt>
                <c:pt idx="89">
                  <c:v>February</c:v>
                </c:pt>
                <c:pt idx="90">
                  <c:v>March</c:v>
                </c:pt>
                <c:pt idx="91">
                  <c:v>April</c:v>
                </c:pt>
                <c:pt idx="92">
                  <c:v>May *</c:v>
                </c:pt>
                <c:pt idx="93">
                  <c:v>June</c:v>
                </c:pt>
                <c:pt idx="94">
                  <c:v>July *</c:v>
                </c:pt>
                <c:pt idx="95">
                  <c:v>August </c:v>
                </c:pt>
                <c:pt idx="96">
                  <c:v>September</c:v>
                </c:pt>
                <c:pt idx="97">
                  <c:v>October *</c:v>
                </c:pt>
                <c:pt idx="98">
                  <c:v>November</c:v>
                </c:pt>
                <c:pt idx="99">
                  <c:v>December***</c:v>
                </c:pt>
                <c:pt idx="100">
                  <c:v>Januaruy  2019 **</c:v>
                </c:pt>
                <c:pt idx="101">
                  <c:v>February **</c:v>
                </c:pt>
                <c:pt idx="102">
                  <c:v>March</c:v>
                </c:pt>
                <c:pt idx="103">
                  <c:v>April*****</c:v>
                </c:pt>
                <c:pt idx="104">
                  <c:v>May </c:v>
                </c:pt>
                <c:pt idx="105">
                  <c:v>June</c:v>
                </c:pt>
                <c:pt idx="106">
                  <c:v>July ******</c:v>
                </c:pt>
                <c:pt idx="107">
                  <c:v>August ********* </c:v>
                </c:pt>
                <c:pt idx="108">
                  <c:v>September</c:v>
                </c:pt>
                <c:pt idx="109">
                  <c:v>October ********</c:v>
                </c:pt>
                <c:pt idx="110">
                  <c:v>November ********</c:v>
                </c:pt>
                <c:pt idx="111">
                  <c:v>December********</c:v>
                </c:pt>
                <c:pt idx="112">
                  <c:v>Januaruy  2020</c:v>
                </c:pt>
                <c:pt idx="113">
                  <c:v>February </c:v>
                </c:pt>
                <c:pt idx="114">
                  <c:v>March</c:v>
                </c:pt>
                <c:pt idx="115">
                  <c:v>April - Cerrado por la Pandemia COVID-19</c:v>
                </c:pt>
                <c:pt idx="116">
                  <c:v>May </c:v>
                </c:pt>
                <c:pt idx="117">
                  <c:v>June  - Sé enmendó en Agosto 3 - 2020</c:v>
                </c:pt>
                <c:pt idx="118">
                  <c:v>July </c:v>
                </c:pt>
                <c:pt idx="119">
                  <c:v>August </c:v>
                </c:pt>
                <c:pt idx="120">
                  <c:v>September</c:v>
                </c:pt>
                <c:pt idx="121">
                  <c:v>October </c:v>
                </c:pt>
                <c:pt idx="122">
                  <c:v>November</c:v>
                </c:pt>
                <c:pt idx="123">
                  <c:v>December</c:v>
                </c:pt>
                <c:pt idx="124">
                  <c:v>Januaruy  2021</c:v>
                </c:pt>
                <c:pt idx="125">
                  <c:v>February </c:v>
                </c:pt>
                <c:pt idx="126">
                  <c:v>March</c:v>
                </c:pt>
              </c:strCache>
            </c:strRef>
          </c:cat>
          <c:val>
            <c:numRef>
              <c:f>'Resumen Vivienda Mensual '!$E$14:$E$141</c:f>
              <c:numCache>
                <c:formatCode>_("$"* #,##0_);_("$"* \(#,##0\);_("$"* "-"??_);_(@_)</c:formatCode>
                <c:ptCount val="127"/>
                <c:pt idx="0">
                  <c:v>50404954</c:v>
                </c:pt>
                <c:pt idx="1">
                  <c:v>74820217</c:v>
                </c:pt>
                <c:pt idx="2">
                  <c:v>63809419</c:v>
                </c:pt>
                <c:pt idx="3">
                  <c:v>77254608</c:v>
                </c:pt>
                <c:pt idx="4">
                  <c:v>57363231</c:v>
                </c:pt>
                <c:pt idx="5">
                  <c:v>50566991</c:v>
                </c:pt>
                <c:pt idx="6">
                  <c:v>73834546</c:v>
                </c:pt>
                <c:pt idx="7">
                  <c:v>73985758</c:v>
                </c:pt>
                <c:pt idx="8">
                  <c:v>68605257</c:v>
                </c:pt>
                <c:pt idx="9">
                  <c:v>110656408</c:v>
                </c:pt>
                <c:pt idx="10">
                  <c:v>60164507</c:v>
                </c:pt>
                <c:pt idx="11">
                  <c:v>53030094</c:v>
                </c:pt>
                <c:pt idx="12">
                  <c:v>52516404</c:v>
                </c:pt>
                <c:pt idx="13">
                  <c:v>50646158</c:v>
                </c:pt>
                <c:pt idx="14">
                  <c:v>41417647</c:v>
                </c:pt>
                <c:pt idx="15">
                  <c:v>47689165</c:v>
                </c:pt>
                <c:pt idx="16">
                  <c:v>25157930</c:v>
                </c:pt>
                <c:pt idx="17">
                  <c:v>27976553</c:v>
                </c:pt>
                <c:pt idx="18">
                  <c:v>41728844</c:v>
                </c:pt>
                <c:pt idx="19">
                  <c:v>46845174</c:v>
                </c:pt>
                <c:pt idx="20">
                  <c:v>46942641</c:v>
                </c:pt>
                <c:pt idx="21">
                  <c:v>53676379</c:v>
                </c:pt>
                <c:pt idx="22">
                  <c:v>40067523</c:v>
                </c:pt>
                <c:pt idx="23">
                  <c:v>39948134</c:v>
                </c:pt>
                <c:pt idx="24">
                  <c:v>42830515</c:v>
                </c:pt>
                <c:pt idx="25">
                  <c:v>49411881</c:v>
                </c:pt>
                <c:pt idx="26">
                  <c:v>46235711</c:v>
                </c:pt>
                <c:pt idx="27">
                  <c:v>57785491</c:v>
                </c:pt>
                <c:pt idx="28">
                  <c:v>36512142</c:v>
                </c:pt>
                <c:pt idx="29">
                  <c:v>36518847</c:v>
                </c:pt>
                <c:pt idx="30">
                  <c:v>32568076</c:v>
                </c:pt>
                <c:pt idx="31">
                  <c:v>35010548</c:v>
                </c:pt>
                <c:pt idx="32">
                  <c:v>38693428</c:v>
                </c:pt>
                <c:pt idx="33">
                  <c:v>54132960</c:v>
                </c:pt>
                <c:pt idx="34">
                  <c:v>13071835</c:v>
                </c:pt>
                <c:pt idx="35">
                  <c:v>27262713</c:v>
                </c:pt>
                <c:pt idx="36">
                  <c:v>28747000</c:v>
                </c:pt>
                <c:pt idx="37">
                  <c:v>34597630</c:v>
                </c:pt>
                <c:pt idx="38">
                  <c:v>28695239</c:v>
                </c:pt>
                <c:pt idx="39">
                  <c:v>33038580</c:v>
                </c:pt>
                <c:pt idx="40">
                  <c:v>24854487</c:v>
                </c:pt>
                <c:pt idx="41">
                  <c:v>21373323</c:v>
                </c:pt>
                <c:pt idx="42">
                  <c:v>28179387</c:v>
                </c:pt>
                <c:pt idx="43">
                  <c:v>27255839</c:v>
                </c:pt>
                <c:pt idx="44">
                  <c:v>30036837</c:v>
                </c:pt>
                <c:pt idx="45">
                  <c:v>29830495</c:v>
                </c:pt>
                <c:pt idx="46">
                  <c:v>22664062</c:v>
                </c:pt>
                <c:pt idx="47">
                  <c:v>31665529</c:v>
                </c:pt>
                <c:pt idx="48">
                  <c:v>22707193</c:v>
                </c:pt>
                <c:pt idx="49">
                  <c:v>31624538</c:v>
                </c:pt>
                <c:pt idx="50">
                  <c:v>22357629</c:v>
                </c:pt>
                <c:pt idx="51">
                  <c:v>21559353</c:v>
                </c:pt>
                <c:pt idx="52">
                  <c:v>16092216</c:v>
                </c:pt>
                <c:pt idx="53">
                  <c:v>23106687</c:v>
                </c:pt>
                <c:pt idx="54">
                  <c:v>28898142</c:v>
                </c:pt>
                <c:pt idx="55">
                  <c:v>36197658</c:v>
                </c:pt>
                <c:pt idx="56">
                  <c:v>26606636</c:v>
                </c:pt>
                <c:pt idx="57">
                  <c:v>26891452</c:v>
                </c:pt>
                <c:pt idx="58">
                  <c:v>27163140</c:v>
                </c:pt>
                <c:pt idx="59">
                  <c:v>29823364</c:v>
                </c:pt>
                <c:pt idx="60">
                  <c:v>22426411</c:v>
                </c:pt>
                <c:pt idx="61">
                  <c:v>19273600</c:v>
                </c:pt>
                <c:pt idx="62">
                  <c:v>12745784</c:v>
                </c:pt>
                <c:pt idx="63">
                  <c:v>18397229</c:v>
                </c:pt>
                <c:pt idx="64">
                  <c:v>20592714</c:v>
                </c:pt>
                <c:pt idx="65">
                  <c:v>13891308</c:v>
                </c:pt>
                <c:pt idx="66">
                  <c:v>20329067</c:v>
                </c:pt>
                <c:pt idx="67">
                  <c:v>19736067</c:v>
                </c:pt>
                <c:pt idx="68">
                  <c:v>21445631</c:v>
                </c:pt>
                <c:pt idx="69">
                  <c:v>23475021</c:v>
                </c:pt>
                <c:pt idx="70">
                  <c:v>12787611</c:v>
                </c:pt>
                <c:pt idx="71">
                  <c:v>16968789</c:v>
                </c:pt>
                <c:pt idx="72">
                  <c:v>15159388</c:v>
                </c:pt>
                <c:pt idx="73">
                  <c:v>13745729</c:v>
                </c:pt>
                <c:pt idx="74">
                  <c:v>9305990</c:v>
                </c:pt>
                <c:pt idx="75">
                  <c:v>19308556</c:v>
                </c:pt>
                <c:pt idx="76">
                  <c:v>11279999</c:v>
                </c:pt>
                <c:pt idx="77">
                  <c:v>9583325</c:v>
                </c:pt>
                <c:pt idx="78">
                  <c:v>20455243</c:v>
                </c:pt>
                <c:pt idx="79">
                  <c:v>14584455</c:v>
                </c:pt>
                <c:pt idx="80">
                  <c:v>19290073</c:v>
                </c:pt>
                <c:pt idx="81">
                  <c:v>23444309</c:v>
                </c:pt>
                <c:pt idx="82">
                  <c:v>17759640</c:v>
                </c:pt>
                <c:pt idx="83">
                  <c:v>16380867</c:v>
                </c:pt>
                <c:pt idx="84">
                  <c:v>1573698</c:v>
                </c:pt>
                <c:pt idx="85">
                  <c:v>3423802</c:v>
                </c:pt>
                <c:pt idx="86">
                  <c:v>6146884</c:v>
                </c:pt>
                <c:pt idx="87">
                  <c:v>11923115</c:v>
                </c:pt>
                <c:pt idx="88">
                  <c:v>21801807</c:v>
                </c:pt>
                <c:pt idx="89">
                  <c:v>31889847</c:v>
                </c:pt>
                <c:pt idx="90">
                  <c:v>12167246</c:v>
                </c:pt>
                <c:pt idx="91">
                  <c:v>44058666</c:v>
                </c:pt>
                <c:pt idx="92">
                  <c:v>12007583</c:v>
                </c:pt>
                <c:pt idx="93">
                  <c:v>12986650</c:v>
                </c:pt>
                <c:pt idx="94">
                  <c:v>19456382</c:v>
                </c:pt>
                <c:pt idx="95">
                  <c:v>15514592</c:v>
                </c:pt>
                <c:pt idx="96">
                  <c:v>10726521</c:v>
                </c:pt>
                <c:pt idx="97">
                  <c:v>14834636</c:v>
                </c:pt>
                <c:pt idx="98">
                  <c:v>35482714</c:v>
                </c:pt>
                <c:pt idx="99">
                  <c:v>16058913</c:v>
                </c:pt>
                <c:pt idx="100">
                  <c:v>9298278</c:v>
                </c:pt>
                <c:pt idx="101">
                  <c:v>13219554</c:v>
                </c:pt>
                <c:pt idx="102">
                  <c:v>14675546</c:v>
                </c:pt>
                <c:pt idx="103">
                  <c:v>14551182</c:v>
                </c:pt>
                <c:pt idx="104">
                  <c:v>14243822</c:v>
                </c:pt>
                <c:pt idx="105">
                  <c:v>14070100</c:v>
                </c:pt>
                <c:pt idx="106">
                  <c:v>12136575</c:v>
                </c:pt>
                <c:pt idx="107">
                  <c:v>11369649</c:v>
                </c:pt>
                <c:pt idx="108">
                  <c:v>9996697</c:v>
                </c:pt>
                <c:pt idx="109">
                  <c:v>9062763</c:v>
                </c:pt>
                <c:pt idx="110">
                  <c:v>14473667</c:v>
                </c:pt>
                <c:pt idx="111">
                  <c:v>13875505</c:v>
                </c:pt>
                <c:pt idx="112">
                  <c:v>10280112</c:v>
                </c:pt>
                <c:pt idx="113">
                  <c:v>8519100</c:v>
                </c:pt>
                <c:pt idx="114">
                  <c:v>5171855</c:v>
                </c:pt>
                <c:pt idx="115">
                  <c:v>0</c:v>
                </c:pt>
                <c:pt idx="116">
                  <c:v>30263737</c:v>
                </c:pt>
                <c:pt idx="117">
                  <c:v>15244972</c:v>
                </c:pt>
                <c:pt idx="118">
                  <c:v>13753020</c:v>
                </c:pt>
                <c:pt idx="119">
                  <c:v>23436978</c:v>
                </c:pt>
                <c:pt idx="120">
                  <c:v>24515066</c:v>
                </c:pt>
                <c:pt idx="121">
                  <c:v>27185559</c:v>
                </c:pt>
                <c:pt idx="122">
                  <c:v>16676415</c:v>
                </c:pt>
                <c:pt idx="123">
                  <c:v>42897838</c:v>
                </c:pt>
                <c:pt idx="124">
                  <c:v>14088353</c:v>
                </c:pt>
                <c:pt idx="125">
                  <c:v>22914164</c:v>
                </c:pt>
                <c:pt idx="126">
                  <c:v>30390697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612576"/>
        <c:axId val="389611008"/>
      </c:lineChart>
      <c:catAx>
        <c:axId val="14360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PR"/>
          </a:p>
        </c:txPr>
        <c:crossAx val="14361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61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0" b="1" i="0" u="none" strike="noStrike" baseline="0">
                    <a:solidFill>
                      <a:schemeClr val="accent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70" baseline="0">
                    <a:solidFill>
                      <a:schemeClr val="accent2">
                        <a:lumMod val="75000"/>
                      </a:schemeClr>
                    </a:solidFill>
                  </a:rPr>
                  <a:t>Units</a:t>
                </a:r>
              </a:p>
            </c:rich>
          </c:tx>
          <c:layout>
            <c:manualLayout>
              <c:xMode val="edge"/>
              <c:yMode val="edge"/>
              <c:x val="2.4883279481761743E-2"/>
              <c:y val="0.40171071639300931"/>
            </c:manualLayout>
          </c:layout>
          <c:overlay val="0"/>
          <c:spPr>
            <a:noFill/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  <c:crossAx val="143609800"/>
        <c:crosses val="autoZero"/>
        <c:crossBetween val="between"/>
      </c:valAx>
      <c:valAx>
        <c:axId val="389611008"/>
        <c:scaling>
          <c:orientation val="minMax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PR"/>
          </a:p>
        </c:txPr>
        <c:crossAx val="389612576"/>
        <c:crosses val="max"/>
        <c:crossBetween val="between"/>
      </c:valAx>
      <c:catAx>
        <c:axId val="389612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9611008"/>
        <c:crosses val="autoZero"/>
        <c:auto val="0"/>
        <c:lblAlgn val="ctr"/>
        <c:lblOffset val="100"/>
        <c:noMultiLvlLbl val="0"/>
      </c:cat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</c:legendEntry>
      <c:legendEntry>
        <c:idx val="1"/>
        <c:txPr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</c:legendEntry>
      <c:layout>
        <c:manualLayout>
          <c:xMode val="edge"/>
          <c:yMode val="edge"/>
          <c:x val="0.27210210262178763"/>
          <c:y val="0.87968359955005626"/>
          <c:w val="0.38692748456519765"/>
          <c:h val="6.83765692079188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R"/>
        </a:p>
      </c:txPr>
    </c:legend>
    <c:plotVisOnly val="1"/>
    <c:dispBlanksAs val="gap"/>
    <c:showDLblsOverMax val="0"/>
  </c:chart>
  <c:spPr>
    <a:gradFill rotWithShape="0">
      <a:gsLst>
        <a:gs pos="0">
          <a:srgbClr val="CCFFFF">
            <a:gamma/>
            <a:shade val="46275"/>
            <a:invGamma/>
          </a:srgbClr>
        </a:gs>
        <a:gs pos="50000">
          <a:srgbClr val="CCFFFF"/>
        </a:gs>
        <a:gs pos="100000">
          <a:srgbClr val="CCFFFF">
            <a:gamma/>
            <a:shade val="46275"/>
            <a:invGamma/>
          </a:srgbClr>
        </a:gs>
      </a:gsLst>
      <a:lin ang="18900000" scaled="1"/>
    </a:gradFill>
    <a:ln w="3175">
      <a:solidFill>
        <a:srgbClr val="000000"/>
      </a:solidFill>
      <a:prstDash val="solid"/>
    </a:ln>
    <a:scene3d>
      <a:camera prst="orthographicFront"/>
      <a:lightRig rig="threePt" dir="t"/>
    </a:scene3d>
    <a:sp3d>
      <a:bevelT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R"/>
    </a:p>
  </c:txPr>
  <c:printSettings>
    <c:headerFooter alignWithMargins="0">
      <c:oddHeader>&amp;A</c:oddHeader>
      <c:oddFooter>Page &amp;P</c:oddFooter>
    </c:headerFooter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n-US" sz="1800" b="1"/>
              <a:t>Used Housing Sold</a:t>
            </a:r>
          </a:p>
        </c:rich>
      </c:tx>
      <c:layout>
        <c:manualLayout>
          <c:xMode val="edge"/>
          <c:yMode val="edge"/>
          <c:x val="0.4282698966829882"/>
          <c:y val="6.0906014407773497E-2"/>
        </c:manualLayout>
      </c:layout>
      <c:overlay val="0"/>
      <c:spPr>
        <a:solidFill>
          <a:srgbClr val="FF61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39337524000007E-2"/>
          <c:y val="0.16834936058524597"/>
          <c:w val="0.85655717047612367"/>
          <c:h val="0.522309711286089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'Resumen Vivienda Mensual '!$G$13</c:f>
              <c:strCache>
                <c:ptCount val="1"/>
                <c:pt idx="0">
                  <c:v>Units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6"/>
              <c:layout>
                <c:manualLayout>
                  <c:x val="0"/>
                  <c:y val="-2.7819691887785148E-2"/>
                </c:manualLayout>
              </c:layout>
              <c:spPr>
                <a:solidFill>
                  <a:srgbClr val="7882E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00FF"/>
                      </a:solidFill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00FF"/>
                    </a:solidFill>
                  </a:defRPr>
                </a:pPr>
                <a:endParaRPr lang="es-P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'Resumen Vivienda Mensual '!$C$14:$C$141</c:f>
              <c:strCache>
                <c:ptCount val="127"/>
                <c:pt idx="0">
                  <c:v>Septembre 2010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Januaruy 2011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  <c:pt idx="15">
                  <c:v>December</c:v>
                </c:pt>
                <c:pt idx="16">
                  <c:v>Januaruy 2012</c:v>
                </c:pt>
                <c:pt idx="17">
                  <c:v>February</c:v>
                </c:pt>
                <c:pt idx="18">
                  <c:v>March</c:v>
                </c:pt>
                <c:pt idx="19">
                  <c:v>April</c:v>
                </c:pt>
                <c:pt idx="20">
                  <c:v>May</c:v>
                </c:pt>
                <c:pt idx="21">
                  <c:v>June</c:v>
                </c:pt>
                <c:pt idx="22">
                  <c:v>July</c:v>
                </c:pt>
                <c:pt idx="23">
                  <c:v>August</c:v>
                </c:pt>
                <c:pt idx="24">
                  <c:v>September</c:v>
                </c:pt>
                <c:pt idx="25">
                  <c:v>October</c:v>
                </c:pt>
                <c:pt idx="26">
                  <c:v>November</c:v>
                </c:pt>
                <c:pt idx="27">
                  <c:v>December</c:v>
                </c:pt>
                <c:pt idx="28">
                  <c:v>Januaruy 2013</c:v>
                </c:pt>
                <c:pt idx="29">
                  <c:v>February</c:v>
                </c:pt>
                <c:pt idx="30">
                  <c:v>March</c:v>
                </c:pt>
                <c:pt idx="31">
                  <c:v>April</c:v>
                </c:pt>
                <c:pt idx="32">
                  <c:v>May</c:v>
                </c:pt>
                <c:pt idx="33">
                  <c:v>June</c:v>
                </c:pt>
                <c:pt idx="34">
                  <c:v>July</c:v>
                </c:pt>
                <c:pt idx="35">
                  <c:v>August</c:v>
                </c:pt>
                <c:pt idx="36">
                  <c:v>September</c:v>
                </c:pt>
                <c:pt idx="37">
                  <c:v>October</c:v>
                </c:pt>
                <c:pt idx="38">
                  <c:v>November</c:v>
                </c:pt>
                <c:pt idx="39">
                  <c:v>December</c:v>
                </c:pt>
                <c:pt idx="40">
                  <c:v>Januaruy  2014</c:v>
                </c:pt>
                <c:pt idx="41">
                  <c:v>February</c:v>
                </c:pt>
                <c:pt idx="42">
                  <c:v>March</c:v>
                </c:pt>
                <c:pt idx="43">
                  <c:v>April</c:v>
                </c:pt>
                <c:pt idx="44">
                  <c:v>May</c:v>
                </c:pt>
                <c:pt idx="45">
                  <c:v>June</c:v>
                </c:pt>
                <c:pt idx="46">
                  <c:v>July</c:v>
                </c:pt>
                <c:pt idx="47">
                  <c:v>August</c:v>
                </c:pt>
                <c:pt idx="48">
                  <c:v>September</c:v>
                </c:pt>
                <c:pt idx="49">
                  <c:v>October</c:v>
                </c:pt>
                <c:pt idx="50">
                  <c:v>November</c:v>
                </c:pt>
                <c:pt idx="51">
                  <c:v>December</c:v>
                </c:pt>
                <c:pt idx="52">
                  <c:v>Januaruy  2015</c:v>
                </c:pt>
                <c:pt idx="53">
                  <c:v>February</c:v>
                </c:pt>
                <c:pt idx="54">
                  <c:v>March</c:v>
                </c:pt>
                <c:pt idx="55">
                  <c:v>April</c:v>
                </c:pt>
                <c:pt idx="56">
                  <c:v>May</c:v>
                </c:pt>
                <c:pt idx="57">
                  <c:v>June</c:v>
                </c:pt>
                <c:pt idx="58">
                  <c:v>July</c:v>
                </c:pt>
                <c:pt idx="59">
                  <c:v>August</c:v>
                </c:pt>
                <c:pt idx="60">
                  <c:v>September</c:v>
                </c:pt>
                <c:pt idx="61">
                  <c:v>October</c:v>
                </c:pt>
                <c:pt idx="62">
                  <c:v>November</c:v>
                </c:pt>
                <c:pt idx="63">
                  <c:v>December</c:v>
                </c:pt>
                <c:pt idx="64">
                  <c:v>Januaruy  2016</c:v>
                </c:pt>
                <c:pt idx="65">
                  <c:v>February</c:v>
                </c:pt>
                <c:pt idx="66">
                  <c:v>March</c:v>
                </c:pt>
                <c:pt idx="67">
                  <c:v>April</c:v>
                </c:pt>
                <c:pt idx="68">
                  <c:v>May</c:v>
                </c:pt>
                <c:pt idx="69">
                  <c:v>June</c:v>
                </c:pt>
                <c:pt idx="70">
                  <c:v>July</c:v>
                </c:pt>
                <c:pt idx="71">
                  <c:v>August</c:v>
                </c:pt>
                <c:pt idx="72">
                  <c:v>September</c:v>
                </c:pt>
                <c:pt idx="73">
                  <c:v>October</c:v>
                </c:pt>
                <c:pt idx="74">
                  <c:v>November</c:v>
                </c:pt>
                <c:pt idx="75">
                  <c:v>December</c:v>
                </c:pt>
                <c:pt idx="76">
                  <c:v>Januaruy  2017</c:v>
                </c:pt>
                <c:pt idx="77">
                  <c:v>February</c:v>
                </c:pt>
                <c:pt idx="78">
                  <c:v>March</c:v>
                </c:pt>
                <c:pt idx="79">
                  <c:v>April</c:v>
                </c:pt>
                <c:pt idx="80">
                  <c:v>May</c:v>
                </c:pt>
                <c:pt idx="81">
                  <c:v>June</c:v>
                </c:pt>
                <c:pt idx="82">
                  <c:v>July *</c:v>
                </c:pt>
                <c:pt idx="83">
                  <c:v>August</c:v>
                </c:pt>
                <c:pt idx="84">
                  <c:v>September</c:v>
                </c:pt>
                <c:pt idx="85">
                  <c:v>October</c:v>
                </c:pt>
                <c:pt idx="86">
                  <c:v>November</c:v>
                </c:pt>
                <c:pt idx="87">
                  <c:v>December</c:v>
                </c:pt>
                <c:pt idx="88">
                  <c:v>Januaruy  2018****</c:v>
                </c:pt>
                <c:pt idx="89">
                  <c:v>February</c:v>
                </c:pt>
                <c:pt idx="90">
                  <c:v>March</c:v>
                </c:pt>
                <c:pt idx="91">
                  <c:v>April</c:v>
                </c:pt>
                <c:pt idx="92">
                  <c:v>May *</c:v>
                </c:pt>
                <c:pt idx="93">
                  <c:v>June</c:v>
                </c:pt>
                <c:pt idx="94">
                  <c:v>July *</c:v>
                </c:pt>
                <c:pt idx="95">
                  <c:v>August </c:v>
                </c:pt>
                <c:pt idx="96">
                  <c:v>September</c:v>
                </c:pt>
                <c:pt idx="97">
                  <c:v>October *</c:v>
                </c:pt>
                <c:pt idx="98">
                  <c:v>November</c:v>
                </c:pt>
                <c:pt idx="99">
                  <c:v>December***</c:v>
                </c:pt>
                <c:pt idx="100">
                  <c:v>Januaruy  2019 **</c:v>
                </c:pt>
                <c:pt idx="101">
                  <c:v>February **</c:v>
                </c:pt>
                <c:pt idx="102">
                  <c:v>March</c:v>
                </c:pt>
                <c:pt idx="103">
                  <c:v>April*****</c:v>
                </c:pt>
                <c:pt idx="104">
                  <c:v>May </c:v>
                </c:pt>
                <c:pt idx="105">
                  <c:v>June</c:v>
                </c:pt>
                <c:pt idx="106">
                  <c:v>July ******</c:v>
                </c:pt>
                <c:pt idx="107">
                  <c:v>August ********* </c:v>
                </c:pt>
                <c:pt idx="108">
                  <c:v>September</c:v>
                </c:pt>
                <c:pt idx="109">
                  <c:v>October ********</c:v>
                </c:pt>
                <c:pt idx="110">
                  <c:v>November ********</c:v>
                </c:pt>
                <c:pt idx="111">
                  <c:v>December********</c:v>
                </c:pt>
                <c:pt idx="112">
                  <c:v>Januaruy  2020</c:v>
                </c:pt>
                <c:pt idx="113">
                  <c:v>February </c:v>
                </c:pt>
                <c:pt idx="114">
                  <c:v>March</c:v>
                </c:pt>
                <c:pt idx="115">
                  <c:v>April - Cerrado por la Pandemia COVID-19</c:v>
                </c:pt>
                <c:pt idx="116">
                  <c:v>May </c:v>
                </c:pt>
                <c:pt idx="117">
                  <c:v>June  - Sé enmendó en Agosto 3 - 2020</c:v>
                </c:pt>
                <c:pt idx="118">
                  <c:v>July </c:v>
                </c:pt>
                <c:pt idx="119">
                  <c:v>August </c:v>
                </c:pt>
                <c:pt idx="120">
                  <c:v>September</c:v>
                </c:pt>
                <c:pt idx="121">
                  <c:v>October </c:v>
                </c:pt>
                <c:pt idx="122">
                  <c:v>November</c:v>
                </c:pt>
                <c:pt idx="123">
                  <c:v>December</c:v>
                </c:pt>
                <c:pt idx="124">
                  <c:v>Januaruy  2021</c:v>
                </c:pt>
                <c:pt idx="125">
                  <c:v>February </c:v>
                </c:pt>
                <c:pt idx="126">
                  <c:v>March</c:v>
                </c:pt>
              </c:strCache>
            </c:strRef>
          </c:cat>
          <c:val>
            <c:numRef>
              <c:f>'Resumen Vivienda Mensual '!$G$14:$G$141</c:f>
              <c:numCache>
                <c:formatCode>#,##0</c:formatCode>
                <c:ptCount val="127"/>
                <c:pt idx="0">
                  <c:v>618</c:v>
                </c:pt>
                <c:pt idx="1">
                  <c:v>1106</c:v>
                </c:pt>
                <c:pt idx="2">
                  <c:v>800</c:v>
                </c:pt>
                <c:pt idx="3">
                  <c:v>933</c:v>
                </c:pt>
                <c:pt idx="4">
                  <c:v>773</c:v>
                </c:pt>
                <c:pt idx="5">
                  <c:v>836</c:v>
                </c:pt>
                <c:pt idx="6">
                  <c:v>1041</c:v>
                </c:pt>
                <c:pt idx="7">
                  <c:v>1204</c:v>
                </c:pt>
                <c:pt idx="8">
                  <c:v>1241</c:v>
                </c:pt>
                <c:pt idx="9">
                  <c:v>1263</c:v>
                </c:pt>
                <c:pt idx="10">
                  <c:v>1201</c:v>
                </c:pt>
                <c:pt idx="11">
                  <c:v>936</c:v>
                </c:pt>
                <c:pt idx="12">
                  <c:v>997</c:v>
                </c:pt>
                <c:pt idx="13">
                  <c:v>1005</c:v>
                </c:pt>
                <c:pt idx="14">
                  <c:v>895</c:v>
                </c:pt>
                <c:pt idx="15">
                  <c:v>1076</c:v>
                </c:pt>
                <c:pt idx="16">
                  <c:v>724</c:v>
                </c:pt>
                <c:pt idx="17">
                  <c:v>810</c:v>
                </c:pt>
                <c:pt idx="18">
                  <c:v>975</c:v>
                </c:pt>
                <c:pt idx="19">
                  <c:v>899</c:v>
                </c:pt>
                <c:pt idx="20">
                  <c:v>967</c:v>
                </c:pt>
                <c:pt idx="21">
                  <c:v>1077</c:v>
                </c:pt>
                <c:pt idx="22">
                  <c:v>801</c:v>
                </c:pt>
                <c:pt idx="23">
                  <c:v>934</c:v>
                </c:pt>
                <c:pt idx="24">
                  <c:v>775</c:v>
                </c:pt>
                <c:pt idx="25">
                  <c:v>852</c:v>
                </c:pt>
                <c:pt idx="26">
                  <c:v>817</c:v>
                </c:pt>
                <c:pt idx="27">
                  <c:v>1015</c:v>
                </c:pt>
                <c:pt idx="28">
                  <c:v>802</c:v>
                </c:pt>
                <c:pt idx="29">
                  <c:v>666</c:v>
                </c:pt>
                <c:pt idx="30">
                  <c:v>698</c:v>
                </c:pt>
                <c:pt idx="31">
                  <c:v>810</c:v>
                </c:pt>
                <c:pt idx="32">
                  <c:v>798</c:v>
                </c:pt>
                <c:pt idx="33">
                  <c:v>786</c:v>
                </c:pt>
                <c:pt idx="34">
                  <c:v>511</c:v>
                </c:pt>
                <c:pt idx="35">
                  <c:v>758</c:v>
                </c:pt>
                <c:pt idx="36">
                  <c:v>763</c:v>
                </c:pt>
                <c:pt idx="37">
                  <c:v>723</c:v>
                </c:pt>
                <c:pt idx="38">
                  <c:v>728</c:v>
                </c:pt>
                <c:pt idx="39">
                  <c:v>755</c:v>
                </c:pt>
                <c:pt idx="40">
                  <c:v>735</c:v>
                </c:pt>
                <c:pt idx="41">
                  <c:v>760</c:v>
                </c:pt>
                <c:pt idx="42">
                  <c:v>788</c:v>
                </c:pt>
                <c:pt idx="43">
                  <c:v>694</c:v>
                </c:pt>
                <c:pt idx="44">
                  <c:v>741</c:v>
                </c:pt>
                <c:pt idx="45">
                  <c:v>730</c:v>
                </c:pt>
                <c:pt idx="46">
                  <c:v>641</c:v>
                </c:pt>
                <c:pt idx="47">
                  <c:v>664</c:v>
                </c:pt>
                <c:pt idx="48">
                  <c:v>665</c:v>
                </c:pt>
                <c:pt idx="49">
                  <c:v>751</c:v>
                </c:pt>
                <c:pt idx="50">
                  <c:v>669</c:v>
                </c:pt>
                <c:pt idx="51">
                  <c:v>715</c:v>
                </c:pt>
                <c:pt idx="52">
                  <c:v>550</c:v>
                </c:pt>
                <c:pt idx="53">
                  <c:v>734</c:v>
                </c:pt>
                <c:pt idx="54">
                  <c:v>856</c:v>
                </c:pt>
                <c:pt idx="55">
                  <c:v>905</c:v>
                </c:pt>
                <c:pt idx="56">
                  <c:v>873</c:v>
                </c:pt>
                <c:pt idx="57">
                  <c:v>835</c:v>
                </c:pt>
                <c:pt idx="58">
                  <c:v>813</c:v>
                </c:pt>
                <c:pt idx="59">
                  <c:v>690</c:v>
                </c:pt>
                <c:pt idx="60">
                  <c:v>818</c:v>
                </c:pt>
                <c:pt idx="61">
                  <c:v>739</c:v>
                </c:pt>
                <c:pt idx="62">
                  <c:v>597</c:v>
                </c:pt>
                <c:pt idx="63">
                  <c:v>727</c:v>
                </c:pt>
                <c:pt idx="64">
                  <c:v>503</c:v>
                </c:pt>
                <c:pt idx="65">
                  <c:v>735</c:v>
                </c:pt>
                <c:pt idx="66">
                  <c:v>784</c:v>
                </c:pt>
                <c:pt idx="67">
                  <c:v>818</c:v>
                </c:pt>
                <c:pt idx="68">
                  <c:v>830</c:v>
                </c:pt>
                <c:pt idx="69">
                  <c:v>895</c:v>
                </c:pt>
                <c:pt idx="70">
                  <c:v>674</c:v>
                </c:pt>
                <c:pt idx="71">
                  <c:v>816</c:v>
                </c:pt>
                <c:pt idx="72">
                  <c:v>817</c:v>
                </c:pt>
                <c:pt idx="73">
                  <c:v>768</c:v>
                </c:pt>
                <c:pt idx="74">
                  <c:v>706</c:v>
                </c:pt>
                <c:pt idx="75">
                  <c:v>852</c:v>
                </c:pt>
                <c:pt idx="76">
                  <c:v>698</c:v>
                </c:pt>
                <c:pt idx="77">
                  <c:v>739</c:v>
                </c:pt>
                <c:pt idx="78">
                  <c:v>951</c:v>
                </c:pt>
                <c:pt idx="79">
                  <c:v>808</c:v>
                </c:pt>
                <c:pt idx="80">
                  <c:v>896</c:v>
                </c:pt>
                <c:pt idx="81">
                  <c:v>885</c:v>
                </c:pt>
                <c:pt idx="82">
                  <c:v>673</c:v>
                </c:pt>
                <c:pt idx="83">
                  <c:v>853</c:v>
                </c:pt>
                <c:pt idx="84">
                  <c:v>168</c:v>
                </c:pt>
                <c:pt idx="85">
                  <c:v>154</c:v>
                </c:pt>
                <c:pt idx="86">
                  <c:v>509</c:v>
                </c:pt>
                <c:pt idx="87">
                  <c:v>664</c:v>
                </c:pt>
                <c:pt idx="88">
                  <c:v>467</c:v>
                </c:pt>
                <c:pt idx="89">
                  <c:v>581</c:v>
                </c:pt>
                <c:pt idx="90">
                  <c:v>833</c:v>
                </c:pt>
                <c:pt idx="91" formatCode="General">
                  <c:v>713</c:v>
                </c:pt>
                <c:pt idx="92" formatCode="General">
                  <c:v>885</c:v>
                </c:pt>
                <c:pt idx="93" formatCode="General">
                  <c:v>887</c:v>
                </c:pt>
                <c:pt idx="94" formatCode="General">
                  <c:v>846</c:v>
                </c:pt>
                <c:pt idx="95" formatCode="General">
                  <c:v>979</c:v>
                </c:pt>
                <c:pt idx="96" formatCode="General">
                  <c:v>806</c:v>
                </c:pt>
                <c:pt idx="97" formatCode="General">
                  <c:v>942</c:v>
                </c:pt>
                <c:pt idx="98" formatCode="General">
                  <c:v>566</c:v>
                </c:pt>
                <c:pt idx="99" formatCode="General">
                  <c:v>851</c:v>
                </c:pt>
                <c:pt idx="100">
                  <c:v>629</c:v>
                </c:pt>
                <c:pt idx="101">
                  <c:v>826</c:v>
                </c:pt>
                <c:pt idx="102">
                  <c:v>870</c:v>
                </c:pt>
                <c:pt idx="103">
                  <c:v>868</c:v>
                </c:pt>
                <c:pt idx="104" formatCode="General">
                  <c:v>936</c:v>
                </c:pt>
                <c:pt idx="105" formatCode="General">
                  <c:v>894</c:v>
                </c:pt>
                <c:pt idx="106" formatCode="General">
                  <c:v>875</c:v>
                </c:pt>
                <c:pt idx="107" formatCode="General">
                  <c:v>872</c:v>
                </c:pt>
                <c:pt idx="108" formatCode="General">
                  <c:v>945</c:v>
                </c:pt>
                <c:pt idx="109" formatCode="General">
                  <c:v>988</c:v>
                </c:pt>
                <c:pt idx="110" formatCode="General">
                  <c:v>832</c:v>
                </c:pt>
                <c:pt idx="111" formatCode="General">
                  <c:v>898</c:v>
                </c:pt>
                <c:pt idx="112">
                  <c:v>702</c:v>
                </c:pt>
                <c:pt idx="113">
                  <c:v>871</c:v>
                </c:pt>
                <c:pt idx="114">
                  <c:v>292</c:v>
                </c:pt>
                <c:pt idx="115">
                  <c:v>0</c:v>
                </c:pt>
                <c:pt idx="116" formatCode="General">
                  <c:v>428</c:v>
                </c:pt>
                <c:pt idx="117" formatCode="General">
                  <c:v>890</c:v>
                </c:pt>
                <c:pt idx="118" formatCode="General">
                  <c:v>890</c:v>
                </c:pt>
                <c:pt idx="119">
                  <c:v>990</c:v>
                </c:pt>
                <c:pt idx="120">
                  <c:v>1066</c:v>
                </c:pt>
                <c:pt idx="121">
                  <c:v>1077</c:v>
                </c:pt>
                <c:pt idx="122" formatCode="General">
                  <c:v>918</c:v>
                </c:pt>
                <c:pt idx="123">
                  <c:v>1136</c:v>
                </c:pt>
                <c:pt idx="124">
                  <c:v>867</c:v>
                </c:pt>
                <c:pt idx="125">
                  <c:v>1049</c:v>
                </c:pt>
                <c:pt idx="126">
                  <c:v>1024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556960"/>
        <c:axId val="598553432"/>
      </c:barChart>
      <c:lineChart>
        <c:grouping val="standard"/>
        <c:varyColors val="0"/>
        <c:ser>
          <c:idx val="0"/>
          <c:order val="1"/>
          <c:tx>
            <c:strRef>
              <c:f>'Resumen Vivienda Mensual '!$H$13</c:f>
              <c:strCache>
                <c:ptCount val="1"/>
                <c:pt idx="0">
                  <c:v>Dollars Amounts</c:v>
                </c:pt>
              </c:strCache>
            </c:strRef>
          </c:tx>
          <c:spPr>
            <a:ln w="28575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 w="28575"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126"/>
              <c:layout>
                <c:manualLayout>
                  <c:x val="3.2123761978353265E-3"/>
                  <c:y val="0"/>
                </c:manualLayout>
              </c:layout>
              <c:spPr>
                <a:solidFill>
                  <a:srgbClr val="FFFF00"/>
                </a:solidFill>
                <a:ln>
                  <a:solidFill>
                    <a:srgbClr val="FFFF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00FF"/>
                      </a:solidFill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00FF"/>
                    </a:solidFill>
                  </a:defRPr>
                </a:pPr>
                <a:endParaRPr lang="es-P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9050">
                      <a:solidFill>
                        <a:srgbClr val="FFFF00"/>
                      </a:solidFill>
                    </a:ln>
                  </c:spPr>
                </c15:leaderLines>
              </c:ext>
            </c:extLst>
          </c:dLbls>
          <c:cat>
            <c:strRef>
              <c:f>'Resumen Vivienda Mensual '!$C$15:$C$141</c:f>
              <c:strCache>
                <c:ptCount val="126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Januaruy 2011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  <c:pt idx="12">
                  <c:v>October</c:v>
                </c:pt>
                <c:pt idx="13">
                  <c:v>November</c:v>
                </c:pt>
                <c:pt idx="14">
                  <c:v>December</c:v>
                </c:pt>
                <c:pt idx="15">
                  <c:v>Januaruy 2012</c:v>
                </c:pt>
                <c:pt idx="16">
                  <c:v>February</c:v>
                </c:pt>
                <c:pt idx="17">
                  <c:v>March</c:v>
                </c:pt>
                <c:pt idx="18">
                  <c:v>April</c:v>
                </c:pt>
                <c:pt idx="19">
                  <c:v>May</c:v>
                </c:pt>
                <c:pt idx="20">
                  <c:v>June</c:v>
                </c:pt>
                <c:pt idx="21">
                  <c:v>July</c:v>
                </c:pt>
                <c:pt idx="22">
                  <c:v>August</c:v>
                </c:pt>
                <c:pt idx="23">
                  <c:v>September</c:v>
                </c:pt>
                <c:pt idx="24">
                  <c:v>October</c:v>
                </c:pt>
                <c:pt idx="25">
                  <c:v>November</c:v>
                </c:pt>
                <c:pt idx="26">
                  <c:v>December</c:v>
                </c:pt>
                <c:pt idx="27">
                  <c:v>Januaruy 2013</c:v>
                </c:pt>
                <c:pt idx="28">
                  <c:v>February</c:v>
                </c:pt>
                <c:pt idx="29">
                  <c:v>March</c:v>
                </c:pt>
                <c:pt idx="30">
                  <c:v>April</c:v>
                </c:pt>
                <c:pt idx="31">
                  <c:v>May</c:v>
                </c:pt>
                <c:pt idx="32">
                  <c:v>June</c:v>
                </c:pt>
                <c:pt idx="33">
                  <c:v>July</c:v>
                </c:pt>
                <c:pt idx="34">
                  <c:v>August</c:v>
                </c:pt>
                <c:pt idx="35">
                  <c:v>September</c:v>
                </c:pt>
                <c:pt idx="36">
                  <c:v>October</c:v>
                </c:pt>
                <c:pt idx="37">
                  <c:v>November</c:v>
                </c:pt>
                <c:pt idx="38">
                  <c:v>December</c:v>
                </c:pt>
                <c:pt idx="39">
                  <c:v>Januaruy  2014</c:v>
                </c:pt>
                <c:pt idx="40">
                  <c:v>February</c:v>
                </c:pt>
                <c:pt idx="41">
                  <c:v>March</c:v>
                </c:pt>
                <c:pt idx="42">
                  <c:v>April</c:v>
                </c:pt>
                <c:pt idx="43">
                  <c:v>May</c:v>
                </c:pt>
                <c:pt idx="44">
                  <c:v>June</c:v>
                </c:pt>
                <c:pt idx="45">
                  <c:v>July</c:v>
                </c:pt>
                <c:pt idx="46">
                  <c:v>August</c:v>
                </c:pt>
                <c:pt idx="47">
                  <c:v>September</c:v>
                </c:pt>
                <c:pt idx="48">
                  <c:v>October</c:v>
                </c:pt>
                <c:pt idx="49">
                  <c:v>November</c:v>
                </c:pt>
                <c:pt idx="50">
                  <c:v>December</c:v>
                </c:pt>
                <c:pt idx="51">
                  <c:v>Januaruy  2015</c:v>
                </c:pt>
                <c:pt idx="52">
                  <c:v>February</c:v>
                </c:pt>
                <c:pt idx="53">
                  <c:v>March</c:v>
                </c:pt>
                <c:pt idx="54">
                  <c:v>April</c:v>
                </c:pt>
                <c:pt idx="55">
                  <c:v>May</c:v>
                </c:pt>
                <c:pt idx="56">
                  <c:v>June</c:v>
                </c:pt>
                <c:pt idx="57">
                  <c:v>July</c:v>
                </c:pt>
                <c:pt idx="58">
                  <c:v>August</c:v>
                </c:pt>
                <c:pt idx="59">
                  <c:v>September</c:v>
                </c:pt>
                <c:pt idx="60">
                  <c:v>October</c:v>
                </c:pt>
                <c:pt idx="61">
                  <c:v>November</c:v>
                </c:pt>
                <c:pt idx="62">
                  <c:v>December</c:v>
                </c:pt>
                <c:pt idx="63">
                  <c:v>Januaruy  2016</c:v>
                </c:pt>
                <c:pt idx="64">
                  <c:v>February</c:v>
                </c:pt>
                <c:pt idx="65">
                  <c:v>March</c:v>
                </c:pt>
                <c:pt idx="66">
                  <c:v>April</c:v>
                </c:pt>
                <c:pt idx="67">
                  <c:v>May</c:v>
                </c:pt>
                <c:pt idx="68">
                  <c:v>June</c:v>
                </c:pt>
                <c:pt idx="69">
                  <c:v>July</c:v>
                </c:pt>
                <c:pt idx="70">
                  <c:v>August</c:v>
                </c:pt>
                <c:pt idx="71">
                  <c:v>September</c:v>
                </c:pt>
                <c:pt idx="72">
                  <c:v>October</c:v>
                </c:pt>
                <c:pt idx="73">
                  <c:v>November</c:v>
                </c:pt>
                <c:pt idx="74">
                  <c:v>December</c:v>
                </c:pt>
                <c:pt idx="75">
                  <c:v>Januaruy  2017</c:v>
                </c:pt>
                <c:pt idx="76">
                  <c:v>February</c:v>
                </c:pt>
                <c:pt idx="77">
                  <c:v>March</c:v>
                </c:pt>
                <c:pt idx="78">
                  <c:v>April</c:v>
                </c:pt>
                <c:pt idx="79">
                  <c:v>May</c:v>
                </c:pt>
                <c:pt idx="80">
                  <c:v>June</c:v>
                </c:pt>
                <c:pt idx="81">
                  <c:v>July *</c:v>
                </c:pt>
                <c:pt idx="82">
                  <c:v>August</c:v>
                </c:pt>
                <c:pt idx="83">
                  <c:v>September</c:v>
                </c:pt>
                <c:pt idx="84">
                  <c:v>October</c:v>
                </c:pt>
                <c:pt idx="85">
                  <c:v>November</c:v>
                </c:pt>
                <c:pt idx="86">
                  <c:v>December</c:v>
                </c:pt>
                <c:pt idx="87">
                  <c:v>Januaruy  2018****</c:v>
                </c:pt>
                <c:pt idx="88">
                  <c:v>February</c:v>
                </c:pt>
                <c:pt idx="89">
                  <c:v>March</c:v>
                </c:pt>
                <c:pt idx="90">
                  <c:v>April</c:v>
                </c:pt>
                <c:pt idx="91">
                  <c:v>May *</c:v>
                </c:pt>
                <c:pt idx="92">
                  <c:v>June</c:v>
                </c:pt>
                <c:pt idx="93">
                  <c:v>July *</c:v>
                </c:pt>
                <c:pt idx="94">
                  <c:v>August </c:v>
                </c:pt>
                <c:pt idx="95">
                  <c:v>September</c:v>
                </c:pt>
                <c:pt idx="96">
                  <c:v>October *</c:v>
                </c:pt>
                <c:pt idx="97">
                  <c:v>November</c:v>
                </c:pt>
                <c:pt idx="98">
                  <c:v>December***</c:v>
                </c:pt>
                <c:pt idx="99">
                  <c:v>Januaruy  2019 **</c:v>
                </c:pt>
                <c:pt idx="100">
                  <c:v>February **</c:v>
                </c:pt>
                <c:pt idx="101">
                  <c:v>March</c:v>
                </c:pt>
                <c:pt idx="102">
                  <c:v>April*****</c:v>
                </c:pt>
                <c:pt idx="103">
                  <c:v>May </c:v>
                </c:pt>
                <c:pt idx="104">
                  <c:v>June</c:v>
                </c:pt>
                <c:pt idx="105">
                  <c:v>July ******</c:v>
                </c:pt>
                <c:pt idx="106">
                  <c:v>August ********* </c:v>
                </c:pt>
                <c:pt idx="107">
                  <c:v>September</c:v>
                </c:pt>
                <c:pt idx="108">
                  <c:v>October ********</c:v>
                </c:pt>
                <c:pt idx="109">
                  <c:v>November ********</c:v>
                </c:pt>
                <c:pt idx="110">
                  <c:v>December********</c:v>
                </c:pt>
                <c:pt idx="111">
                  <c:v>Januaruy  2020</c:v>
                </c:pt>
                <c:pt idx="112">
                  <c:v>February </c:v>
                </c:pt>
                <c:pt idx="113">
                  <c:v>March</c:v>
                </c:pt>
                <c:pt idx="114">
                  <c:v>April - Cerrado por la Pandemia COVID-19</c:v>
                </c:pt>
                <c:pt idx="115">
                  <c:v>May </c:v>
                </c:pt>
                <c:pt idx="116">
                  <c:v>June  - Sé enmendó en Agosto 3 - 2020</c:v>
                </c:pt>
                <c:pt idx="117">
                  <c:v>July </c:v>
                </c:pt>
                <c:pt idx="118">
                  <c:v>August </c:v>
                </c:pt>
                <c:pt idx="119">
                  <c:v>September</c:v>
                </c:pt>
                <c:pt idx="120">
                  <c:v>October </c:v>
                </c:pt>
                <c:pt idx="121">
                  <c:v>November</c:v>
                </c:pt>
                <c:pt idx="122">
                  <c:v>December</c:v>
                </c:pt>
                <c:pt idx="123">
                  <c:v>Januaruy  2021</c:v>
                </c:pt>
                <c:pt idx="124">
                  <c:v>February </c:v>
                </c:pt>
                <c:pt idx="125">
                  <c:v>March</c:v>
                </c:pt>
              </c:strCache>
            </c:strRef>
          </c:cat>
          <c:val>
            <c:numRef>
              <c:f>'Resumen Vivienda Mensual '!$H$14:$H$141</c:f>
              <c:numCache>
                <c:formatCode>_("$"* #,##0_);_("$"* \(#,##0\);_("$"* "-"??_);_(@_)</c:formatCode>
                <c:ptCount val="127"/>
                <c:pt idx="0">
                  <c:v>95543812</c:v>
                </c:pt>
                <c:pt idx="1">
                  <c:v>157761918</c:v>
                </c:pt>
                <c:pt idx="2">
                  <c:v>122042943</c:v>
                </c:pt>
                <c:pt idx="3">
                  <c:v>141172728</c:v>
                </c:pt>
                <c:pt idx="4">
                  <c:v>112732347</c:v>
                </c:pt>
                <c:pt idx="5">
                  <c:v>121043823</c:v>
                </c:pt>
                <c:pt idx="6">
                  <c:v>152858864</c:v>
                </c:pt>
                <c:pt idx="7">
                  <c:v>176821141</c:v>
                </c:pt>
                <c:pt idx="8">
                  <c:v>180816958</c:v>
                </c:pt>
                <c:pt idx="9">
                  <c:v>192216602</c:v>
                </c:pt>
                <c:pt idx="10">
                  <c:v>169153440</c:v>
                </c:pt>
                <c:pt idx="11">
                  <c:v>137837337</c:v>
                </c:pt>
                <c:pt idx="12">
                  <c:v>141270208</c:v>
                </c:pt>
                <c:pt idx="13">
                  <c:v>139906264</c:v>
                </c:pt>
                <c:pt idx="14">
                  <c:v>123577545</c:v>
                </c:pt>
                <c:pt idx="15">
                  <c:v>158061381</c:v>
                </c:pt>
                <c:pt idx="16">
                  <c:v>104409920</c:v>
                </c:pt>
                <c:pt idx="17">
                  <c:v>114643973</c:v>
                </c:pt>
                <c:pt idx="18">
                  <c:v>139172850</c:v>
                </c:pt>
                <c:pt idx="19">
                  <c:v>137755374</c:v>
                </c:pt>
                <c:pt idx="20">
                  <c:v>146614614</c:v>
                </c:pt>
                <c:pt idx="21">
                  <c:v>164194459</c:v>
                </c:pt>
                <c:pt idx="22">
                  <c:v>120506617</c:v>
                </c:pt>
                <c:pt idx="23">
                  <c:v>138036480</c:v>
                </c:pt>
                <c:pt idx="24">
                  <c:v>116143501</c:v>
                </c:pt>
                <c:pt idx="25">
                  <c:v>130826134</c:v>
                </c:pt>
                <c:pt idx="26">
                  <c:v>124029830</c:v>
                </c:pt>
                <c:pt idx="27">
                  <c:v>155687085</c:v>
                </c:pt>
                <c:pt idx="28">
                  <c:v>120637196</c:v>
                </c:pt>
                <c:pt idx="29">
                  <c:v>95875317</c:v>
                </c:pt>
                <c:pt idx="30">
                  <c:v>104986206</c:v>
                </c:pt>
                <c:pt idx="31">
                  <c:v>132208531</c:v>
                </c:pt>
                <c:pt idx="32">
                  <c:v>124538612</c:v>
                </c:pt>
                <c:pt idx="33">
                  <c:v>139333259</c:v>
                </c:pt>
                <c:pt idx="34">
                  <c:v>77925261</c:v>
                </c:pt>
                <c:pt idx="35">
                  <c:v>113055624</c:v>
                </c:pt>
                <c:pt idx="36">
                  <c:v>108593520</c:v>
                </c:pt>
                <c:pt idx="37">
                  <c:v>110805615</c:v>
                </c:pt>
                <c:pt idx="38">
                  <c:v>108538038</c:v>
                </c:pt>
                <c:pt idx="39">
                  <c:v>114958987</c:v>
                </c:pt>
                <c:pt idx="40">
                  <c:v>102955791</c:v>
                </c:pt>
                <c:pt idx="41">
                  <c:v>104176829</c:v>
                </c:pt>
                <c:pt idx="42">
                  <c:v>118178823</c:v>
                </c:pt>
                <c:pt idx="43">
                  <c:v>98223670</c:v>
                </c:pt>
                <c:pt idx="44">
                  <c:v>112166455</c:v>
                </c:pt>
                <c:pt idx="45">
                  <c:v>112611941</c:v>
                </c:pt>
                <c:pt idx="46">
                  <c:v>100538105</c:v>
                </c:pt>
                <c:pt idx="47">
                  <c:v>97449994</c:v>
                </c:pt>
                <c:pt idx="48">
                  <c:v>101589171</c:v>
                </c:pt>
                <c:pt idx="49">
                  <c:v>109942729</c:v>
                </c:pt>
                <c:pt idx="50">
                  <c:v>102993057</c:v>
                </c:pt>
                <c:pt idx="51">
                  <c:v>103803509</c:v>
                </c:pt>
                <c:pt idx="52">
                  <c:v>83112224</c:v>
                </c:pt>
                <c:pt idx="53">
                  <c:v>104957494</c:v>
                </c:pt>
                <c:pt idx="54">
                  <c:v>123619897</c:v>
                </c:pt>
                <c:pt idx="55">
                  <c:v>133658109</c:v>
                </c:pt>
                <c:pt idx="56">
                  <c:v>130946818</c:v>
                </c:pt>
                <c:pt idx="57">
                  <c:v>122733447</c:v>
                </c:pt>
                <c:pt idx="58">
                  <c:v>109881144</c:v>
                </c:pt>
                <c:pt idx="59">
                  <c:v>99237508</c:v>
                </c:pt>
                <c:pt idx="60">
                  <c:v>113531980</c:v>
                </c:pt>
                <c:pt idx="61">
                  <c:v>103095439</c:v>
                </c:pt>
                <c:pt idx="62">
                  <c:v>92732047</c:v>
                </c:pt>
                <c:pt idx="63">
                  <c:v>94394770</c:v>
                </c:pt>
                <c:pt idx="64">
                  <c:v>69100881</c:v>
                </c:pt>
                <c:pt idx="65">
                  <c:v>105757466</c:v>
                </c:pt>
                <c:pt idx="66">
                  <c:v>113876366</c:v>
                </c:pt>
                <c:pt idx="67">
                  <c:v>122598265</c:v>
                </c:pt>
                <c:pt idx="68">
                  <c:v>117298438</c:v>
                </c:pt>
                <c:pt idx="69">
                  <c:v>120518951</c:v>
                </c:pt>
                <c:pt idx="70">
                  <c:v>94170669</c:v>
                </c:pt>
                <c:pt idx="71">
                  <c:v>114302048</c:v>
                </c:pt>
                <c:pt idx="72">
                  <c:v>108260833</c:v>
                </c:pt>
                <c:pt idx="73">
                  <c:v>106712726</c:v>
                </c:pt>
                <c:pt idx="74">
                  <c:v>96386918</c:v>
                </c:pt>
                <c:pt idx="75">
                  <c:v>113370123</c:v>
                </c:pt>
                <c:pt idx="76">
                  <c:v>93950403</c:v>
                </c:pt>
                <c:pt idx="77">
                  <c:v>96279436</c:v>
                </c:pt>
                <c:pt idx="78">
                  <c:v>131023224</c:v>
                </c:pt>
                <c:pt idx="79">
                  <c:v>115222231</c:v>
                </c:pt>
                <c:pt idx="80">
                  <c:v>127318557</c:v>
                </c:pt>
                <c:pt idx="81">
                  <c:v>122364620</c:v>
                </c:pt>
                <c:pt idx="82">
                  <c:v>93803098</c:v>
                </c:pt>
                <c:pt idx="83">
                  <c:v>109584136</c:v>
                </c:pt>
                <c:pt idx="84">
                  <c:v>23681491</c:v>
                </c:pt>
                <c:pt idx="85">
                  <c:v>20987071</c:v>
                </c:pt>
                <c:pt idx="86">
                  <c:v>70955850</c:v>
                </c:pt>
                <c:pt idx="87">
                  <c:v>92114301</c:v>
                </c:pt>
                <c:pt idx="88">
                  <c:v>58716479</c:v>
                </c:pt>
                <c:pt idx="89">
                  <c:v>75847927</c:v>
                </c:pt>
                <c:pt idx="90">
                  <c:v>108350030</c:v>
                </c:pt>
                <c:pt idx="91">
                  <c:v>94228285</c:v>
                </c:pt>
                <c:pt idx="92">
                  <c:v>132121418</c:v>
                </c:pt>
                <c:pt idx="93">
                  <c:v>123994084</c:v>
                </c:pt>
                <c:pt idx="94">
                  <c:v>114380933</c:v>
                </c:pt>
                <c:pt idx="95">
                  <c:v>136168177</c:v>
                </c:pt>
                <c:pt idx="96">
                  <c:v>117031230</c:v>
                </c:pt>
                <c:pt idx="97">
                  <c:v>135969589</c:v>
                </c:pt>
                <c:pt idx="98">
                  <c:v>78855755</c:v>
                </c:pt>
                <c:pt idx="99">
                  <c:v>126100503</c:v>
                </c:pt>
                <c:pt idx="100">
                  <c:v>90487684</c:v>
                </c:pt>
                <c:pt idx="101">
                  <c:v>123693256</c:v>
                </c:pt>
                <c:pt idx="102">
                  <c:v>128741159</c:v>
                </c:pt>
                <c:pt idx="103">
                  <c:v>131274892</c:v>
                </c:pt>
                <c:pt idx="104">
                  <c:v>150751192</c:v>
                </c:pt>
                <c:pt idx="105">
                  <c:v>140845085</c:v>
                </c:pt>
                <c:pt idx="106">
                  <c:v>129217337</c:v>
                </c:pt>
                <c:pt idx="107">
                  <c:v>131208008</c:v>
                </c:pt>
                <c:pt idx="108">
                  <c:v>139342135</c:v>
                </c:pt>
                <c:pt idx="109">
                  <c:v>148959932</c:v>
                </c:pt>
                <c:pt idx="110">
                  <c:v>123072909</c:v>
                </c:pt>
                <c:pt idx="111">
                  <c:v>132429101</c:v>
                </c:pt>
                <c:pt idx="112">
                  <c:v>103516120</c:v>
                </c:pt>
                <c:pt idx="113">
                  <c:v>129774696</c:v>
                </c:pt>
                <c:pt idx="114">
                  <c:v>42328206</c:v>
                </c:pt>
                <c:pt idx="115">
                  <c:v>0</c:v>
                </c:pt>
                <c:pt idx="116">
                  <c:v>65288906</c:v>
                </c:pt>
                <c:pt idx="117">
                  <c:v>142720789</c:v>
                </c:pt>
                <c:pt idx="118">
                  <c:v>135697081</c:v>
                </c:pt>
                <c:pt idx="119">
                  <c:v>160501781</c:v>
                </c:pt>
                <c:pt idx="120">
                  <c:v>170510485</c:v>
                </c:pt>
                <c:pt idx="121">
                  <c:v>175094108</c:v>
                </c:pt>
                <c:pt idx="122">
                  <c:v>181585571</c:v>
                </c:pt>
                <c:pt idx="123">
                  <c:v>194630914</c:v>
                </c:pt>
                <c:pt idx="124">
                  <c:v>145406945</c:v>
                </c:pt>
                <c:pt idx="125">
                  <c:v>177358624</c:v>
                </c:pt>
                <c:pt idx="126">
                  <c:v>185559525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55000"/>
        <c:axId val="598555392"/>
      </c:lineChart>
      <c:catAx>
        <c:axId val="59855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>
                <a:latin typeface="+mn-lt"/>
              </a:defRPr>
            </a:pPr>
            <a:endParaRPr lang="es-PR"/>
          </a:p>
        </c:txPr>
        <c:crossAx val="598553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553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b="1">
                    <a:solidFill>
                      <a:schemeClr val="accent6">
                        <a:lumMod val="60000"/>
                        <a:lumOff val="40000"/>
                      </a:schemeClr>
                    </a:solidFill>
                  </a:defRPr>
                </a:pPr>
                <a:r>
                  <a:rPr lang="en-US" b="1">
                    <a:solidFill>
                      <a:schemeClr val="accent6">
                        <a:lumMod val="60000"/>
                        <a:lumOff val="40000"/>
                      </a:schemeClr>
                    </a:solidFill>
                  </a:rPr>
                  <a:t> Units</a:t>
                </a:r>
              </a:p>
            </c:rich>
          </c:tx>
          <c:layout>
            <c:manualLayout>
              <c:xMode val="edge"/>
              <c:yMode val="edge"/>
              <c:x val="2.5942308120317434E-2"/>
              <c:y val="7.9565086279108729E-2"/>
            </c:manualLayout>
          </c:layout>
          <c:overlay val="0"/>
          <c:spPr>
            <a:solidFill>
              <a:srgbClr val="5858C8"/>
            </a:solidFill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PR"/>
          </a:p>
        </c:txPr>
        <c:crossAx val="598556960"/>
        <c:crosses val="autoZero"/>
        <c:crossBetween val="between"/>
      </c:valAx>
      <c:catAx>
        <c:axId val="598555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8555392"/>
        <c:crosses val="autoZero"/>
        <c:auto val="0"/>
        <c:lblAlgn val="ctr"/>
        <c:lblOffset val="100"/>
        <c:noMultiLvlLbl val="0"/>
      </c:catAx>
      <c:valAx>
        <c:axId val="59855539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b="1"/>
                </a:pPr>
                <a:r>
                  <a:rPr lang="en-US" b="1"/>
                  <a:t>($,000)</a:t>
                </a:r>
              </a:p>
            </c:rich>
          </c:tx>
          <c:layout>
            <c:manualLayout>
              <c:xMode val="edge"/>
              <c:yMode val="edge"/>
              <c:x val="0.94202819169562779"/>
              <c:y val="0.66052944412876213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$&quot;* #,##0_);_(&quot;$&quot;* \(#,##0\);_(&quot;$&quot;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PR"/>
          </a:p>
        </c:txPr>
        <c:crossAx val="598555000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baseline="0"/>
            </a:pPr>
            <a:endParaRPr lang="es-PR"/>
          </a:p>
        </c:txPr>
      </c:legendEntry>
      <c:legendEntry>
        <c:idx val="1"/>
        <c:txPr>
          <a:bodyPr/>
          <a:lstStyle/>
          <a:p>
            <a:pPr>
              <a:defRPr sz="1400" b="1" baseline="0"/>
            </a:pPr>
            <a:endParaRPr lang="es-PR"/>
          </a:p>
        </c:txPr>
      </c:legendEntry>
      <c:layout>
        <c:manualLayout>
          <c:xMode val="edge"/>
          <c:yMode val="edge"/>
          <c:x val="0.35482207830816576"/>
          <c:y val="0.90251834478137027"/>
          <c:w val="0.34093123637272382"/>
          <c:h val="7.54723456178146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b="1"/>
          </a:pPr>
          <a:endParaRPr lang="es-PR"/>
        </a:p>
      </c:txPr>
    </c:legend>
    <c:plotVisOnly val="1"/>
    <c:dispBlanksAs val="gap"/>
    <c:showDLblsOverMax val="0"/>
  </c:chart>
  <c:spPr>
    <a:gradFill rotWithShape="0">
      <a:gsLst>
        <a:gs pos="0">
          <a:srgbClr val="FFFFCC">
            <a:gamma/>
            <a:shade val="46275"/>
            <a:invGamma/>
          </a:srgbClr>
        </a:gs>
        <a:gs pos="50000">
          <a:srgbClr val="FFFFCC"/>
        </a:gs>
        <a:gs pos="100000">
          <a:srgbClr val="FFFFCC">
            <a:gamma/>
            <a:shade val="46275"/>
            <a:invGamma/>
          </a:srgbClr>
        </a:gs>
      </a:gsLst>
      <a:lin ang="2700000" scaled="1"/>
    </a:gradFill>
    <a:ln w="3175">
      <a:solidFill>
        <a:srgbClr val="000000"/>
      </a:solidFill>
      <a:prstDash val="solid"/>
    </a:ln>
    <a:scene3d>
      <a:camera prst="orthographicFront"/>
      <a:lightRig rig="threePt" dir="t"/>
    </a:scene3d>
    <a:sp3d>
      <a:bevelT/>
    </a:sp3d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R"/>
    </a:p>
  </c:txPr>
  <c:printSettings>
    <c:headerFooter alignWithMargins="0">
      <c:oddHeader>&amp;A</c:oddHeader>
      <c:oddFooter>Page &amp;P</c:oddFooter>
    </c:headerFooter>
    <c:pageMargins b="1" l="0.75000000000000233" r="0.75000000000000233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 b="1"/>
              <a:t>Number of Units Sold </a:t>
            </a:r>
            <a:r>
              <a:rPr lang="en-US" sz="2000" b="1">
                <a:solidFill>
                  <a:srgbClr val="261CAA"/>
                </a:solidFill>
              </a:rPr>
              <a:t>New</a:t>
            </a:r>
            <a:r>
              <a:rPr lang="en-US" sz="2000" b="1"/>
              <a:t> and </a:t>
            </a:r>
            <a:r>
              <a:rPr lang="en-US" sz="2000" b="1">
                <a:solidFill>
                  <a:srgbClr val="FF00FF"/>
                </a:solidFill>
              </a:rPr>
              <a:t>Used</a:t>
            </a:r>
          </a:p>
        </c:rich>
      </c:tx>
      <c:layout>
        <c:manualLayout>
          <c:xMode val="edge"/>
          <c:yMode val="edge"/>
          <c:x val="0.42030377445401357"/>
          <c:y val="4.507183211627349E-2"/>
        </c:manualLayout>
      </c:layout>
      <c:overlay val="0"/>
      <c:spPr>
        <a:solidFill>
          <a:schemeClr val="accent6">
            <a:lumMod val="40000"/>
            <a:lumOff val="60000"/>
          </a:schemeClr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246870315206305E-2"/>
          <c:y val="0.11787976557150957"/>
          <c:w val="0.97282751492229647"/>
          <c:h val="0.56384050256705986"/>
        </c:manualLayout>
      </c:layout>
      <c:lineChart>
        <c:grouping val="standard"/>
        <c:varyColors val="0"/>
        <c:ser>
          <c:idx val="0"/>
          <c:order val="0"/>
          <c:tx>
            <c:strRef>
              <c:f>'Resumen Vivienda Mensual '!$D$12</c:f>
              <c:strCache>
                <c:ptCount val="1"/>
                <c:pt idx="0">
                  <c:v>                                 New Housing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 w="19050"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9"/>
              <c:layout>
                <c:manualLayout>
                  <c:x val="-3.6842753810703622E-3"/>
                  <c:y val="-2.5580504007837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5883742231751547E-3"/>
                  <c:y val="-1.477039049354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1821797931583262E-3"/>
                  <c:y val="-1.385281385281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1.5910898965791581E-3"/>
                  <c:y val="-1.0389610389610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1.0389610389610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7732696897375129E-3"/>
                  <c:y val="-1.7316017316017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>
                <c:manualLayout>
                  <c:x val="1.6483268229968906E-3"/>
                  <c:y val="-1.3745651373885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7"/>
              <c:layout>
                <c:manualLayout>
                  <c:x val="-1.1138958181719737E-3"/>
                  <c:y val="9.5785455061612682E-3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effectLst/>
              </c:spPr>
              <c:txPr>
                <a:bodyPr lIns="91440" tIns="0" rIns="0" bIns="274320" anchorCtr="0"/>
                <a:lstStyle/>
                <a:p>
                  <a:pPr algn="ctr"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18"/>
              <c:spPr>
                <a:solidFill>
                  <a:schemeClr val="accent1">
                    <a:lumMod val="40000"/>
                    <a:lumOff val="60000"/>
                  </a:schemeClr>
                </a:solidFill>
                <a:effectLst/>
              </c:spPr>
              <c:txPr>
                <a:bodyPr lIns="91440" tIns="0" rIns="0" bIns="274320" anchorCtr="0"/>
                <a:lstStyle/>
                <a:p>
                  <a:pPr algn="r"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19"/>
              <c:spPr>
                <a:solidFill>
                  <a:schemeClr val="accent1">
                    <a:lumMod val="40000"/>
                    <a:lumOff val="60000"/>
                  </a:schemeClr>
                </a:solidFill>
                <a:effectLst/>
              </c:spPr>
              <c:txPr>
                <a:bodyPr lIns="91440" tIns="0" rIns="0" bIns="27432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20"/>
              <c:layout>
                <c:manualLayout>
                  <c:x val="-6.8527577088802838E-4"/>
                  <c:y val="-3.876500789570025E-3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effectLst/>
              </c:spPr>
              <c:txPr>
                <a:bodyPr lIns="91440" tIns="0" rIns="0" bIns="27432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23"/>
              <c:spPr>
                <a:solidFill>
                  <a:schemeClr val="accent1">
                    <a:lumMod val="40000"/>
                    <a:lumOff val="60000"/>
                  </a:schemeClr>
                </a:solidFill>
                <a:effectLst/>
              </c:spPr>
              <c:txPr>
                <a:bodyPr lIns="91440" tIns="0" rIns="0" bIns="27432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24"/>
              <c:layout/>
              <c:spPr>
                <a:solidFill>
                  <a:schemeClr val="accent1">
                    <a:lumMod val="40000"/>
                    <a:lumOff val="60000"/>
                  </a:schemeClr>
                </a:solidFill>
                <a:effectLst/>
              </c:spPr>
              <c:txPr>
                <a:bodyPr lIns="91440" tIns="0" rIns="0" bIns="274320" anchor="ctr" anchorCtr="0"/>
                <a:lstStyle/>
                <a:p>
                  <a:pPr algn="l"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1923716915542803E-3"/>
                      <c:h val="2.1989530393907483E-2"/>
                    </c:manualLayout>
                  </c15:layout>
                </c:ext>
              </c:extLst>
            </c:dLbl>
            <c:dLbl>
              <c:idx val="125"/>
              <c:layout>
                <c:manualLayout>
                  <c:x val="-3.7301314760538095E-3"/>
                  <c:y val="-1.9382506905971948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effectLst/>
              </c:spPr>
              <c:txPr>
                <a:bodyPr lIns="91440" tIns="0" rIns="0" bIns="274320"/>
                <a:lstStyle/>
                <a:p>
                  <a:pPr>
                    <a:defRPr sz="10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26"/>
              <c:layout>
                <c:manualLayout>
                  <c:x val="-1.017281883365544E-3"/>
                  <c:y val="1.5505929215695251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effectLst/>
              </c:spPr>
              <c:txPr>
                <a:bodyPr lIns="91440" tIns="0" rIns="0" bIns="274320"/>
                <a:lstStyle/>
                <a:p>
                  <a:pPr>
                    <a:defRPr sz="9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8.2113624397334786E-3"/>
                      <c:h val="2.3927781084504673E-2"/>
                    </c:manualLayout>
                  </c15:layout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effectLst/>
            </c:spPr>
            <c:txPr>
              <a:bodyPr lIns="91440" tIns="0" rIns="0" bIns="274320"/>
              <a:lstStyle/>
              <a:p>
                <a:pPr>
                  <a:defRPr sz="82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'Resumen Vivienda Mensual '!$C$14:$C$141</c:f>
              <c:strCache>
                <c:ptCount val="127"/>
                <c:pt idx="0">
                  <c:v>Septembre 2010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Januaruy 2011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  <c:pt idx="15">
                  <c:v>December</c:v>
                </c:pt>
                <c:pt idx="16">
                  <c:v>Januaruy 2012</c:v>
                </c:pt>
                <c:pt idx="17">
                  <c:v>February</c:v>
                </c:pt>
                <c:pt idx="18">
                  <c:v>March</c:v>
                </c:pt>
                <c:pt idx="19">
                  <c:v>April</c:v>
                </c:pt>
                <c:pt idx="20">
                  <c:v>May</c:v>
                </c:pt>
                <c:pt idx="21">
                  <c:v>June</c:v>
                </c:pt>
                <c:pt idx="22">
                  <c:v>July</c:v>
                </c:pt>
                <c:pt idx="23">
                  <c:v>August</c:v>
                </c:pt>
                <c:pt idx="24">
                  <c:v>September</c:v>
                </c:pt>
                <c:pt idx="25">
                  <c:v>October</c:v>
                </c:pt>
                <c:pt idx="26">
                  <c:v>November</c:v>
                </c:pt>
                <c:pt idx="27">
                  <c:v>December</c:v>
                </c:pt>
                <c:pt idx="28">
                  <c:v>Januaruy 2013</c:v>
                </c:pt>
                <c:pt idx="29">
                  <c:v>February</c:v>
                </c:pt>
                <c:pt idx="30">
                  <c:v>March</c:v>
                </c:pt>
                <c:pt idx="31">
                  <c:v>April</c:v>
                </c:pt>
                <c:pt idx="32">
                  <c:v>May</c:v>
                </c:pt>
                <c:pt idx="33">
                  <c:v>June</c:v>
                </c:pt>
                <c:pt idx="34">
                  <c:v>July</c:v>
                </c:pt>
                <c:pt idx="35">
                  <c:v>August</c:v>
                </c:pt>
                <c:pt idx="36">
                  <c:v>September</c:v>
                </c:pt>
                <c:pt idx="37">
                  <c:v>October</c:v>
                </c:pt>
                <c:pt idx="38">
                  <c:v>November</c:v>
                </c:pt>
                <c:pt idx="39">
                  <c:v>December</c:v>
                </c:pt>
                <c:pt idx="40">
                  <c:v>Januaruy  2014</c:v>
                </c:pt>
                <c:pt idx="41">
                  <c:v>February</c:v>
                </c:pt>
                <c:pt idx="42">
                  <c:v>March</c:v>
                </c:pt>
                <c:pt idx="43">
                  <c:v>April</c:v>
                </c:pt>
                <c:pt idx="44">
                  <c:v>May</c:v>
                </c:pt>
                <c:pt idx="45">
                  <c:v>June</c:v>
                </c:pt>
                <c:pt idx="46">
                  <c:v>July</c:v>
                </c:pt>
                <c:pt idx="47">
                  <c:v>August</c:v>
                </c:pt>
                <c:pt idx="48">
                  <c:v>September</c:v>
                </c:pt>
                <c:pt idx="49">
                  <c:v>October</c:v>
                </c:pt>
                <c:pt idx="50">
                  <c:v>November</c:v>
                </c:pt>
                <c:pt idx="51">
                  <c:v>December</c:v>
                </c:pt>
                <c:pt idx="52">
                  <c:v>Januaruy  2015</c:v>
                </c:pt>
                <c:pt idx="53">
                  <c:v>February</c:v>
                </c:pt>
                <c:pt idx="54">
                  <c:v>March</c:v>
                </c:pt>
                <c:pt idx="55">
                  <c:v>April</c:v>
                </c:pt>
                <c:pt idx="56">
                  <c:v>May</c:v>
                </c:pt>
                <c:pt idx="57">
                  <c:v>June</c:v>
                </c:pt>
                <c:pt idx="58">
                  <c:v>July</c:v>
                </c:pt>
                <c:pt idx="59">
                  <c:v>August</c:v>
                </c:pt>
                <c:pt idx="60">
                  <c:v>September</c:v>
                </c:pt>
                <c:pt idx="61">
                  <c:v>October</c:v>
                </c:pt>
                <c:pt idx="62">
                  <c:v>November</c:v>
                </c:pt>
                <c:pt idx="63">
                  <c:v>December</c:v>
                </c:pt>
                <c:pt idx="64">
                  <c:v>Januaruy  2016</c:v>
                </c:pt>
                <c:pt idx="65">
                  <c:v>February</c:v>
                </c:pt>
                <c:pt idx="66">
                  <c:v>March</c:v>
                </c:pt>
                <c:pt idx="67">
                  <c:v>April</c:v>
                </c:pt>
                <c:pt idx="68">
                  <c:v>May</c:v>
                </c:pt>
                <c:pt idx="69">
                  <c:v>June</c:v>
                </c:pt>
                <c:pt idx="70">
                  <c:v>July</c:v>
                </c:pt>
                <c:pt idx="71">
                  <c:v>August</c:v>
                </c:pt>
                <c:pt idx="72">
                  <c:v>September</c:v>
                </c:pt>
                <c:pt idx="73">
                  <c:v>October</c:v>
                </c:pt>
                <c:pt idx="74">
                  <c:v>November</c:v>
                </c:pt>
                <c:pt idx="75">
                  <c:v>December</c:v>
                </c:pt>
                <c:pt idx="76">
                  <c:v>Januaruy  2017</c:v>
                </c:pt>
                <c:pt idx="77">
                  <c:v>February</c:v>
                </c:pt>
                <c:pt idx="78">
                  <c:v>March</c:v>
                </c:pt>
                <c:pt idx="79">
                  <c:v>April</c:v>
                </c:pt>
                <c:pt idx="80">
                  <c:v>May</c:v>
                </c:pt>
                <c:pt idx="81">
                  <c:v>June</c:v>
                </c:pt>
                <c:pt idx="82">
                  <c:v>July *</c:v>
                </c:pt>
                <c:pt idx="83">
                  <c:v>August</c:v>
                </c:pt>
                <c:pt idx="84">
                  <c:v>September</c:v>
                </c:pt>
                <c:pt idx="85">
                  <c:v>October</c:v>
                </c:pt>
                <c:pt idx="86">
                  <c:v>November</c:v>
                </c:pt>
                <c:pt idx="87">
                  <c:v>December</c:v>
                </c:pt>
                <c:pt idx="88">
                  <c:v>Januaruy  2018****</c:v>
                </c:pt>
                <c:pt idx="89">
                  <c:v>February</c:v>
                </c:pt>
                <c:pt idx="90">
                  <c:v>March</c:v>
                </c:pt>
                <c:pt idx="91">
                  <c:v>April</c:v>
                </c:pt>
                <c:pt idx="92">
                  <c:v>May *</c:v>
                </c:pt>
                <c:pt idx="93">
                  <c:v>June</c:v>
                </c:pt>
                <c:pt idx="94">
                  <c:v>July *</c:v>
                </c:pt>
                <c:pt idx="95">
                  <c:v>August </c:v>
                </c:pt>
                <c:pt idx="96">
                  <c:v>September</c:v>
                </c:pt>
                <c:pt idx="97">
                  <c:v>October *</c:v>
                </c:pt>
                <c:pt idx="98">
                  <c:v>November</c:v>
                </c:pt>
                <c:pt idx="99">
                  <c:v>December***</c:v>
                </c:pt>
                <c:pt idx="100">
                  <c:v>Januaruy  2019 **</c:v>
                </c:pt>
                <c:pt idx="101">
                  <c:v>February **</c:v>
                </c:pt>
                <c:pt idx="102">
                  <c:v>March</c:v>
                </c:pt>
                <c:pt idx="103">
                  <c:v>April*****</c:v>
                </c:pt>
                <c:pt idx="104">
                  <c:v>May </c:v>
                </c:pt>
                <c:pt idx="105">
                  <c:v>June</c:v>
                </c:pt>
                <c:pt idx="106">
                  <c:v>July ******</c:v>
                </c:pt>
                <c:pt idx="107">
                  <c:v>August ********* </c:v>
                </c:pt>
                <c:pt idx="108">
                  <c:v>September</c:v>
                </c:pt>
                <c:pt idx="109">
                  <c:v>October ********</c:v>
                </c:pt>
                <c:pt idx="110">
                  <c:v>November ********</c:v>
                </c:pt>
                <c:pt idx="111">
                  <c:v>December********</c:v>
                </c:pt>
                <c:pt idx="112">
                  <c:v>Januaruy  2020</c:v>
                </c:pt>
                <c:pt idx="113">
                  <c:v>February </c:v>
                </c:pt>
                <c:pt idx="114">
                  <c:v>March</c:v>
                </c:pt>
                <c:pt idx="115">
                  <c:v>April - Cerrado por la Pandemia COVID-19</c:v>
                </c:pt>
                <c:pt idx="116">
                  <c:v>May </c:v>
                </c:pt>
                <c:pt idx="117">
                  <c:v>June  - Sé enmendó en Agosto 3 - 2020</c:v>
                </c:pt>
                <c:pt idx="118">
                  <c:v>July </c:v>
                </c:pt>
                <c:pt idx="119">
                  <c:v>August </c:v>
                </c:pt>
                <c:pt idx="120">
                  <c:v>September</c:v>
                </c:pt>
                <c:pt idx="121">
                  <c:v>October </c:v>
                </c:pt>
                <c:pt idx="122">
                  <c:v>November</c:v>
                </c:pt>
                <c:pt idx="123">
                  <c:v>December</c:v>
                </c:pt>
                <c:pt idx="124">
                  <c:v>Januaruy  2021</c:v>
                </c:pt>
                <c:pt idx="125">
                  <c:v>February </c:v>
                </c:pt>
                <c:pt idx="126">
                  <c:v>March</c:v>
                </c:pt>
              </c:strCache>
            </c:strRef>
          </c:cat>
          <c:val>
            <c:numRef>
              <c:f>'Resumen Vivienda Mensual '!$D$14:$D$141</c:f>
              <c:numCache>
                <c:formatCode>General</c:formatCode>
                <c:ptCount val="127"/>
                <c:pt idx="0">
                  <c:v>228</c:v>
                </c:pt>
                <c:pt idx="1">
                  <c:v>342</c:v>
                </c:pt>
                <c:pt idx="2">
                  <c:v>274</c:v>
                </c:pt>
                <c:pt idx="3">
                  <c:v>315</c:v>
                </c:pt>
                <c:pt idx="4">
                  <c:v>249</c:v>
                </c:pt>
                <c:pt idx="5">
                  <c:v>262</c:v>
                </c:pt>
                <c:pt idx="6">
                  <c:v>354</c:v>
                </c:pt>
                <c:pt idx="7">
                  <c:v>374</c:v>
                </c:pt>
                <c:pt idx="8">
                  <c:v>322</c:v>
                </c:pt>
                <c:pt idx="9">
                  <c:v>484</c:v>
                </c:pt>
                <c:pt idx="10">
                  <c:v>328</c:v>
                </c:pt>
                <c:pt idx="11">
                  <c:v>229</c:v>
                </c:pt>
                <c:pt idx="12">
                  <c:v>278</c:v>
                </c:pt>
                <c:pt idx="13">
                  <c:v>255</c:v>
                </c:pt>
                <c:pt idx="14">
                  <c:v>213</c:v>
                </c:pt>
                <c:pt idx="15">
                  <c:v>234</c:v>
                </c:pt>
                <c:pt idx="16">
                  <c:v>153</c:v>
                </c:pt>
                <c:pt idx="17">
                  <c:v>150</c:v>
                </c:pt>
                <c:pt idx="18">
                  <c:v>214</c:v>
                </c:pt>
                <c:pt idx="19">
                  <c:v>229</c:v>
                </c:pt>
                <c:pt idx="20">
                  <c:v>224</c:v>
                </c:pt>
                <c:pt idx="21">
                  <c:v>245</c:v>
                </c:pt>
                <c:pt idx="22">
                  <c:v>220</c:v>
                </c:pt>
                <c:pt idx="23">
                  <c:v>211</c:v>
                </c:pt>
                <c:pt idx="24">
                  <c:v>190</c:v>
                </c:pt>
                <c:pt idx="25">
                  <c:v>229</c:v>
                </c:pt>
                <c:pt idx="26">
                  <c:v>230</c:v>
                </c:pt>
                <c:pt idx="27">
                  <c:v>280</c:v>
                </c:pt>
                <c:pt idx="28">
                  <c:v>195</c:v>
                </c:pt>
                <c:pt idx="29">
                  <c:v>164</c:v>
                </c:pt>
                <c:pt idx="30">
                  <c:v>134</c:v>
                </c:pt>
                <c:pt idx="31">
                  <c:v>160</c:v>
                </c:pt>
                <c:pt idx="32">
                  <c:v>194</c:v>
                </c:pt>
                <c:pt idx="33">
                  <c:v>221</c:v>
                </c:pt>
                <c:pt idx="34">
                  <c:v>81</c:v>
                </c:pt>
                <c:pt idx="35">
                  <c:v>127</c:v>
                </c:pt>
                <c:pt idx="36">
                  <c:v>152</c:v>
                </c:pt>
                <c:pt idx="37">
                  <c:v>176</c:v>
                </c:pt>
                <c:pt idx="38">
                  <c:v>140</c:v>
                </c:pt>
                <c:pt idx="39">
                  <c:v>159</c:v>
                </c:pt>
                <c:pt idx="40">
                  <c:v>159</c:v>
                </c:pt>
                <c:pt idx="41">
                  <c:v>131</c:v>
                </c:pt>
                <c:pt idx="42">
                  <c:v>158</c:v>
                </c:pt>
                <c:pt idx="43">
                  <c:v>147</c:v>
                </c:pt>
                <c:pt idx="44">
                  <c:v>169</c:v>
                </c:pt>
                <c:pt idx="45">
                  <c:v>123</c:v>
                </c:pt>
                <c:pt idx="46">
                  <c:v>116</c:v>
                </c:pt>
                <c:pt idx="47">
                  <c:v>158</c:v>
                </c:pt>
                <c:pt idx="48">
                  <c:v>118</c:v>
                </c:pt>
                <c:pt idx="49">
                  <c:v>173</c:v>
                </c:pt>
                <c:pt idx="50">
                  <c:v>119</c:v>
                </c:pt>
                <c:pt idx="51">
                  <c:v>102</c:v>
                </c:pt>
                <c:pt idx="52">
                  <c:v>92</c:v>
                </c:pt>
                <c:pt idx="53">
                  <c:v>117</c:v>
                </c:pt>
                <c:pt idx="54">
                  <c:v>159</c:v>
                </c:pt>
                <c:pt idx="55">
                  <c:v>158</c:v>
                </c:pt>
                <c:pt idx="56">
                  <c:v>128</c:v>
                </c:pt>
                <c:pt idx="57">
                  <c:v>142</c:v>
                </c:pt>
                <c:pt idx="58">
                  <c:v>135</c:v>
                </c:pt>
                <c:pt idx="59">
                  <c:v>143</c:v>
                </c:pt>
                <c:pt idx="60">
                  <c:v>115</c:v>
                </c:pt>
                <c:pt idx="61">
                  <c:v>106</c:v>
                </c:pt>
                <c:pt idx="62">
                  <c:v>68</c:v>
                </c:pt>
                <c:pt idx="63">
                  <c:v>107</c:v>
                </c:pt>
                <c:pt idx="64">
                  <c:v>85</c:v>
                </c:pt>
                <c:pt idx="65">
                  <c:v>90</c:v>
                </c:pt>
                <c:pt idx="66">
                  <c:v>107</c:v>
                </c:pt>
                <c:pt idx="67">
                  <c:v>118</c:v>
                </c:pt>
                <c:pt idx="68">
                  <c:v>109</c:v>
                </c:pt>
                <c:pt idx="69">
                  <c:v>131</c:v>
                </c:pt>
                <c:pt idx="70">
                  <c:v>74</c:v>
                </c:pt>
                <c:pt idx="71">
                  <c:v>111</c:v>
                </c:pt>
                <c:pt idx="72">
                  <c:v>88</c:v>
                </c:pt>
                <c:pt idx="73">
                  <c:v>79</c:v>
                </c:pt>
                <c:pt idx="74">
                  <c:v>52</c:v>
                </c:pt>
                <c:pt idx="75">
                  <c:v>97</c:v>
                </c:pt>
                <c:pt idx="76">
                  <c:v>65</c:v>
                </c:pt>
                <c:pt idx="77">
                  <c:v>61</c:v>
                </c:pt>
                <c:pt idx="78">
                  <c:v>95</c:v>
                </c:pt>
                <c:pt idx="79">
                  <c:v>85</c:v>
                </c:pt>
                <c:pt idx="80">
                  <c:v>89</c:v>
                </c:pt>
                <c:pt idx="81">
                  <c:v>98</c:v>
                </c:pt>
                <c:pt idx="82">
                  <c:v>90</c:v>
                </c:pt>
                <c:pt idx="83">
                  <c:v>88</c:v>
                </c:pt>
                <c:pt idx="84">
                  <c:v>10</c:v>
                </c:pt>
                <c:pt idx="85">
                  <c:v>15</c:v>
                </c:pt>
                <c:pt idx="86">
                  <c:v>43</c:v>
                </c:pt>
                <c:pt idx="87">
                  <c:v>68</c:v>
                </c:pt>
                <c:pt idx="88">
                  <c:v>153</c:v>
                </c:pt>
                <c:pt idx="89">
                  <c:v>194</c:v>
                </c:pt>
                <c:pt idx="90">
                  <c:v>79</c:v>
                </c:pt>
                <c:pt idx="91">
                  <c:v>279</c:v>
                </c:pt>
                <c:pt idx="92">
                  <c:v>71</c:v>
                </c:pt>
                <c:pt idx="93">
                  <c:v>68</c:v>
                </c:pt>
                <c:pt idx="94">
                  <c:v>100</c:v>
                </c:pt>
                <c:pt idx="95">
                  <c:v>86</c:v>
                </c:pt>
                <c:pt idx="96">
                  <c:v>59</c:v>
                </c:pt>
                <c:pt idx="97">
                  <c:v>83</c:v>
                </c:pt>
                <c:pt idx="98">
                  <c:v>209</c:v>
                </c:pt>
                <c:pt idx="99">
                  <c:v>52</c:v>
                </c:pt>
                <c:pt idx="100">
                  <c:v>32</c:v>
                </c:pt>
                <c:pt idx="101">
                  <c:v>68</c:v>
                </c:pt>
                <c:pt idx="102">
                  <c:v>60</c:v>
                </c:pt>
                <c:pt idx="103">
                  <c:v>63</c:v>
                </c:pt>
                <c:pt idx="104">
                  <c:v>74</c:v>
                </c:pt>
                <c:pt idx="105">
                  <c:v>74</c:v>
                </c:pt>
                <c:pt idx="106">
                  <c:v>62</c:v>
                </c:pt>
                <c:pt idx="107">
                  <c:v>62</c:v>
                </c:pt>
                <c:pt idx="108">
                  <c:v>56</c:v>
                </c:pt>
                <c:pt idx="109">
                  <c:v>45</c:v>
                </c:pt>
                <c:pt idx="110">
                  <c:v>52</c:v>
                </c:pt>
                <c:pt idx="111">
                  <c:v>50</c:v>
                </c:pt>
                <c:pt idx="112">
                  <c:v>55</c:v>
                </c:pt>
                <c:pt idx="113">
                  <c:v>59</c:v>
                </c:pt>
                <c:pt idx="114">
                  <c:v>32</c:v>
                </c:pt>
                <c:pt idx="115">
                  <c:v>0</c:v>
                </c:pt>
                <c:pt idx="116">
                  <c:v>169</c:v>
                </c:pt>
                <c:pt idx="117">
                  <c:v>83</c:v>
                </c:pt>
                <c:pt idx="118">
                  <c:v>71</c:v>
                </c:pt>
                <c:pt idx="119">
                  <c:v>75</c:v>
                </c:pt>
                <c:pt idx="120">
                  <c:v>123</c:v>
                </c:pt>
                <c:pt idx="121">
                  <c:v>101</c:v>
                </c:pt>
                <c:pt idx="122">
                  <c:v>71</c:v>
                </c:pt>
                <c:pt idx="123">
                  <c:v>110</c:v>
                </c:pt>
                <c:pt idx="124">
                  <c:v>53</c:v>
                </c:pt>
                <c:pt idx="125">
                  <c:v>97</c:v>
                </c:pt>
                <c:pt idx="126">
                  <c:v>111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'Resumen Vivienda Mensual '!$G$12:$H$12</c:f>
              <c:strCache>
                <c:ptCount val="1"/>
                <c:pt idx="0">
                  <c:v>                                 Used Housing</c:v>
                </c:pt>
              </c:strCache>
            </c:strRef>
          </c:tx>
          <c:spPr>
            <a:ln w="28575">
              <a:solidFill>
                <a:srgbClr val="F02ED4"/>
              </a:solidFill>
            </a:ln>
          </c:spPr>
          <c:marker>
            <c:symbol val="square"/>
            <c:size val="5"/>
            <c:spPr>
              <a:solidFill>
                <a:srgbClr val="FF00FF"/>
              </a:solidFill>
              <a:ln w="28575">
                <a:solidFill>
                  <a:srgbClr val="FF00FF"/>
                </a:solidFill>
                <a:prstDash val="solid"/>
              </a:ln>
            </c:spPr>
          </c:marker>
          <c:dPt>
            <c:idx val="46"/>
            <c:bubble3D val="0"/>
            <c:spPr>
              <a:ln w="28575">
                <a:solidFill>
                  <a:srgbClr val="F02ED4">
                    <a:alpha val="96000"/>
                  </a:srgbClr>
                </a:solidFill>
              </a:ln>
            </c:spPr>
          </c:dPt>
          <c:dLbls>
            <c:dLbl>
              <c:idx val="7"/>
              <c:layout>
                <c:manualLayout>
                  <c:x val="-2.6082420448617634E-3"/>
                  <c:y val="7.0921999017516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9126887373551164E-17"/>
                  <c:y val="7.0921999017516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4.7281332678344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504610632591114E-2"/>
                  <c:y val="4.384692091489794E-3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solidFill>
                    <a:srgbClr val="FF00FF"/>
                  </a:solidFill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82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37"/>
              <c:layout>
                <c:manualLayout>
                  <c:x val="-4.6323095199796637E-3"/>
                  <c:y val="2.0618552981653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8"/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870" b="1" i="0" u="none" strike="noStrike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65"/>
              <c:layout>
                <c:manualLayout>
                  <c:x val="-2.1831082003001775E-3"/>
                  <c:y val="-9.4562665356687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6"/>
              <c:layout>
                <c:manualLayout>
                  <c:x val="0"/>
                  <c:y val="-1.4184399803503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7"/>
              <c:layout>
                <c:manualLayout>
                  <c:x val="-4.0842700485754311E-3"/>
                  <c:y val="-2.2988433793168884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9.0109786273505667E-3"/>
                      <c:h val="2.947899198705644E-2"/>
                    </c:manualLayout>
                  </c15:layout>
                </c:ext>
              </c:extLst>
            </c:dLbl>
            <c:dLbl>
              <c:idx val="118"/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19"/>
              <c:layout>
                <c:manualLayout>
                  <c:x val="0"/>
                  <c:y val="7.7530027623887443E-3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solidFill>
                    <a:srgbClr val="FF61FF"/>
                  </a:solidFill>
                </a:ln>
                <a:effectLst/>
              </c:spPr>
              <c:txPr>
                <a:bodyPr rot="1020000" lIns="0" tIns="0" rIns="91440" bIns="457200" anchorCtr="0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20"/>
              <c:layout>
                <c:manualLayout>
                  <c:x val="-1.3903217319836184E-2"/>
                  <c:y val="-2.3259008287166337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solidFill>
                    <a:srgbClr val="FF00FF"/>
                  </a:solidFill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21"/>
              <c:layout>
                <c:manualLayout>
                  <c:x val="-3.0519257531349711E-3"/>
                  <c:y val="-1.3567754834180365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22"/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23"/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124"/>
              <c:layout>
                <c:manualLayout>
                  <c:x val="-5.0865429218932762E-4"/>
                  <c:y val="5.8148283808738916E-3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1020000" lIns="0" tIns="0" rIns="91440" bIns="457200" anchor="ctr" anchorCtr="0"/>
                <a:lstStyle/>
                <a:p>
                  <a:pPr algn="r"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7.8905497719826967E-3"/>
                      <c:h val="3.564061474596706E-2"/>
                    </c:manualLayout>
                  </c15:layout>
                </c:ext>
              </c:extLst>
            </c:dLbl>
            <c:dLbl>
              <c:idx val="125"/>
              <c:layout>
                <c:manualLayout>
                  <c:x val="-1.6955143072972948E-3"/>
                  <c:y val="-2.1320757596569144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10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26"/>
              <c:layout>
                <c:manualLayout>
                  <c:x val="-1.0172952338719007E-3"/>
                  <c:y val="2.810471132274156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1020000" lIns="0" tIns="0" rIns="91440" bIns="457200"/>
                <a:lstStyle/>
                <a:p>
                  <a:pPr>
                    <a:defRPr sz="92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1.0847233012768983E-2"/>
                      <c:h val="3.4794804877676534E-2"/>
                    </c:manualLayout>
                  </c15:layout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1020000" lIns="0" tIns="0" rIns="91440" bIns="457200"/>
              <a:lstStyle/>
              <a:p>
                <a:pPr>
                  <a:defRPr sz="82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'Resumen Vivienda Mensual '!$C$14:$C$141</c:f>
              <c:strCache>
                <c:ptCount val="127"/>
                <c:pt idx="0">
                  <c:v>Septembre 2010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Januaruy 2011</c:v>
                </c:pt>
                <c:pt idx="5">
                  <c:v>February</c:v>
                </c:pt>
                <c:pt idx="6">
                  <c:v>March</c:v>
                </c:pt>
                <c:pt idx="7">
                  <c:v>April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  <c:pt idx="11">
                  <c:v>August</c:v>
                </c:pt>
                <c:pt idx="12">
                  <c:v>September</c:v>
                </c:pt>
                <c:pt idx="13">
                  <c:v>October</c:v>
                </c:pt>
                <c:pt idx="14">
                  <c:v>November</c:v>
                </c:pt>
                <c:pt idx="15">
                  <c:v>December</c:v>
                </c:pt>
                <c:pt idx="16">
                  <c:v>Januaruy 2012</c:v>
                </c:pt>
                <c:pt idx="17">
                  <c:v>February</c:v>
                </c:pt>
                <c:pt idx="18">
                  <c:v>March</c:v>
                </c:pt>
                <c:pt idx="19">
                  <c:v>April</c:v>
                </c:pt>
                <c:pt idx="20">
                  <c:v>May</c:v>
                </c:pt>
                <c:pt idx="21">
                  <c:v>June</c:v>
                </c:pt>
                <c:pt idx="22">
                  <c:v>July</c:v>
                </c:pt>
                <c:pt idx="23">
                  <c:v>August</c:v>
                </c:pt>
                <c:pt idx="24">
                  <c:v>September</c:v>
                </c:pt>
                <c:pt idx="25">
                  <c:v>October</c:v>
                </c:pt>
                <c:pt idx="26">
                  <c:v>November</c:v>
                </c:pt>
                <c:pt idx="27">
                  <c:v>December</c:v>
                </c:pt>
                <c:pt idx="28">
                  <c:v>Januaruy 2013</c:v>
                </c:pt>
                <c:pt idx="29">
                  <c:v>February</c:v>
                </c:pt>
                <c:pt idx="30">
                  <c:v>March</c:v>
                </c:pt>
                <c:pt idx="31">
                  <c:v>April</c:v>
                </c:pt>
                <c:pt idx="32">
                  <c:v>May</c:v>
                </c:pt>
                <c:pt idx="33">
                  <c:v>June</c:v>
                </c:pt>
                <c:pt idx="34">
                  <c:v>July</c:v>
                </c:pt>
                <c:pt idx="35">
                  <c:v>August</c:v>
                </c:pt>
                <c:pt idx="36">
                  <c:v>September</c:v>
                </c:pt>
                <c:pt idx="37">
                  <c:v>October</c:v>
                </c:pt>
                <c:pt idx="38">
                  <c:v>November</c:v>
                </c:pt>
                <c:pt idx="39">
                  <c:v>December</c:v>
                </c:pt>
                <c:pt idx="40">
                  <c:v>Januaruy  2014</c:v>
                </c:pt>
                <c:pt idx="41">
                  <c:v>February</c:v>
                </c:pt>
                <c:pt idx="42">
                  <c:v>March</c:v>
                </c:pt>
                <c:pt idx="43">
                  <c:v>April</c:v>
                </c:pt>
                <c:pt idx="44">
                  <c:v>May</c:v>
                </c:pt>
                <c:pt idx="45">
                  <c:v>June</c:v>
                </c:pt>
                <c:pt idx="46">
                  <c:v>July</c:v>
                </c:pt>
                <c:pt idx="47">
                  <c:v>August</c:v>
                </c:pt>
                <c:pt idx="48">
                  <c:v>September</c:v>
                </c:pt>
                <c:pt idx="49">
                  <c:v>October</c:v>
                </c:pt>
                <c:pt idx="50">
                  <c:v>November</c:v>
                </c:pt>
                <c:pt idx="51">
                  <c:v>December</c:v>
                </c:pt>
                <c:pt idx="52">
                  <c:v>Januaruy  2015</c:v>
                </c:pt>
                <c:pt idx="53">
                  <c:v>February</c:v>
                </c:pt>
                <c:pt idx="54">
                  <c:v>March</c:v>
                </c:pt>
                <c:pt idx="55">
                  <c:v>April</c:v>
                </c:pt>
                <c:pt idx="56">
                  <c:v>May</c:v>
                </c:pt>
                <c:pt idx="57">
                  <c:v>June</c:v>
                </c:pt>
                <c:pt idx="58">
                  <c:v>July</c:v>
                </c:pt>
                <c:pt idx="59">
                  <c:v>August</c:v>
                </c:pt>
                <c:pt idx="60">
                  <c:v>September</c:v>
                </c:pt>
                <c:pt idx="61">
                  <c:v>October</c:v>
                </c:pt>
                <c:pt idx="62">
                  <c:v>November</c:v>
                </c:pt>
                <c:pt idx="63">
                  <c:v>December</c:v>
                </c:pt>
                <c:pt idx="64">
                  <c:v>Januaruy  2016</c:v>
                </c:pt>
                <c:pt idx="65">
                  <c:v>February</c:v>
                </c:pt>
                <c:pt idx="66">
                  <c:v>March</c:v>
                </c:pt>
                <c:pt idx="67">
                  <c:v>April</c:v>
                </c:pt>
                <c:pt idx="68">
                  <c:v>May</c:v>
                </c:pt>
                <c:pt idx="69">
                  <c:v>June</c:v>
                </c:pt>
                <c:pt idx="70">
                  <c:v>July</c:v>
                </c:pt>
                <c:pt idx="71">
                  <c:v>August</c:v>
                </c:pt>
                <c:pt idx="72">
                  <c:v>September</c:v>
                </c:pt>
                <c:pt idx="73">
                  <c:v>October</c:v>
                </c:pt>
                <c:pt idx="74">
                  <c:v>November</c:v>
                </c:pt>
                <c:pt idx="75">
                  <c:v>December</c:v>
                </c:pt>
                <c:pt idx="76">
                  <c:v>Januaruy  2017</c:v>
                </c:pt>
                <c:pt idx="77">
                  <c:v>February</c:v>
                </c:pt>
                <c:pt idx="78">
                  <c:v>March</c:v>
                </c:pt>
                <c:pt idx="79">
                  <c:v>April</c:v>
                </c:pt>
                <c:pt idx="80">
                  <c:v>May</c:v>
                </c:pt>
                <c:pt idx="81">
                  <c:v>June</c:v>
                </c:pt>
                <c:pt idx="82">
                  <c:v>July *</c:v>
                </c:pt>
                <c:pt idx="83">
                  <c:v>August</c:v>
                </c:pt>
                <c:pt idx="84">
                  <c:v>September</c:v>
                </c:pt>
                <c:pt idx="85">
                  <c:v>October</c:v>
                </c:pt>
                <c:pt idx="86">
                  <c:v>November</c:v>
                </c:pt>
                <c:pt idx="87">
                  <c:v>December</c:v>
                </c:pt>
                <c:pt idx="88">
                  <c:v>Januaruy  2018****</c:v>
                </c:pt>
                <c:pt idx="89">
                  <c:v>February</c:v>
                </c:pt>
                <c:pt idx="90">
                  <c:v>March</c:v>
                </c:pt>
                <c:pt idx="91">
                  <c:v>April</c:v>
                </c:pt>
                <c:pt idx="92">
                  <c:v>May *</c:v>
                </c:pt>
                <c:pt idx="93">
                  <c:v>June</c:v>
                </c:pt>
                <c:pt idx="94">
                  <c:v>July *</c:v>
                </c:pt>
                <c:pt idx="95">
                  <c:v>August </c:v>
                </c:pt>
                <c:pt idx="96">
                  <c:v>September</c:v>
                </c:pt>
                <c:pt idx="97">
                  <c:v>October *</c:v>
                </c:pt>
                <c:pt idx="98">
                  <c:v>November</c:v>
                </c:pt>
                <c:pt idx="99">
                  <c:v>December***</c:v>
                </c:pt>
                <c:pt idx="100">
                  <c:v>Januaruy  2019 **</c:v>
                </c:pt>
                <c:pt idx="101">
                  <c:v>February **</c:v>
                </c:pt>
                <c:pt idx="102">
                  <c:v>March</c:v>
                </c:pt>
                <c:pt idx="103">
                  <c:v>April*****</c:v>
                </c:pt>
                <c:pt idx="104">
                  <c:v>May </c:v>
                </c:pt>
                <c:pt idx="105">
                  <c:v>June</c:v>
                </c:pt>
                <c:pt idx="106">
                  <c:v>July ******</c:v>
                </c:pt>
                <c:pt idx="107">
                  <c:v>August ********* </c:v>
                </c:pt>
                <c:pt idx="108">
                  <c:v>September</c:v>
                </c:pt>
                <c:pt idx="109">
                  <c:v>October ********</c:v>
                </c:pt>
                <c:pt idx="110">
                  <c:v>November ********</c:v>
                </c:pt>
                <c:pt idx="111">
                  <c:v>December********</c:v>
                </c:pt>
                <c:pt idx="112">
                  <c:v>Januaruy  2020</c:v>
                </c:pt>
                <c:pt idx="113">
                  <c:v>February </c:v>
                </c:pt>
                <c:pt idx="114">
                  <c:v>March</c:v>
                </c:pt>
                <c:pt idx="115">
                  <c:v>April - Cerrado por la Pandemia COVID-19</c:v>
                </c:pt>
                <c:pt idx="116">
                  <c:v>May </c:v>
                </c:pt>
                <c:pt idx="117">
                  <c:v>June  - Sé enmendó en Agosto 3 - 2020</c:v>
                </c:pt>
                <c:pt idx="118">
                  <c:v>July </c:v>
                </c:pt>
                <c:pt idx="119">
                  <c:v>August </c:v>
                </c:pt>
                <c:pt idx="120">
                  <c:v>September</c:v>
                </c:pt>
                <c:pt idx="121">
                  <c:v>October </c:v>
                </c:pt>
                <c:pt idx="122">
                  <c:v>November</c:v>
                </c:pt>
                <c:pt idx="123">
                  <c:v>December</c:v>
                </c:pt>
                <c:pt idx="124">
                  <c:v>Januaruy  2021</c:v>
                </c:pt>
                <c:pt idx="125">
                  <c:v>February </c:v>
                </c:pt>
                <c:pt idx="126">
                  <c:v>March</c:v>
                </c:pt>
              </c:strCache>
            </c:strRef>
          </c:cat>
          <c:val>
            <c:numRef>
              <c:f>'Resumen Vivienda Mensual '!$G$14:$G$141</c:f>
              <c:numCache>
                <c:formatCode>#,##0</c:formatCode>
                <c:ptCount val="127"/>
                <c:pt idx="0">
                  <c:v>618</c:v>
                </c:pt>
                <c:pt idx="1">
                  <c:v>1106</c:v>
                </c:pt>
                <c:pt idx="2">
                  <c:v>800</c:v>
                </c:pt>
                <c:pt idx="3">
                  <c:v>933</c:v>
                </c:pt>
                <c:pt idx="4">
                  <c:v>773</c:v>
                </c:pt>
                <c:pt idx="5">
                  <c:v>836</c:v>
                </c:pt>
                <c:pt idx="6">
                  <c:v>1041</c:v>
                </c:pt>
                <c:pt idx="7">
                  <c:v>1204</c:v>
                </c:pt>
                <c:pt idx="8">
                  <c:v>1241</c:v>
                </c:pt>
                <c:pt idx="9">
                  <c:v>1263</c:v>
                </c:pt>
                <c:pt idx="10">
                  <c:v>1201</c:v>
                </c:pt>
                <c:pt idx="11">
                  <c:v>936</c:v>
                </c:pt>
                <c:pt idx="12">
                  <c:v>997</c:v>
                </c:pt>
                <c:pt idx="13">
                  <c:v>1005</c:v>
                </c:pt>
                <c:pt idx="14">
                  <c:v>895</c:v>
                </c:pt>
                <c:pt idx="15">
                  <c:v>1076</c:v>
                </c:pt>
                <c:pt idx="16">
                  <c:v>724</c:v>
                </c:pt>
                <c:pt idx="17">
                  <c:v>810</c:v>
                </c:pt>
                <c:pt idx="18">
                  <c:v>975</c:v>
                </c:pt>
                <c:pt idx="19">
                  <c:v>899</c:v>
                </c:pt>
                <c:pt idx="20">
                  <c:v>967</c:v>
                </c:pt>
                <c:pt idx="21">
                  <c:v>1077</c:v>
                </c:pt>
                <c:pt idx="22">
                  <c:v>801</c:v>
                </c:pt>
                <c:pt idx="23">
                  <c:v>934</c:v>
                </c:pt>
                <c:pt idx="24">
                  <c:v>775</c:v>
                </c:pt>
                <c:pt idx="25">
                  <c:v>852</c:v>
                </c:pt>
                <c:pt idx="26">
                  <c:v>817</c:v>
                </c:pt>
                <c:pt idx="27">
                  <c:v>1015</c:v>
                </c:pt>
                <c:pt idx="28">
                  <c:v>802</c:v>
                </c:pt>
                <c:pt idx="29">
                  <c:v>666</c:v>
                </c:pt>
                <c:pt idx="30">
                  <c:v>698</c:v>
                </c:pt>
                <c:pt idx="31">
                  <c:v>810</c:v>
                </c:pt>
                <c:pt idx="32">
                  <c:v>798</c:v>
                </c:pt>
                <c:pt idx="33">
                  <c:v>786</c:v>
                </c:pt>
                <c:pt idx="34">
                  <c:v>511</c:v>
                </c:pt>
                <c:pt idx="35">
                  <c:v>758</c:v>
                </c:pt>
                <c:pt idx="36">
                  <c:v>763</c:v>
                </c:pt>
                <c:pt idx="37">
                  <c:v>723</c:v>
                </c:pt>
                <c:pt idx="38">
                  <c:v>728</c:v>
                </c:pt>
                <c:pt idx="39">
                  <c:v>755</c:v>
                </c:pt>
                <c:pt idx="40">
                  <c:v>735</c:v>
                </c:pt>
                <c:pt idx="41">
                  <c:v>760</c:v>
                </c:pt>
                <c:pt idx="42">
                  <c:v>788</c:v>
                </c:pt>
                <c:pt idx="43">
                  <c:v>694</c:v>
                </c:pt>
                <c:pt idx="44">
                  <c:v>741</c:v>
                </c:pt>
                <c:pt idx="45">
                  <c:v>730</c:v>
                </c:pt>
                <c:pt idx="46">
                  <c:v>641</c:v>
                </c:pt>
                <c:pt idx="47">
                  <c:v>664</c:v>
                </c:pt>
                <c:pt idx="48">
                  <c:v>665</c:v>
                </c:pt>
                <c:pt idx="49">
                  <c:v>751</c:v>
                </c:pt>
                <c:pt idx="50">
                  <c:v>669</c:v>
                </c:pt>
                <c:pt idx="51">
                  <c:v>715</c:v>
                </c:pt>
                <c:pt idx="52">
                  <c:v>550</c:v>
                </c:pt>
                <c:pt idx="53">
                  <c:v>734</c:v>
                </c:pt>
                <c:pt idx="54">
                  <c:v>856</c:v>
                </c:pt>
                <c:pt idx="55">
                  <c:v>905</c:v>
                </c:pt>
                <c:pt idx="56">
                  <c:v>873</c:v>
                </c:pt>
                <c:pt idx="57">
                  <c:v>835</c:v>
                </c:pt>
                <c:pt idx="58">
                  <c:v>813</c:v>
                </c:pt>
                <c:pt idx="59">
                  <c:v>690</c:v>
                </c:pt>
                <c:pt idx="60">
                  <c:v>818</c:v>
                </c:pt>
                <c:pt idx="61">
                  <c:v>739</c:v>
                </c:pt>
                <c:pt idx="62">
                  <c:v>597</c:v>
                </c:pt>
                <c:pt idx="63">
                  <c:v>727</c:v>
                </c:pt>
                <c:pt idx="64">
                  <c:v>503</c:v>
                </c:pt>
                <c:pt idx="65">
                  <c:v>735</c:v>
                </c:pt>
                <c:pt idx="66">
                  <c:v>784</c:v>
                </c:pt>
                <c:pt idx="67">
                  <c:v>818</c:v>
                </c:pt>
                <c:pt idx="68">
                  <c:v>830</c:v>
                </c:pt>
                <c:pt idx="69">
                  <c:v>895</c:v>
                </c:pt>
                <c:pt idx="70">
                  <c:v>674</c:v>
                </c:pt>
                <c:pt idx="71">
                  <c:v>816</c:v>
                </c:pt>
                <c:pt idx="72">
                  <c:v>817</c:v>
                </c:pt>
                <c:pt idx="73">
                  <c:v>768</c:v>
                </c:pt>
                <c:pt idx="74">
                  <c:v>706</c:v>
                </c:pt>
                <c:pt idx="75">
                  <c:v>852</c:v>
                </c:pt>
                <c:pt idx="76">
                  <c:v>698</c:v>
                </c:pt>
                <c:pt idx="77">
                  <c:v>739</c:v>
                </c:pt>
                <c:pt idx="78">
                  <c:v>951</c:v>
                </c:pt>
                <c:pt idx="79">
                  <c:v>808</c:v>
                </c:pt>
                <c:pt idx="80">
                  <c:v>896</c:v>
                </c:pt>
                <c:pt idx="81">
                  <c:v>885</c:v>
                </c:pt>
                <c:pt idx="82">
                  <c:v>673</c:v>
                </c:pt>
                <c:pt idx="83">
                  <c:v>853</c:v>
                </c:pt>
                <c:pt idx="84">
                  <c:v>168</c:v>
                </c:pt>
                <c:pt idx="85">
                  <c:v>154</c:v>
                </c:pt>
                <c:pt idx="86">
                  <c:v>509</c:v>
                </c:pt>
                <c:pt idx="87">
                  <c:v>664</c:v>
                </c:pt>
                <c:pt idx="88">
                  <c:v>467</c:v>
                </c:pt>
                <c:pt idx="89">
                  <c:v>581</c:v>
                </c:pt>
                <c:pt idx="90">
                  <c:v>833</c:v>
                </c:pt>
                <c:pt idx="91" formatCode="General">
                  <c:v>713</c:v>
                </c:pt>
                <c:pt idx="92" formatCode="General">
                  <c:v>885</c:v>
                </c:pt>
                <c:pt idx="93" formatCode="General">
                  <c:v>887</c:v>
                </c:pt>
                <c:pt idx="94" formatCode="General">
                  <c:v>846</c:v>
                </c:pt>
                <c:pt idx="95" formatCode="General">
                  <c:v>979</c:v>
                </c:pt>
                <c:pt idx="96" formatCode="General">
                  <c:v>806</c:v>
                </c:pt>
                <c:pt idx="97" formatCode="General">
                  <c:v>942</c:v>
                </c:pt>
                <c:pt idx="98" formatCode="General">
                  <c:v>566</c:v>
                </c:pt>
                <c:pt idx="99" formatCode="General">
                  <c:v>851</c:v>
                </c:pt>
                <c:pt idx="100">
                  <c:v>629</c:v>
                </c:pt>
                <c:pt idx="101">
                  <c:v>826</c:v>
                </c:pt>
                <c:pt idx="102">
                  <c:v>870</c:v>
                </c:pt>
                <c:pt idx="103">
                  <c:v>868</c:v>
                </c:pt>
                <c:pt idx="104" formatCode="General">
                  <c:v>936</c:v>
                </c:pt>
                <c:pt idx="105" formatCode="General">
                  <c:v>894</c:v>
                </c:pt>
                <c:pt idx="106" formatCode="General">
                  <c:v>875</c:v>
                </c:pt>
                <c:pt idx="107" formatCode="General">
                  <c:v>872</c:v>
                </c:pt>
                <c:pt idx="108" formatCode="General">
                  <c:v>945</c:v>
                </c:pt>
                <c:pt idx="109" formatCode="General">
                  <c:v>988</c:v>
                </c:pt>
                <c:pt idx="110" formatCode="General">
                  <c:v>832</c:v>
                </c:pt>
                <c:pt idx="111" formatCode="General">
                  <c:v>898</c:v>
                </c:pt>
                <c:pt idx="112">
                  <c:v>702</c:v>
                </c:pt>
                <c:pt idx="113">
                  <c:v>871</c:v>
                </c:pt>
                <c:pt idx="114">
                  <c:v>292</c:v>
                </c:pt>
                <c:pt idx="115">
                  <c:v>0</c:v>
                </c:pt>
                <c:pt idx="116" formatCode="General">
                  <c:v>428</c:v>
                </c:pt>
                <c:pt idx="117" formatCode="General">
                  <c:v>890</c:v>
                </c:pt>
                <c:pt idx="118" formatCode="General">
                  <c:v>890</c:v>
                </c:pt>
                <c:pt idx="119">
                  <c:v>990</c:v>
                </c:pt>
                <c:pt idx="120">
                  <c:v>1066</c:v>
                </c:pt>
                <c:pt idx="121">
                  <c:v>1077</c:v>
                </c:pt>
                <c:pt idx="122" formatCode="General">
                  <c:v>918</c:v>
                </c:pt>
                <c:pt idx="123">
                  <c:v>1136</c:v>
                </c:pt>
                <c:pt idx="124">
                  <c:v>867</c:v>
                </c:pt>
                <c:pt idx="125">
                  <c:v>1049</c:v>
                </c:pt>
                <c:pt idx="126">
                  <c:v>1024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53824"/>
        <c:axId val="598551472"/>
      </c:lineChart>
      <c:catAx>
        <c:axId val="5985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  <c:crossAx val="59855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855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  <c:crossAx val="598553824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261CAA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F02ED4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</c:legendEntry>
      <c:layout>
        <c:manualLayout>
          <c:xMode val="edge"/>
          <c:yMode val="edge"/>
          <c:x val="0.27239528533747176"/>
          <c:y val="0.86747718204450541"/>
          <c:w val="0.52351648584327704"/>
          <c:h val="9.85474833730220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R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  <a:scene3d>
      <a:camera prst="orthographicFront"/>
      <a:lightRig rig="threePt" dir="t"/>
    </a:scene3d>
    <a:sp3d>
      <a:bevelT/>
    </a:sp3d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R"/>
    </a:p>
  </c:txPr>
  <c:printSettings>
    <c:headerFooter alignWithMargins="0"/>
    <c:pageMargins b="1" l="0.75000000000000233" r="0.75000000000000233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163</xdr:row>
      <xdr:rowOff>130713</xdr:rowOff>
    </xdr:from>
    <xdr:to>
      <xdr:col>10</xdr:col>
      <xdr:colOff>1733550</xdr:colOff>
      <xdr:row>191</xdr:row>
      <xdr:rowOff>86263</xdr:rowOff>
    </xdr:to>
    <xdr:graphicFrame macro="">
      <xdr:nvGraphicFramePr>
        <xdr:cNvPr id="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46184</xdr:colOff>
      <xdr:row>162</xdr:row>
      <xdr:rowOff>34506</xdr:rowOff>
    </xdr:from>
    <xdr:to>
      <xdr:col>30</xdr:col>
      <xdr:colOff>476249</xdr:colOff>
      <xdr:row>189</xdr:row>
      <xdr:rowOff>175046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10242</xdr:colOff>
      <xdr:row>191</xdr:row>
      <xdr:rowOff>38641</xdr:rowOff>
    </xdr:from>
    <xdr:to>
      <xdr:col>33</xdr:col>
      <xdr:colOff>233633</xdr:colOff>
      <xdr:row>224</xdr:row>
      <xdr:rowOff>67215</xdr:rowOff>
    </xdr:to>
    <xdr:graphicFrame macro="">
      <xdr:nvGraphicFramePr>
        <xdr:cNvPr id="1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287547</xdr:colOff>
      <xdr:row>0</xdr:row>
      <xdr:rowOff>89859</xdr:rowOff>
    </xdr:from>
    <xdr:to>
      <xdr:col>2</xdr:col>
      <xdr:colOff>1590495</xdr:colOff>
      <xdr:row>6</xdr:row>
      <xdr:rowOff>107831</xdr:rowOff>
    </xdr:to>
    <xdr:pic>
      <xdr:nvPicPr>
        <xdr:cNvPr id="8" name="Picture 1" descr="../../GOVERNMENT%20OF%20PUERTO%20RICO%20SEAL-01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939" y="89859"/>
          <a:ext cx="1302948" cy="1302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0.91724</cdr:x>
      <cdr:y>0.08397</cdr:y>
    </cdr:from>
    <cdr:to>
      <cdr:x>0.99299</cdr:x>
      <cdr:y>0.14074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344297" y="375922"/>
          <a:ext cx="854278" cy="2541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G216"/>
  <sheetViews>
    <sheetView tabSelected="1" zoomScale="106" zoomScaleNormal="106" workbookViewId="0">
      <pane xSplit="3" ySplit="13" topLeftCell="D101" activePane="bottomRight" state="frozen"/>
      <selection pane="topRight" activeCell="D1" sqref="D1"/>
      <selection pane="bottomLeft" activeCell="A13" sqref="A13"/>
      <selection pane="bottomRight" activeCell="D4" sqref="D1:F4"/>
    </sheetView>
  </sheetViews>
  <sheetFormatPr defaultRowHeight="15.75" x14ac:dyDescent="0.25"/>
  <cols>
    <col min="1" max="1" width="3.140625" customWidth="1"/>
    <col min="2" max="2" width="2.7109375" style="41" customWidth="1"/>
    <col min="3" max="3" width="58.28515625" style="1" customWidth="1"/>
    <col min="4" max="4" width="58.28515625" customWidth="1"/>
    <col min="5" max="5" width="25.7109375" customWidth="1"/>
    <col min="6" max="6" width="25.7109375" style="52" customWidth="1"/>
    <col min="7" max="7" width="23.28515625" customWidth="1"/>
    <col min="8" max="8" width="24.7109375" customWidth="1"/>
    <col min="9" max="9" width="24.7109375" style="52" customWidth="1"/>
    <col min="10" max="10" width="27.42578125" customWidth="1"/>
    <col min="11" max="11" width="29.42578125" customWidth="1"/>
    <col min="12" max="12" width="27.42578125" style="51" customWidth="1"/>
    <col min="13" max="13" width="8.85546875" customWidth="1"/>
    <col min="14" max="14" width="35.5703125" customWidth="1"/>
    <col min="15" max="15" width="17.7109375" customWidth="1"/>
    <col min="16" max="16" width="21.140625" customWidth="1"/>
    <col min="18" max="18" width="5.7109375" customWidth="1"/>
    <col min="23" max="23" width="4.28515625" customWidth="1"/>
    <col min="29" max="29" width="9.140625" customWidth="1"/>
  </cols>
  <sheetData>
    <row r="1" spans="2:19" ht="20.25" customHeight="1" x14ac:dyDescent="0.25">
      <c r="C1" s="213"/>
    </row>
    <row r="2" spans="2:19" x14ac:dyDescent="0.25">
      <c r="C2"/>
      <c r="D2" s="2"/>
      <c r="E2" s="2"/>
      <c r="F2" s="53"/>
      <c r="G2" s="2"/>
      <c r="H2" s="2"/>
      <c r="I2" s="53"/>
    </row>
    <row r="3" spans="2:19" ht="19.5" customHeight="1" x14ac:dyDescent="0.3">
      <c r="C3" s="189"/>
      <c r="D3" s="190" t="s">
        <v>57</v>
      </c>
      <c r="F3"/>
      <c r="I3" s="53"/>
    </row>
    <row r="4" spans="2:19" ht="24" customHeight="1" x14ac:dyDescent="0.3">
      <c r="C4" s="191"/>
      <c r="D4" s="190" t="s">
        <v>58</v>
      </c>
      <c r="F4"/>
      <c r="I4" s="53"/>
    </row>
    <row r="5" spans="2:19" ht="10.5" customHeight="1" x14ac:dyDescent="0.25">
      <c r="C5" s="3"/>
      <c r="D5" s="2"/>
      <c r="E5" s="2"/>
      <c r="F5" s="53"/>
      <c r="G5" s="2"/>
      <c r="H5" s="2"/>
      <c r="I5" s="53"/>
    </row>
    <row r="6" spans="2:19" ht="10.5" customHeight="1" x14ac:dyDescent="0.25">
      <c r="C6" s="3"/>
      <c r="D6" s="2"/>
      <c r="E6" s="2"/>
      <c r="F6" s="53"/>
      <c r="G6" s="2"/>
      <c r="H6" s="2"/>
      <c r="I6" s="53"/>
    </row>
    <row r="7" spans="2:19" ht="10.5" customHeight="1" x14ac:dyDescent="0.25">
      <c r="C7" s="3"/>
      <c r="D7" s="2"/>
      <c r="E7" s="2"/>
      <c r="F7" s="53"/>
      <c r="G7" s="2"/>
      <c r="H7" s="2"/>
      <c r="I7" s="53"/>
    </row>
    <row r="8" spans="2:19" ht="10.5" customHeight="1" x14ac:dyDescent="0.25">
      <c r="C8" s="3"/>
      <c r="D8" s="2"/>
      <c r="E8" s="2"/>
      <c r="F8" s="53"/>
      <c r="G8" s="2"/>
      <c r="H8" s="2"/>
      <c r="I8" s="53"/>
    </row>
    <row r="9" spans="2:19" ht="57" customHeight="1" x14ac:dyDescent="0.25">
      <c r="C9" s="14" t="s">
        <v>0</v>
      </c>
      <c r="D9" s="4"/>
      <c r="E9" s="2"/>
      <c r="F9" s="53"/>
      <c r="G9" s="2"/>
      <c r="H9" s="2"/>
      <c r="I9" s="53"/>
    </row>
    <row r="10" spans="2:19" ht="25.5" customHeight="1" x14ac:dyDescent="0.35">
      <c r="B10" s="104"/>
      <c r="C10" s="105"/>
      <c r="D10" s="106"/>
      <c r="E10" s="107"/>
      <c r="F10" s="108"/>
      <c r="G10" s="107"/>
      <c r="H10" s="2"/>
      <c r="I10" s="53"/>
    </row>
    <row r="11" spans="2:19" ht="4.5" customHeight="1" x14ac:dyDescent="0.25">
      <c r="C11" s="3"/>
      <c r="D11" s="2"/>
      <c r="E11" s="2"/>
      <c r="F11" s="53"/>
      <c r="G11" s="2"/>
      <c r="H11" s="2"/>
      <c r="I11" s="53"/>
      <c r="K11" s="5"/>
    </row>
    <row r="12" spans="2:19" s="40" customFormat="1" ht="24.75" customHeight="1" x14ac:dyDescent="0.2">
      <c r="B12" s="109"/>
      <c r="C12" s="112" t="s">
        <v>1</v>
      </c>
      <c r="D12" s="114" t="s">
        <v>24</v>
      </c>
      <c r="E12" s="37"/>
      <c r="F12" s="49" t="s">
        <v>27</v>
      </c>
      <c r="G12" s="115" t="s">
        <v>2</v>
      </c>
      <c r="H12" s="38"/>
      <c r="I12" s="49" t="s">
        <v>27</v>
      </c>
      <c r="J12" s="116" t="s">
        <v>25</v>
      </c>
      <c r="K12" s="39"/>
      <c r="L12" s="49" t="s">
        <v>27</v>
      </c>
    </row>
    <row r="13" spans="2:19" ht="38.25" customHeight="1" x14ac:dyDescent="0.35">
      <c r="C13" s="113" t="s">
        <v>3</v>
      </c>
      <c r="D13" s="31" t="s">
        <v>4</v>
      </c>
      <c r="E13" s="31" t="s">
        <v>5</v>
      </c>
      <c r="F13" s="55" t="s">
        <v>29</v>
      </c>
      <c r="G13" s="32" t="s">
        <v>4</v>
      </c>
      <c r="H13" s="32" t="s">
        <v>5</v>
      </c>
      <c r="I13" s="55" t="s">
        <v>30</v>
      </c>
      <c r="J13" s="33" t="s">
        <v>4</v>
      </c>
      <c r="K13" s="33" t="s">
        <v>26</v>
      </c>
      <c r="L13" s="50" t="s">
        <v>28</v>
      </c>
      <c r="M13" s="7"/>
      <c r="N13" s="8"/>
      <c r="O13" s="9"/>
      <c r="P13" s="8"/>
      <c r="Q13" s="10"/>
      <c r="R13" s="10"/>
      <c r="S13" s="11"/>
    </row>
    <row r="14" spans="2:19" s="34" customFormat="1" ht="18" x14ac:dyDescent="0.25">
      <c r="B14" s="110"/>
      <c r="C14" s="56" t="s">
        <v>71</v>
      </c>
      <c r="D14" s="57">
        <v>228</v>
      </c>
      <c r="E14" s="58">
        <v>50404954</v>
      </c>
      <c r="F14" s="59"/>
      <c r="G14" s="60">
        <v>618</v>
      </c>
      <c r="H14" s="61">
        <v>95543812</v>
      </c>
      <c r="I14" s="59"/>
      <c r="J14" s="62">
        <f t="shared" ref="J14:K51" si="0">+G14+D14</f>
        <v>846</v>
      </c>
      <c r="K14" s="58">
        <f t="shared" si="0"/>
        <v>145948766</v>
      </c>
      <c r="L14" s="59"/>
    </row>
    <row r="15" spans="2:19" s="34" customFormat="1" ht="16.5" x14ac:dyDescent="0.25">
      <c r="B15" s="110"/>
      <c r="C15" s="63" t="s">
        <v>6</v>
      </c>
      <c r="D15" s="57">
        <v>342</v>
      </c>
      <c r="E15" s="58">
        <v>74820217</v>
      </c>
      <c r="F15" s="59"/>
      <c r="G15" s="60">
        <v>1106</v>
      </c>
      <c r="H15" s="58">
        <v>157761918</v>
      </c>
      <c r="I15" s="59"/>
      <c r="J15" s="62">
        <f t="shared" si="0"/>
        <v>1448</v>
      </c>
      <c r="K15" s="58">
        <f t="shared" si="0"/>
        <v>232582135</v>
      </c>
      <c r="L15" s="59"/>
    </row>
    <row r="16" spans="2:19" s="34" customFormat="1" ht="16.5" x14ac:dyDescent="0.25">
      <c r="B16" s="110"/>
      <c r="C16" s="63" t="s">
        <v>7</v>
      </c>
      <c r="D16" s="57">
        <v>274</v>
      </c>
      <c r="E16" s="58">
        <v>63809419</v>
      </c>
      <c r="F16" s="59"/>
      <c r="G16" s="60">
        <v>800</v>
      </c>
      <c r="H16" s="58">
        <v>122042943</v>
      </c>
      <c r="I16" s="59"/>
      <c r="J16" s="62">
        <f t="shared" si="0"/>
        <v>1074</v>
      </c>
      <c r="K16" s="58">
        <f t="shared" si="0"/>
        <v>185852362</v>
      </c>
      <c r="L16" s="59"/>
    </row>
    <row r="17" spans="2:12" s="34" customFormat="1" ht="16.5" x14ac:dyDescent="0.25">
      <c r="B17" s="110"/>
      <c r="C17" s="63" t="s">
        <v>8</v>
      </c>
      <c r="D17" s="57">
        <v>315</v>
      </c>
      <c r="E17" s="58">
        <v>77254608</v>
      </c>
      <c r="F17" s="59"/>
      <c r="G17" s="60">
        <v>933</v>
      </c>
      <c r="H17" s="58">
        <v>141172728</v>
      </c>
      <c r="I17" s="59"/>
      <c r="J17" s="62">
        <f t="shared" si="0"/>
        <v>1248</v>
      </c>
      <c r="K17" s="58">
        <f t="shared" si="0"/>
        <v>218427336</v>
      </c>
      <c r="L17" s="59"/>
    </row>
    <row r="18" spans="2:12" s="34" customFormat="1" ht="18" x14ac:dyDescent="0.25">
      <c r="B18" s="110"/>
      <c r="C18" s="64" t="s">
        <v>70</v>
      </c>
      <c r="D18" s="57">
        <v>249</v>
      </c>
      <c r="E18" s="58">
        <v>57363231</v>
      </c>
      <c r="F18" s="59"/>
      <c r="G18" s="60">
        <v>773</v>
      </c>
      <c r="H18" s="58">
        <v>112732347</v>
      </c>
      <c r="I18" s="59"/>
      <c r="J18" s="62">
        <f t="shared" si="0"/>
        <v>1022</v>
      </c>
      <c r="K18" s="58">
        <f t="shared" si="0"/>
        <v>170095578</v>
      </c>
      <c r="L18" s="59"/>
    </row>
    <row r="19" spans="2:12" s="34" customFormat="1" ht="16.5" x14ac:dyDescent="0.25">
      <c r="B19" s="110"/>
      <c r="C19" s="64" t="s">
        <v>9</v>
      </c>
      <c r="D19" s="57">
        <v>262</v>
      </c>
      <c r="E19" s="58">
        <v>50566991</v>
      </c>
      <c r="F19" s="59"/>
      <c r="G19" s="60">
        <v>836</v>
      </c>
      <c r="H19" s="58">
        <v>121043823</v>
      </c>
      <c r="I19" s="59"/>
      <c r="J19" s="62">
        <f t="shared" si="0"/>
        <v>1098</v>
      </c>
      <c r="K19" s="58">
        <f t="shared" si="0"/>
        <v>171610814</v>
      </c>
      <c r="L19" s="59"/>
    </row>
    <row r="20" spans="2:12" s="34" customFormat="1" ht="16.5" x14ac:dyDescent="0.25">
      <c r="B20" s="110"/>
      <c r="C20" s="64" t="s">
        <v>10</v>
      </c>
      <c r="D20" s="57">
        <v>354</v>
      </c>
      <c r="E20" s="58">
        <v>73834546</v>
      </c>
      <c r="F20" s="59"/>
      <c r="G20" s="60">
        <v>1041</v>
      </c>
      <c r="H20" s="58">
        <v>152858864</v>
      </c>
      <c r="I20" s="59"/>
      <c r="J20" s="62">
        <f t="shared" si="0"/>
        <v>1395</v>
      </c>
      <c r="K20" s="58">
        <f t="shared" si="0"/>
        <v>226693410</v>
      </c>
      <c r="L20" s="59"/>
    </row>
    <row r="21" spans="2:12" s="34" customFormat="1" ht="16.5" x14ac:dyDescent="0.25">
      <c r="B21" s="110"/>
      <c r="C21" s="64" t="s">
        <v>11</v>
      </c>
      <c r="D21" s="57">
        <v>374</v>
      </c>
      <c r="E21" s="58">
        <v>73985758</v>
      </c>
      <c r="F21" s="59"/>
      <c r="G21" s="60">
        <v>1204</v>
      </c>
      <c r="H21" s="58">
        <v>176821141</v>
      </c>
      <c r="I21" s="59"/>
      <c r="J21" s="62">
        <f t="shared" si="0"/>
        <v>1578</v>
      </c>
      <c r="K21" s="58">
        <f t="shared" si="0"/>
        <v>250806899</v>
      </c>
      <c r="L21" s="59"/>
    </row>
    <row r="22" spans="2:12" s="34" customFormat="1" ht="16.5" x14ac:dyDescent="0.25">
      <c r="B22" s="110"/>
      <c r="C22" s="64" t="s">
        <v>12</v>
      </c>
      <c r="D22" s="57">
        <v>322</v>
      </c>
      <c r="E22" s="58">
        <v>68605257</v>
      </c>
      <c r="F22" s="59"/>
      <c r="G22" s="60">
        <v>1241</v>
      </c>
      <c r="H22" s="58">
        <v>180816958</v>
      </c>
      <c r="I22" s="59"/>
      <c r="J22" s="62">
        <f t="shared" si="0"/>
        <v>1563</v>
      </c>
      <c r="K22" s="58">
        <f t="shared" si="0"/>
        <v>249422215</v>
      </c>
      <c r="L22" s="59"/>
    </row>
    <row r="23" spans="2:12" s="34" customFormat="1" ht="16.5" x14ac:dyDescent="0.25">
      <c r="B23" s="110"/>
      <c r="C23" s="64" t="s">
        <v>13</v>
      </c>
      <c r="D23" s="65">
        <v>484</v>
      </c>
      <c r="E23" s="58">
        <v>110656408</v>
      </c>
      <c r="F23" s="59"/>
      <c r="G23" s="60">
        <v>1263</v>
      </c>
      <c r="H23" s="58">
        <v>192216602</v>
      </c>
      <c r="I23" s="59"/>
      <c r="J23" s="62">
        <f t="shared" si="0"/>
        <v>1747</v>
      </c>
      <c r="K23" s="58">
        <f t="shared" si="0"/>
        <v>302873010</v>
      </c>
      <c r="L23" s="59"/>
    </row>
    <row r="24" spans="2:12" s="34" customFormat="1" ht="16.5" x14ac:dyDescent="0.25">
      <c r="B24" s="110"/>
      <c r="C24" s="64" t="s">
        <v>14</v>
      </c>
      <c r="D24" s="65">
        <v>328</v>
      </c>
      <c r="E24" s="58">
        <v>60164507</v>
      </c>
      <c r="F24" s="59"/>
      <c r="G24" s="60">
        <v>1201</v>
      </c>
      <c r="H24" s="58">
        <v>169153440</v>
      </c>
      <c r="I24" s="59"/>
      <c r="J24" s="62">
        <f t="shared" si="0"/>
        <v>1529</v>
      </c>
      <c r="K24" s="58">
        <f t="shared" si="0"/>
        <v>229317947</v>
      </c>
      <c r="L24" s="59"/>
    </row>
    <row r="25" spans="2:12" s="34" customFormat="1" ht="16.5" x14ac:dyDescent="0.25">
      <c r="B25" s="110"/>
      <c r="C25" s="64" t="s">
        <v>15</v>
      </c>
      <c r="D25" s="57">
        <v>229</v>
      </c>
      <c r="E25" s="58">
        <v>53030094</v>
      </c>
      <c r="F25" s="59"/>
      <c r="G25" s="60">
        <v>936</v>
      </c>
      <c r="H25" s="58">
        <v>137837337</v>
      </c>
      <c r="I25" s="59"/>
      <c r="J25" s="62">
        <f t="shared" si="0"/>
        <v>1165</v>
      </c>
      <c r="K25" s="58">
        <f t="shared" si="0"/>
        <v>190867431</v>
      </c>
      <c r="L25" s="59"/>
    </row>
    <row r="26" spans="2:12" s="34" customFormat="1" ht="16.5" x14ac:dyDescent="0.25">
      <c r="B26" s="110"/>
      <c r="C26" s="64" t="s">
        <v>16</v>
      </c>
      <c r="D26" s="57">
        <v>278</v>
      </c>
      <c r="E26" s="58">
        <v>52516404</v>
      </c>
      <c r="F26" s="59"/>
      <c r="G26" s="62">
        <v>997</v>
      </c>
      <c r="H26" s="58">
        <v>141270208</v>
      </c>
      <c r="I26" s="59"/>
      <c r="J26" s="62">
        <f t="shared" si="0"/>
        <v>1275</v>
      </c>
      <c r="K26" s="58">
        <f t="shared" si="0"/>
        <v>193786612</v>
      </c>
      <c r="L26" s="59"/>
    </row>
    <row r="27" spans="2:12" s="34" customFormat="1" ht="16.5" x14ac:dyDescent="0.25">
      <c r="B27" s="110"/>
      <c r="C27" s="64" t="s">
        <v>6</v>
      </c>
      <c r="D27" s="57">
        <v>255</v>
      </c>
      <c r="E27" s="58">
        <v>50646158</v>
      </c>
      <c r="F27" s="59"/>
      <c r="G27" s="60">
        <v>1005</v>
      </c>
      <c r="H27" s="58">
        <v>139906264</v>
      </c>
      <c r="I27" s="59"/>
      <c r="J27" s="62">
        <f t="shared" si="0"/>
        <v>1260</v>
      </c>
      <c r="K27" s="58">
        <f t="shared" si="0"/>
        <v>190552422</v>
      </c>
      <c r="L27" s="59"/>
    </row>
    <row r="28" spans="2:12" s="34" customFormat="1" ht="16.5" x14ac:dyDescent="0.25">
      <c r="B28" s="110"/>
      <c r="C28" s="64" t="s">
        <v>7</v>
      </c>
      <c r="D28" s="57">
        <v>213</v>
      </c>
      <c r="E28" s="58">
        <v>41417647</v>
      </c>
      <c r="F28" s="59"/>
      <c r="G28" s="62">
        <v>895</v>
      </c>
      <c r="H28" s="58">
        <v>123577545</v>
      </c>
      <c r="I28" s="59"/>
      <c r="J28" s="62">
        <f t="shared" si="0"/>
        <v>1108</v>
      </c>
      <c r="K28" s="58">
        <f t="shared" si="0"/>
        <v>164995192</v>
      </c>
      <c r="L28" s="59"/>
    </row>
    <row r="29" spans="2:12" s="34" customFormat="1" ht="16.5" x14ac:dyDescent="0.25">
      <c r="B29" s="110"/>
      <c r="C29" s="64" t="s">
        <v>8</v>
      </c>
      <c r="D29" s="65">
        <v>234</v>
      </c>
      <c r="E29" s="58">
        <v>47689165</v>
      </c>
      <c r="F29" s="59"/>
      <c r="G29" s="60">
        <v>1076</v>
      </c>
      <c r="H29" s="58">
        <v>158061381</v>
      </c>
      <c r="I29" s="59"/>
      <c r="J29" s="62">
        <f t="shared" si="0"/>
        <v>1310</v>
      </c>
      <c r="K29" s="58">
        <f t="shared" si="0"/>
        <v>205750546</v>
      </c>
      <c r="L29" s="59"/>
    </row>
    <row r="30" spans="2:12" s="34" customFormat="1" ht="18" customHeight="1" x14ac:dyDescent="0.25">
      <c r="B30" s="110"/>
      <c r="C30" s="66" t="s">
        <v>69</v>
      </c>
      <c r="D30" s="65">
        <v>153</v>
      </c>
      <c r="E30" s="58">
        <v>25157930</v>
      </c>
      <c r="F30" s="59"/>
      <c r="G30" s="62">
        <v>724</v>
      </c>
      <c r="H30" s="58">
        <v>104409920</v>
      </c>
      <c r="I30" s="59"/>
      <c r="J30" s="62">
        <f t="shared" si="0"/>
        <v>877</v>
      </c>
      <c r="K30" s="58">
        <f t="shared" si="0"/>
        <v>129567850</v>
      </c>
      <c r="L30" s="59"/>
    </row>
    <row r="31" spans="2:12" s="34" customFormat="1" ht="16.5" x14ac:dyDescent="0.25">
      <c r="B31" s="110"/>
      <c r="C31" s="66" t="s">
        <v>9</v>
      </c>
      <c r="D31" s="65">
        <v>150</v>
      </c>
      <c r="E31" s="58">
        <v>27976553</v>
      </c>
      <c r="F31" s="59"/>
      <c r="G31" s="62">
        <v>810</v>
      </c>
      <c r="H31" s="58">
        <v>114643973</v>
      </c>
      <c r="I31" s="59"/>
      <c r="J31" s="62">
        <f t="shared" si="0"/>
        <v>960</v>
      </c>
      <c r="K31" s="58">
        <f t="shared" si="0"/>
        <v>142620526</v>
      </c>
      <c r="L31" s="59"/>
    </row>
    <row r="32" spans="2:12" s="34" customFormat="1" ht="16.5" x14ac:dyDescent="0.25">
      <c r="B32" s="110"/>
      <c r="C32" s="66" t="s">
        <v>10</v>
      </c>
      <c r="D32" s="65">
        <v>214</v>
      </c>
      <c r="E32" s="58">
        <v>41728844</v>
      </c>
      <c r="F32" s="59"/>
      <c r="G32" s="62">
        <v>975</v>
      </c>
      <c r="H32" s="58">
        <v>139172850</v>
      </c>
      <c r="I32" s="59"/>
      <c r="J32" s="62">
        <f t="shared" si="0"/>
        <v>1189</v>
      </c>
      <c r="K32" s="58">
        <f t="shared" si="0"/>
        <v>180901694</v>
      </c>
      <c r="L32" s="59"/>
    </row>
    <row r="33" spans="2:12" s="34" customFormat="1" ht="16.5" x14ac:dyDescent="0.25">
      <c r="B33" s="110"/>
      <c r="C33" s="66" t="s">
        <v>11</v>
      </c>
      <c r="D33" s="65">
        <v>229</v>
      </c>
      <c r="E33" s="58">
        <v>46845174</v>
      </c>
      <c r="F33" s="59"/>
      <c r="G33" s="62">
        <v>899</v>
      </c>
      <c r="H33" s="58">
        <v>137755374</v>
      </c>
      <c r="I33" s="59"/>
      <c r="J33" s="62">
        <f t="shared" si="0"/>
        <v>1128</v>
      </c>
      <c r="K33" s="58">
        <f t="shared" si="0"/>
        <v>184600548</v>
      </c>
      <c r="L33" s="59"/>
    </row>
    <row r="34" spans="2:12" s="34" customFormat="1" ht="16.5" x14ac:dyDescent="0.25">
      <c r="B34" s="110"/>
      <c r="C34" s="66" t="s">
        <v>12</v>
      </c>
      <c r="D34" s="65">
        <v>224</v>
      </c>
      <c r="E34" s="58">
        <v>46942641</v>
      </c>
      <c r="F34" s="59"/>
      <c r="G34" s="62">
        <v>967</v>
      </c>
      <c r="H34" s="58">
        <v>146614614</v>
      </c>
      <c r="I34" s="59"/>
      <c r="J34" s="62">
        <f t="shared" si="0"/>
        <v>1191</v>
      </c>
      <c r="K34" s="58">
        <f t="shared" si="0"/>
        <v>193557255</v>
      </c>
      <c r="L34" s="59"/>
    </row>
    <row r="35" spans="2:12" s="34" customFormat="1" ht="16.5" x14ac:dyDescent="0.25">
      <c r="B35" s="110"/>
      <c r="C35" s="66" t="s">
        <v>13</v>
      </c>
      <c r="D35" s="65">
        <v>245</v>
      </c>
      <c r="E35" s="58">
        <v>53676379</v>
      </c>
      <c r="F35" s="59"/>
      <c r="G35" s="60">
        <v>1077</v>
      </c>
      <c r="H35" s="58">
        <v>164194459</v>
      </c>
      <c r="I35" s="59"/>
      <c r="J35" s="62">
        <f t="shared" si="0"/>
        <v>1322</v>
      </c>
      <c r="K35" s="58">
        <f t="shared" si="0"/>
        <v>217870838</v>
      </c>
      <c r="L35" s="59"/>
    </row>
    <row r="36" spans="2:12" s="34" customFormat="1" ht="16.5" x14ac:dyDescent="0.25">
      <c r="B36" s="110"/>
      <c r="C36" s="66" t="s">
        <v>14</v>
      </c>
      <c r="D36" s="65">
        <v>220</v>
      </c>
      <c r="E36" s="58">
        <v>40067523</v>
      </c>
      <c r="F36" s="59"/>
      <c r="G36" s="62">
        <v>801</v>
      </c>
      <c r="H36" s="58">
        <v>120506617</v>
      </c>
      <c r="I36" s="59"/>
      <c r="J36" s="62">
        <f t="shared" si="0"/>
        <v>1021</v>
      </c>
      <c r="K36" s="58">
        <f t="shared" si="0"/>
        <v>160574140</v>
      </c>
      <c r="L36" s="59"/>
    </row>
    <row r="37" spans="2:12" s="34" customFormat="1" ht="16.5" x14ac:dyDescent="0.25">
      <c r="B37" s="110"/>
      <c r="C37" s="66" t="s">
        <v>15</v>
      </c>
      <c r="D37" s="65">
        <v>211</v>
      </c>
      <c r="E37" s="58">
        <v>39948134</v>
      </c>
      <c r="F37" s="59"/>
      <c r="G37" s="62">
        <v>934</v>
      </c>
      <c r="H37" s="58">
        <v>138036480</v>
      </c>
      <c r="I37" s="59"/>
      <c r="J37" s="62">
        <f t="shared" si="0"/>
        <v>1145</v>
      </c>
      <c r="K37" s="58">
        <f t="shared" si="0"/>
        <v>177984614</v>
      </c>
      <c r="L37" s="59"/>
    </row>
    <row r="38" spans="2:12" s="34" customFormat="1" ht="16.5" x14ac:dyDescent="0.25">
      <c r="B38" s="110"/>
      <c r="C38" s="66" t="s">
        <v>16</v>
      </c>
      <c r="D38" s="65">
        <v>190</v>
      </c>
      <c r="E38" s="58">
        <v>42830515</v>
      </c>
      <c r="F38" s="59"/>
      <c r="G38" s="62">
        <v>775</v>
      </c>
      <c r="H38" s="58">
        <v>116143501</v>
      </c>
      <c r="I38" s="59"/>
      <c r="J38" s="62">
        <f t="shared" si="0"/>
        <v>965</v>
      </c>
      <c r="K38" s="58">
        <f t="shared" si="0"/>
        <v>158974016</v>
      </c>
      <c r="L38" s="59"/>
    </row>
    <row r="39" spans="2:12" s="34" customFormat="1" ht="16.5" x14ac:dyDescent="0.25">
      <c r="B39" s="110"/>
      <c r="C39" s="66" t="s">
        <v>6</v>
      </c>
      <c r="D39" s="65">
        <v>229</v>
      </c>
      <c r="E39" s="58">
        <v>49411881</v>
      </c>
      <c r="F39" s="59"/>
      <c r="G39" s="62">
        <v>852</v>
      </c>
      <c r="H39" s="58">
        <v>130826134</v>
      </c>
      <c r="I39" s="59"/>
      <c r="J39" s="62">
        <f t="shared" si="0"/>
        <v>1081</v>
      </c>
      <c r="K39" s="58">
        <f t="shared" si="0"/>
        <v>180238015</v>
      </c>
      <c r="L39" s="59"/>
    </row>
    <row r="40" spans="2:12" s="34" customFormat="1" ht="16.5" x14ac:dyDescent="0.25">
      <c r="B40" s="110"/>
      <c r="C40" s="66" t="s">
        <v>7</v>
      </c>
      <c r="D40" s="65">
        <v>230</v>
      </c>
      <c r="E40" s="58">
        <v>46235711</v>
      </c>
      <c r="F40" s="59"/>
      <c r="G40" s="62">
        <v>817</v>
      </c>
      <c r="H40" s="58">
        <v>124029830</v>
      </c>
      <c r="I40" s="59"/>
      <c r="J40" s="62">
        <f t="shared" si="0"/>
        <v>1047</v>
      </c>
      <c r="K40" s="58">
        <f t="shared" si="0"/>
        <v>170265541</v>
      </c>
      <c r="L40" s="59"/>
    </row>
    <row r="41" spans="2:12" s="34" customFormat="1" ht="16.5" x14ac:dyDescent="0.25">
      <c r="B41" s="110"/>
      <c r="C41" s="66" t="s">
        <v>8</v>
      </c>
      <c r="D41" s="65">
        <v>280</v>
      </c>
      <c r="E41" s="58">
        <v>57785491</v>
      </c>
      <c r="F41" s="59"/>
      <c r="G41" s="62">
        <v>1015</v>
      </c>
      <c r="H41" s="58">
        <v>155687085</v>
      </c>
      <c r="I41" s="59"/>
      <c r="J41" s="62">
        <f t="shared" si="0"/>
        <v>1295</v>
      </c>
      <c r="K41" s="58">
        <f t="shared" si="0"/>
        <v>213472576</v>
      </c>
      <c r="L41" s="59"/>
    </row>
    <row r="42" spans="2:12" s="34" customFormat="1" ht="18" customHeight="1" x14ac:dyDescent="0.25">
      <c r="B42" s="110"/>
      <c r="C42" s="67" t="s">
        <v>68</v>
      </c>
      <c r="D42" s="65">
        <v>195</v>
      </c>
      <c r="E42" s="58">
        <v>36512142</v>
      </c>
      <c r="F42" s="59"/>
      <c r="G42" s="62">
        <v>802</v>
      </c>
      <c r="H42" s="58">
        <v>120637196</v>
      </c>
      <c r="I42" s="59"/>
      <c r="J42" s="62">
        <f t="shared" si="0"/>
        <v>997</v>
      </c>
      <c r="K42" s="58">
        <f t="shared" si="0"/>
        <v>157149338</v>
      </c>
      <c r="L42" s="59"/>
    </row>
    <row r="43" spans="2:12" s="34" customFormat="1" ht="16.5" x14ac:dyDescent="0.25">
      <c r="B43" s="110"/>
      <c r="C43" s="67" t="s">
        <v>9</v>
      </c>
      <c r="D43" s="65">
        <v>164</v>
      </c>
      <c r="E43" s="58">
        <v>36518847</v>
      </c>
      <c r="F43" s="59"/>
      <c r="G43" s="62">
        <v>666</v>
      </c>
      <c r="H43" s="58">
        <v>95875317</v>
      </c>
      <c r="I43" s="59"/>
      <c r="J43" s="62">
        <f t="shared" si="0"/>
        <v>830</v>
      </c>
      <c r="K43" s="58">
        <f t="shared" si="0"/>
        <v>132394164</v>
      </c>
      <c r="L43" s="59"/>
    </row>
    <row r="44" spans="2:12" s="34" customFormat="1" ht="16.5" x14ac:dyDescent="0.25">
      <c r="B44" s="110"/>
      <c r="C44" s="67" t="s">
        <v>10</v>
      </c>
      <c r="D44" s="65">
        <v>134</v>
      </c>
      <c r="E44" s="58">
        <v>32568076</v>
      </c>
      <c r="F44" s="59"/>
      <c r="G44" s="62">
        <v>698</v>
      </c>
      <c r="H44" s="58">
        <v>104986206</v>
      </c>
      <c r="I44" s="59"/>
      <c r="J44" s="62">
        <f t="shared" si="0"/>
        <v>832</v>
      </c>
      <c r="K44" s="58">
        <f t="shared" si="0"/>
        <v>137554282</v>
      </c>
      <c r="L44" s="59"/>
    </row>
    <row r="45" spans="2:12" s="34" customFormat="1" ht="16.5" x14ac:dyDescent="0.25">
      <c r="B45" s="110"/>
      <c r="C45" s="67" t="s">
        <v>11</v>
      </c>
      <c r="D45" s="65">
        <v>160</v>
      </c>
      <c r="E45" s="58">
        <v>35010548</v>
      </c>
      <c r="F45" s="59"/>
      <c r="G45" s="62">
        <v>810</v>
      </c>
      <c r="H45" s="58">
        <v>132208531</v>
      </c>
      <c r="I45" s="59"/>
      <c r="J45" s="62">
        <f t="shared" si="0"/>
        <v>970</v>
      </c>
      <c r="K45" s="58">
        <f t="shared" si="0"/>
        <v>167219079</v>
      </c>
      <c r="L45" s="59"/>
    </row>
    <row r="46" spans="2:12" s="34" customFormat="1" ht="16.5" x14ac:dyDescent="0.25">
      <c r="B46" s="110"/>
      <c r="C46" s="67" t="s">
        <v>12</v>
      </c>
      <c r="D46" s="65">
        <v>194</v>
      </c>
      <c r="E46" s="58">
        <v>38693428</v>
      </c>
      <c r="F46" s="59"/>
      <c r="G46" s="62">
        <v>798</v>
      </c>
      <c r="H46" s="58">
        <v>124538612</v>
      </c>
      <c r="I46" s="59"/>
      <c r="J46" s="62">
        <f t="shared" si="0"/>
        <v>992</v>
      </c>
      <c r="K46" s="58">
        <f t="shared" si="0"/>
        <v>163232040</v>
      </c>
      <c r="L46" s="59"/>
    </row>
    <row r="47" spans="2:12" s="34" customFormat="1" ht="16.5" x14ac:dyDescent="0.25">
      <c r="B47" s="110"/>
      <c r="C47" s="67" t="s">
        <v>13</v>
      </c>
      <c r="D47" s="65">
        <v>221</v>
      </c>
      <c r="E47" s="58">
        <v>54132960</v>
      </c>
      <c r="F47" s="59"/>
      <c r="G47" s="62">
        <v>786</v>
      </c>
      <c r="H47" s="58">
        <v>139333259</v>
      </c>
      <c r="I47" s="59"/>
      <c r="J47" s="62">
        <f t="shared" si="0"/>
        <v>1007</v>
      </c>
      <c r="K47" s="58">
        <f t="shared" si="0"/>
        <v>193466219</v>
      </c>
      <c r="L47" s="59"/>
    </row>
    <row r="48" spans="2:12" s="34" customFormat="1" ht="16.5" x14ac:dyDescent="0.25">
      <c r="B48" s="110"/>
      <c r="C48" s="67" t="s">
        <v>14</v>
      </c>
      <c r="D48" s="65">
        <v>81</v>
      </c>
      <c r="E48" s="58">
        <v>13071835</v>
      </c>
      <c r="F48" s="59"/>
      <c r="G48" s="62">
        <v>511</v>
      </c>
      <c r="H48" s="58">
        <v>77925261</v>
      </c>
      <c r="I48" s="59"/>
      <c r="J48" s="62">
        <f t="shared" si="0"/>
        <v>592</v>
      </c>
      <c r="K48" s="58">
        <f t="shared" si="0"/>
        <v>90997096</v>
      </c>
      <c r="L48" s="59"/>
    </row>
    <row r="49" spans="2:19" s="34" customFormat="1" ht="16.5" x14ac:dyDescent="0.25">
      <c r="B49" s="110"/>
      <c r="C49" s="67" t="s">
        <v>15</v>
      </c>
      <c r="D49" s="65">
        <v>127</v>
      </c>
      <c r="E49" s="58">
        <v>27262713</v>
      </c>
      <c r="F49" s="59"/>
      <c r="G49" s="62">
        <v>758</v>
      </c>
      <c r="H49" s="58">
        <v>113055624</v>
      </c>
      <c r="I49" s="59"/>
      <c r="J49" s="62">
        <f t="shared" si="0"/>
        <v>885</v>
      </c>
      <c r="K49" s="58">
        <f t="shared" si="0"/>
        <v>140318337</v>
      </c>
      <c r="L49" s="59"/>
    </row>
    <row r="50" spans="2:19" s="34" customFormat="1" ht="16.5" x14ac:dyDescent="0.25">
      <c r="B50" s="110"/>
      <c r="C50" s="67" t="s">
        <v>16</v>
      </c>
      <c r="D50" s="65">
        <v>152</v>
      </c>
      <c r="E50" s="58">
        <v>28747000</v>
      </c>
      <c r="F50" s="59"/>
      <c r="G50" s="62">
        <v>763</v>
      </c>
      <c r="H50" s="58">
        <v>108593520</v>
      </c>
      <c r="I50" s="59"/>
      <c r="J50" s="62">
        <f t="shared" si="0"/>
        <v>915</v>
      </c>
      <c r="K50" s="58">
        <f t="shared" si="0"/>
        <v>137340520</v>
      </c>
      <c r="L50" s="59"/>
    </row>
    <row r="51" spans="2:19" s="34" customFormat="1" ht="16.5" x14ac:dyDescent="0.25">
      <c r="B51" s="110"/>
      <c r="C51" s="67" t="s">
        <v>6</v>
      </c>
      <c r="D51" s="65">
        <v>176</v>
      </c>
      <c r="E51" s="58">
        <v>34597630</v>
      </c>
      <c r="F51" s="59"/>
      <c r="G51" s="62">
        <v>723</v>
      </c>
      <c r="H51" s="58">
        <v>110805615</v>
      </c>
      <c r="I51" s="59"/>
      <c r="J51" s="62">
        <f t="shared" si="0"/>
        <v>899</v>
      </c>
      <c r="K51" s="58">
        <f t="shared" si="0"/>
        <v>145403245</v>
      </c>
      <c r="L51" s="59"/>
    </row>
    <row r="52" spans="2:19" s="34" customFormat="1" ht="16.5" x14ac:dyDescent="0.25">
      <c r="B52" s="110"/>
      <c r="C52" s="67" t="s">
        <v>7</v>
      </c>
      <c r="D52" s="65">
        <v>140</v>
      </c>
      <c r="E52" s="58">
        <v>28695239</v>
      </c>
      <c r="F52" s="59"/>
      <c r="G52" s="62">
        <v>728</v>
      </c>
      <c r="H52" s="58">
        <v>108538038</v>
      </c>
      <c r="I52" s="59"/>
      <c r="J52" s="62">
        <f t="shared" ref="J52:K65" si="1">D52+G52</f>
        <v>868</v>
      </c>
      <c r="K52" s="58">
        <f>H52+E52</f>
        <v>137233277</v>
      </c>
      <c r="L52" s="59"/>
    </row>
    <row r="53" spans="2:19" s="34" customFormat="1" ht="16.5" x14ac:dyDescent="0.25">
      <c r="B53" s="110"/>
      <c r="C53" s="67" t="s">
        <v>8</v>
      </c>
      <c r="D53" s="65">
        <v>159</v>
      </c>
      <c r="E53" s="68">
        <v>33038580</v>
      </c>
      <c r="F53" s="59"/>
      <c r="G53" s="62">
        <v>755</v>
      </c>
      <c r="H53" s="68">
        <v>114958987</v>
      </c>
      <c r="I53" s="59"/>
      <c r="J53" s="62">
        <f t="shared" si="1"/>
        <v>914</v>
      </c>
      <c r="K53" s="69">
        <f>H53+E53</f>
        <v>147997567</v>
      </c>
      <c r="L53" s="59"/>
    </row>
    <row r="54" spans="2:19" s="34" customFormat="1" ht="18.75" customHeight="1" thickBot="1" x14ac:dyDescent="0.3">
      <c r="B54" s="42"/>
      <c r="C54" s="70" t="s">
        <v>67</v>
      </c>
      <c r="D54" s="65">
        <v>159</v>
      </c>
      <c r="E54" s="58">
        <v>24854487</v>
      </c>
      <c r="F54" s="59"/>
      <c r="G54" s="62">
        <v>735</v>
      </c>
      <c r="H54" s="58">
        <v>102955791</v>
      </c>
      <c r="I54" s="59"/>
      <c r="J54" s="62">
        <f t="shared" si="1"/>
        <v>894</v>
      </c>
      <c r="K54" s="58">
        <f t="shared" si="1"/>
        <v>127810278</v>
      </c>
      <c r="L54" s="59"/>
    </row>
    <row r="55" spans="2:19" s="34" customFormat="1" ht="21" thickBot="1" x14ac:dyDescent="0.3">
      <c r="B55" s="42"/>
      <c r="C55" s="70" t="s">
        <v>9</v>
      </c>
      <c r="D55" s="65">
        <v>131</v>
      </c>
      <c r="E55" s="71">
        <v>21373323</v>
      </c>
      <c r="F55" s="59"/>
      <c r="G55" s="62">
        <v>760</v>
      </c>
      <c r="H55" s="71">
        <v>104176829</v>
      </c>
      <c r="I55" s="59"/>
      <c r="J55" s="62">
        <f t="shared" si="1"/>
        <v>891</v>
      </c>
      <c r="K55" s="58">
        <f t="shared" si="1"/>
        <v>125550152</v>
      </c>
      <c r="L55" s="59"/>
      <c r="R55" s="35"/>
      <c r="S55" s="36"/>
    </row>
    <row r="56" spans="2:19" s="34" customFormat="1" ht="20.25" x14ac:dyDescent="0.25">
      <c r="B56" s="42"/>
      <c r="C56" s="70" t="s">
        <v>10</v>
      </c>
      <c r="D56" s="72">
        <v>158</v>
      </c>
      <c r="E56" s="58">
        <v>28179387</v>
      </c>
      <c r="F56" s="59"/>
      <c r="G56" s="62">
        <v>788</v>
      </c>
      <c r="H56" s="58">
        <v>118178823</v>
      </c>
      <c r="I56" s="59"/>
      <c r="J56" s="73">
        <f t="shared" si="1"/>
        <v>946</v>
      </c>
      <c r="K56" s="58">
        <f t="shared" si="1"/>
        <v>146358210</v>
      </c>
      <c r="L56" s="59"/>
    </row>
    <row r="57" spans="2:19" s="34" customFormat="1" ht="20.25" x14ac:dyDescent="0.25">
      <c r="B57" s="42"/>
      <c r="C57" s="70" t="s">
        <v>11</v>
      </c>
      <c r="D57" s="65">
        <v>147</v>
      </c>
      <c r="E57" s="74">
        <v>27255839</v>
      </c>
      <c r="F57" s="59"/>
      <c r="G57" s="75">
        <v>694</v>
      </c>
      <c r="H57" s="74">
        <v>98223670</v>
      </c>
      <c r="I57" s="59"/>
      <c r="J57" s="62">
        <f t="shared" si="1"/>
        <v>841</v>
      </c>
      <c r="K57" s="58">
        <f t="shared" si="1"/>
        <v>125479509</v>
      </c>
      <c r="L57" s="59"/>
    </row>
    <row r="58" spans="2:19" s="34" customFormat="1" ht="20.25" x14ac:dyDescent="0.25">
      <c r="B58" s="42"/>
      <c r="C58" s="70" t="s">
        <v>12</v>
      </c>
      <c r="D58" s="65">
        <v>169</v>
      </c>
      <c r="E58" s="58">
        <v>30036837</v>
      </c>
      <c r="F58" s="59"/>
      <c r="G58" s="62">
        <v>741</v>
      </c>
      <c r="H58" s="58">
        <v>112166455</v>
      </c>
      <c r="I58" s="59"/>
      <c r="J58" s="62">
        <f t="shared" si="1"/>
        <v>910</v>
      </c>
      <c r="K58" s="58">
        <f t="shared" si="1"/>
        <v>142203292</v>
      </c>
      <c r="L58" s="59"/>
    </row>
    <row r="59" spans="2:19" s="34" customFormat="1" ht="20.25" x14ac:dyDescent="0.25">
      <c r="B59" s="42"/>
      <c r="C59" s="70" t="s">
        <v>13</v>
      </c>
      <c r="D59" s="65">
        <v>123</v>
      </c>
      <c r="E59" s="58">
        <v>29830495</v>
      </c>
      <c r="F59" s="59"/>
      <c r="G59" s="62">
        <v>730</v>
      </c>
      <c r="H59" s="58">
        <v>112611941</v>
      </c>
      <c r="I59" s="59"/>
      <c r="J59" s="62">
        <f t="shared" si="1"/>
        <v>853</v>
      </c>
      <c r="K59" s="58">
        <f t="shared" si="1"/>
        <v>142442436</v>
      </c>
      <c r="L59" s="59"/>
    </row>
    <row r="60" spans="2:19" s="34" customFormat="1" ht="20.25" x14ac:dyDescent="0.25">
      <c r="B60" s="42"/>
      <c r="C60" s="70" t="s">
        <v>14</v>
      </c>
      <c r="D60" s="65">
        <v>116</v>
      </c>
      <c r="E60" s="58">
        <v>22664062</v>
      </c>
      <c r="F60" s="59"/>
      <c r="G60" s="62">
        <v>641</v>
      </c>
      <c r="H60" s="58">
        <v>100538105</v>
      </c>
      <c r="I60" s="59"/>
      <c r="J60" s="62">
        <f t="shared" si="1"/>
        <v>757</v>
      </c>
      <c r="K60" s="58">
        <f t="shared" si="1"/>
        <v>123202167</v>
      </c>
      <c r="L60" s="59"/>
    </row>
    <row r="61" spans="2:19" s="34" customFormat="1" ht="20.25" x14ac:dyDescent="0.25">
      <c r="B61" s="42"/>
      <c r="C61" s="70" t="s">
        <v>15</v>
      </c>
      <c r="D61" s="65">
        <v>158</v>
      </c>
      <c r="E61" s="58">
        <v>31665529</v>
      </c>
      <c r="F61" s="59"/>
      <c r="G61" s="62">
        <v>664</v>
      </c>
      <c r="H61" s="58">
        <v>97449994</v>
      </c>
      <c r="I61" s="59"/>
      <c r="J61" s="62">
        <f t="shared" si="1"/>
        <v>822</v>
      </c>
      <c r="K61" s="58">
        <f t="shared" si="1"/>
        <v>129115523</v>
      </c>
      <c r="L61" s="59"/>
    </row>
    <row r="62" spans="2:19" s="34" customFormat="1" ht="20.25" x14ac:dyDescent="0.25">
      <c r="B62" s="42"/>
      <c r="C62" s="70" t="s">
        <v>16</v>
      </c>
      <c r="D62" s="65">
        <v>118</v>
      </c>
      <c r="E62" s="58">
        <v>22707193</v>
      </c>
      <c r="F62" s="59"/>
      <c r="G62" s="62">
        <v>665</v>
      </c>
      <c r="H62" s="58">
        <v>101589171</v>
      </c>
      <c r="I62" s="59"/>
      <c r="J62" s="62">
        <f t="shared" si="1"/>
        <v>783</v>
      </c>
      <c r="K62" s="58">
        <f t="shared" si="1"/>
        <v>124296364</v>
      </c>
      <c r="L62" s="59"/>
    </row>
    <row r="63" spans="2:19" s="34" customFormat="1" ht="20.25" x14ac:dyDescent="0.25">
      <c r="B63" s="42"/>
      <c r="C63" s="70" t="s">
        <v>6</v>
      </c>
      <c r="D63" s="65">
        <v>173</v>
      </c>
      <c r="E63" s="58">
        <v>31624538</v>
      </c>
      <c r="F63" s="59"/>
      <c r="G63" s="62">
        <v>751</v>
      </c>
      <c r="H63" s="58">
        <v>109942729</v>
      </c>
      <c r="I63" s="59"/>
      <c r="J63" s="62">
        <f t="shared" si="1"/>
        <v>924</v>
      </c>
      <c r="K63" s="58">
        <f t="shared" si="1"/>
        <v>141567267</v>
      </c>
      <c r="L63" s="59"/>
    </row>
    <row r="64" spans="2:19" s="34" customFormat="1" ht="20.25" x14ac:dyDescent="0.25">
      <c r="B64" s="42"/>
      <c r="C64" s="70" t="s">
        <v>7</v>
      </c>
      <c r="D64" s="76">
        <v>119</v>
      </c>
      <c r="E64" s="61">
        <v>22357629</v>
      </c>
      <c r="F64" s="59"/>
      <c r="G64" s="77">
        <v>669</v>
      </c>
      <c r="H64" s="61">
        <v>102993057</v>
      </c>
      <c r="I64" s="59"/>
      <c r="J64" s="62">
        <f t="shared" si="1"/>
        <v>788</v>
      </c>
      <c r="K64" s="58">
        <f t="shared" si="1"/>
        <v>125350686</v>
      </c>
      <c r="L64" s="59"/>
    </row>
    <row r="65" spans="2:19" s="34" customFormat="1" ht="20.25" x14ac:dyDescent="0.25">
      <c r="B65" s="42"/>
      <c r="C65" s="70" t="s">
        <v>8</v>
      </c>
      <c r="D65" s="65">
        <v>102</v>
      </c>
      <c r="E65" s="68">
        <v>21559353</v>
      </c>
      <c r="F65" s="59"/>
      <c r="G65" s="62">
        <v>715</v>
      </c>
      <c r="H65" s="68">
        <v>103803509</v>
      </c>
      <c r="I65" s="59"/>
      <c r="J65" s="62">
        <f t="shared" si="1"/>
        <v>817</v>
      </c>
      <c r="K65" s="58">
        <f t="shared" si="1"/>
        <v>125362862</v>
      </c>
      <c r="L65" s="59"/>
    </row>
    <row r="66" spans="2:19" s="34" customFormat="1" ht="21" customHeight="1" thickBot="1" x14ac:dyDescent="0.3">
      <c r="B66" s="42"/>
      <c r="C66" s="78" t="s">
        <v>66</v>
      </c>
      <c r="D66" s="65">
        <v>92</v>
      </c>
      <c r="E66" s="79">
        <v>16092216</v>
      </c>
      <c r="F66" s="59"/>
      <c r="G66" s="80">
        <v>550</v>
      </c>
      <c r="H66" s="58">
        <v>83112224</v>
      </c>
      <c r="I66" s="59"/>
      <c r="J66" s="62">
        <f>D66+G66</f>
        <v>642</v>
      </c>
      <c r="K66" s="58">
        <f>E66+H66</f>
        <v>99204440</v>
      </c>
      <c r="L66" s="59"/>
    </row>
    <row r="67" spans="2:19" s="34" customFormat="1" ht="21" thickBot="1" x14ac:dyDescent="0.3">
      <c r="B67" s="42"/>
      <c r="C67" s="78" t="s">
        <v>9</v>
      </c>
      <c r="D67" s="65">
        <v>117</v>
      </c>
      <c r="E67" s="58">
        <v>23106687</v>
      </c>
      <c r="F67" s="59"/>
      <c r="G67" s="62">
        <v>734</v>
      </c>
      <c r="H67" s="58">
        <v>104957494</v>
      </c>
      <c r="I67" s="59"/>
      <c r="J67" s="62">
        <f t="shared" ref="J67:K82" si="2">D67+G67</f>
        <v>851</v>
      </c>
      <c r="K67" s="58">
        <f t="shared" si="2"/>
        <v>128064181</v>
      </c>
      <c r="L67" s="59"/>
      <c r="R67" s="35"/>
      <c r="S67" s="36"/>
    </row>
    <row r="68" spans="2:19" s="34" customFormat="1" ht="20.25" x14ac:dyDescent="0.25">
      <c r="B68" s="42"/>
      <c r="C68" s="78" t="s">
        <v>10</v>
      </c>
      <c r="D68" s="65">
        <v>159</v>
      </c>
      <c r="E68" s="58">
        <v>28898142</v>
      </c>
      <c r="F68" s="59"/>
      <c r="G68" s="62">
        <v>856</v>
      </c>
      <c r="H68" s="58">
        <v>123619897</v>
      </c>
      <c r="I68" s="59"/>
      <c r="J68" s="62">
        <f t="shared" si="2"/>
        <v>1015</v>
      </c>
      <c r="K68" s="58">
        <f t="shared" si="2"/>
        <v>152518039</v>
      </c>
      <c r="L68" s="59"/>
    </row>
    <row r="69" spans="2:19" s="34" customFormat="1" ht="20.25" x14ac:dyDescent="0.25">
      <c r="B69" s="42"/>
      <c r="C69" s="78" t="s">
        <v>11</v>
      </c>
      <c r="D69" s="81">
        <v>158</v>
      </c>
      <c r="E69" s="58">
        <v>36197658</v>
      </c>
      <c r="F69" s="59"/>
      <c r="G69" s="62">
        <v>905</v>
      </c>
      <c r="H69" s="82">
        <v>133658109</v>
      </c>
      <c r="I69" s="59"/>
      <c r="J69" s="62">
        <f t="shared" si="2"/>
        <v>1063</v>
      </c>
      <c r="K69" s="58">
        <f t="shared" si="2"/>
        <v>169855767</v>
      </c>
      <c r="L69" s="59"/>
    </row>
    <row r="70" spans="2:19" s="34" customFormat="1" ht="20.25" x14ac:dyDescent="0.25">
      <c r="B70" s="111"/>
      <c r="C70" s="78" t="s">
        <v>12</v>
      </c>
      <c r="D70" s="72">
        <v>128</v>
      </c>
      <c r="E70" s="83">
        <v>26606636</v>
      </c>
      <c r="F70" s="59"/>
      <c r="G70" s="84">
        <v>873</v>
      </c>
      <c r="H70" s="71">
        <v>130946818</v>
      </c>
      <c r="I70" s="59"/>
      <c r="J70" s="62">
        <f>D70+G70</f>
        <v>1001</v>
      </c>
      <c r="K70" s="58">
        <f t="shared" si="2"/>
        <v>157553454</v>
      </c>
      <c r="L70" s="59"/>
    </row>
    <row r="71" spans="2:19" s="34" customFormat="1" ht="20.25" x14ac:dyDescent="0.25">
      <c r="B71" s="111"/>
      <c r="C71" s="78" t="s">
        <v>13</v>
      </c>
      <c r="D71" s="65">
        <v>142</v>
      </c>
      <c r="E71" s="58">
        <v>26891452</v>
      </c>
      <c r="F71" s="59"/>
      <c r="G71" s="62">
        <v>835</v>
      </c>
      <c r="H71" s="58">
        <v>122733447</v>
      </c>
      <c r="I71" s="59"/>
      <c r="J71" s="62">
        <f>D71+G71</f>
        <v>977</v>
      </c>
      <c r="K71" s="58">
        <f>E71+H71</f>
        <v>149624899</v>
      </c>
      <c r="L71" s="59"/>
    </row>
    <row r="72" spans="2:19" s="34" customFormat="1" ht="20.25" x14ac:dyDescent="0.25">
      <c r="B72" s="42"/>
      <c r="C72" s="78" t="s">
        <v>14</v>
      </c>
      <c r="D72" s="65">
        <v>135</v>
      </c>
      <c r="E72" s="58">
        <v>27163140</v>
      </c>
      <c r="F72" s="59"/>
      <c r="G72" s="62">
        <v>813</v>
      </c>
      <c r="H72" s="58">
        <v>109881144</v>
      </c>
      <c r="I72" s="59"/>
      <c r="J72" s="62">
        <f>D72+G72</f>
        <v>948</v>
      </c>
      <c r="K72" s="58">
        <f>E72+H72</f>
        <v>137044284</v>
      </c>
      <c r="L72" s="59"/>
    </row>
    <row r="73" spans="2:19" s="34" customFormat="1" ht="20.25" x14ac:dyDescent="0.25">
      <c r="B73" s="42"/>
      <c r="C73" s="78" t="s">
        <v>15</v>
      </c>
      <c r="D73" s="72">
        <v>143</v>
      </c>
      <c r="E73" s="58">
        <v>29823364</v>
      </c>
      <c r="F73" s="59"/>
      <c r="G73" s="62">
        <v>690</v>
      </c>
      <c r="H73" s="58">
        <v>99237508</v>
      </c>
      <c r="I73" s="59"/>
      <c r="J73" s="62">
        <f t="shared" si="2"/>
        <v>833</v>
      </c>
      <c r="K73" s="58">
        <f t="shared" si="2"/>
        <v>129060872</v>
      </c>
      <c r="L73" s="59"/>
    </row>
    <row r="74" spans="2:19" s="34" customFormat="1" ht="20.25" x14ac:dyDescent="0.25">
      <c r="B74" s="42"/>
      <c r="C74" s="78" t="s">
        <v>16</v>
      </c>
      <c r="D74" s="72">
        <v>115</v>
      </c>
      <c r="E74" s="58">
        <v>22426411</v>
      </c>
      <c r="F74" s="59"/>
      <c r="G74" s="62">
        <v>818</v>
      </c>
      <c r="H74" s="58">
        <v>113531980</v>
      </c>
      <c r="I74" s="59"/>
      <c r="J74" s="62">
        <f t="shared" si="2"/>
        <v>933</v>
      </c>
      <c r="K74" s="58">
        <f t="shared" si="2"/>
        <v>135958391</v>
      </c>
      <c r="L74" s="59"/>
    </row>
    <row r="75" spans="2:19" s="34" customFormat="1" ht="20.25" x14ac:dyDescent="0.25">
      <c r="B75" s="42"/>
      <c r="C75" s="78" t="s">
        <v>6</v>
      </c>
      <c r="D75" s="81">
        <v>106</v>
      </c>
      <c r="E75" s="83">
        <v>19273600</v>
      </c>
      <c r="F75" s="85"/>
      <c r="G75" s="86">
        <v>739</v>
      </c>
      <c r="H75" s="82">
        <v>103095439</v>
      </c>
      <c r="I75" s="85"/>
      <c r="J75" s="62">
        <f t="shared" si="2"/>
        <v>845</v>
      </c>
      <c r="K75" s="58">
        <f t="shared" si="2"/>
        <v>122369039</v>
      </c>
      <c r="L75" s="59"/>
    </row>
    <row r="76" spans="2:19" s="34" customFormat="1" ht="20.25" x14ac:dyDescent="0.25">
      <c r="B76" s="111"/>
      <c r="C76" s="78" t="s">
        <v>7</v>
      </c>
      <c r="D76" s="76">
        <v>68</v>
      </c>
      <c r="E76" s="61">
        <v>12745784</v>
      </c>
      <c r="F76" s="59"/>
      <c r="G76" s="77">
        <v>597</v>
      </c>
      <c r="H76" s="61">
        <v>92732047</v>
      </c>
      <c r="I76" s="59"/>
      <c r="J76" s="62">
        <f t="shared" si="2"/>
        <v>665</v>
      </c>
      <c r="K76" s="58">
        <f t="shared" si="2"/>
        <v>105477831</v>
      </c>
      <c r="L76" s="59"/>
    </row>
    <row r="77" spans="2:19" s="34" customFormat="1" ht="20.25" x14ac:dyDescent="0.25">
      <c r="B77" s="42"/>
      <c r="C77" s="78" t="s">
        <v>8</v>
      </c>
      <c r="D77" s="65">
        <v>107</v>
      </c>
      <c r="E77" s="68">
        <v>18397229</v>
      </c>
      <c r="F77" s="59"/>
      <c r="G77" s="62">
        <v>727</v>
      </c>
      <c r="H77" s="68">
        <v>94394770</v>
      </c>
      <c r="I77" s="59"/>
      <c r="J77" s="62">
        <f t="shared" si="2"/>
        <v>834</v>
      </c>
      <c r="K77" s="58">
        <f t="shared" si="2"/>
        <v>112791999</v>
      </c>
      <c r="L77" s="59"/>
    </row>
    <row r="78" spans="2:19" s="34" customFormat="1" ht="18.75" customHeight="1" thickBot="1" x14ac:dyDescent="0.3">
      <c r="B78" s="111"/>
      <c r="C78" s="87" t="s">
        <v>65</v>
      </c>
      <c r="D78" s="88">
        <v>85</v>
      </c>
      <c r="E78" s="89">
        <v>20592714</v>
      </c>
      <c r="F78" s="90"/>
      <c r="G78" s="77">
        <v>503</v>
      </c>
      <c r="H78" s="89">
        <v>69100881</v>
      </c>
      <c r="I78" s="90"/>
      <c r="J78" s="91">
        <f t="shared" si="2"/>
        <v>588</v>
      </c>
      <c r="K78" s="89">
        <f t="shared" si="2"/>
        <v>89693595</v>
      </c>
      <c r="L78" s="90"/>
    </row>
    <row r="79" spans="2:19" s="34" customFormat="1" ht="21" thickBot="1" x14ac:dyDescent="0.3">
      <c r="B79" s="111"/>
      <c r="C79" s="87" t="s">
        <v>9</v>
      </c>
      <c r="D79" s="88">
        <v>90</v>
      </c>
      <c r="E79" s="89">
        <v>13891308</v>
      </c>
      <c r="F79" s="90"/>
      <c r="G79" s="77">
        <v>735</v>
      </c>
      <c r="H79" s="89">
        <v>105757466</v>
      </c>
      <c r="I79" s="90"/>
      <c r="J79" s="91">
        <f t="shared" si="2"/>
        <v>825</v>
      </c>
      <c r="K79" s="89">
        <f t="shared" si="2"/>
        <v>119648774</v>
      </c>
      <c r="L79" s="90"/>
      <c r="R79" s="35"/>
      <c r="S79" s="36"/>
    </row>
    <row r="80" spans="2:19" s="34" customFormat="1" ht="20.25" x14ac:dyDescent="0.25">
      <c r="B80" s="111"/>
      <c r="C80" s="87" t="s">
        <v>10</v>
      </c>
      <c r="D80" s="92">
        <v>107</v>
      </c>
      <c r="E80" s="93">
        <v>20329067</v>
      </c>
      <c r="F80" s="59"/>
      <c r="G80" s="62">
        <v>784</v>
      </c>
      <c r="H80" s="93">
        <v>113876366</v>
      </c>
      <c r="I80" s="59"/>
      <c r="J80" s="94">
        <f t="shared" si="2"/>
        <v>891</v>
      </c>
      <c r="K80" s="93">
        <f t="shared" si="2"/>
        <v>134205433</v>
      </c>
      <c r="L80" s="59"/>
    </row>
    <row r="81" spans="2:16" s="34" customFormat="1" ht="20.25" x14ac:dyDescent="0.25">
      <c r="B81" s="111"/>
      <c r="C81" s="87" t="s">
        <v>11</v>
      </c>
      <c r="D81" s="92">
        <v>118</v>
      </c>
      <c r="E81" s="93">
        <v>19736067</v>
      </c>
      <c r="F81" s="59"/>
      <c r="G81" s="94">
        <v>818</v>
      </c>
      <c r="H81" s="93">
        <v>122598265</v>
      </c>
      <c r="I81" s="59"/>
      <c r="J81" s="94">
        <f t="shared" si="2"/>
        <v>936</v>
      </c>
      <c r="K81" s="93">
        <f t="shared" si="2"/>
        <v>142334332</v>
      </c>
      <c r="L81" s="59"/>
    </row>
    <row r="82" spans="2:16" s="34" customFormat="1" ht="20.25" x14ac:dyDescent="0.25">
      <c r="B82" s="111"/>
      <c r="C82" s="87" t="s">
        <v>12</v>
      </c>
      <c r="D82" s="92">
        <v>109</v>
      </c>
      <c r="E82" s="93">
        <v>21445631</v>
      </c>
      <c r="F82" s="59"/>
      <c r="G82" s="94">
        <v>830</v>
      </c>
      <c r="H82" s="93">
        <v>117298438</v>
      </c>
      <c r="I82" s="59"/>
      <c r="J82" s="94">
        <f t="shared" si="2"/>
        <v>939</v>
      </c>
      <c r="K82" s="93">
        <f t="shared" si="2"/>
        <v>138744069</v>
      </c>
      <c r="L82" s="59"/>
    </row>
    <row r="83" spans="2:16" s="34" customFormat="1" ht="20.25" x14ac:dyDescent="0.25">
      <c r="B83" s="111"/>
      <c r="C83" s="87" t="s">
        <v>13</v>
      </c>
      <c r="D83" s="92">
        <v>131</v>
      </c>
      <c r="E83" s="93">
        <v>23475021</v>
      </c>
      <c r="F83" s="59"/>
      <c r="G83" s="94">
        <v>895</v>
      </c>
      <c r="H83" s="93">
        <v>120518951</v>
      </c>
      <c r="I83" s="59"/>
      <c r="J83" s="94">
        <f t="shared" ref="J83:L98" si="3">D83+G83</f>
        <v>1026</v>
      </c>
      <c r="K83" s="93">
        <f t="shared" si="3"/>
        <v>143993972</v>
      </c>
      <c r="L83" s="59"/>
    </row>
    <row r="84" spans="2:16" s="34" customFormat="1" ht="20.25" x14ac:dyDescent="0.25">
      <c r="B84" s="111"/>
      <c r="C84" s="87" t="s">
        <v>14</v>
      </c>
      <c r="D84" s="92">
        <v>74</v>
      </c>
      <c r="E84" s="93">
        <v>12787611</v>
      </c>
      <c r="F84" s="59"/>
      <c r="G84" s="94">
        <v>674</v>
      </c>
      <c r="H84" s="93">
        <v>94170669</v>
      </c>
      <c r="I84" s="59"/>
      <c r="J84" s="94">
        <f t="shared" si="3"/>
        <v>748</v>
      </c>
      <c r="K84" s="93">
        <f t="shared" si="3"/>
        <v>106958280</v>
      </c>
      <c r="L84" s="59"/>
    </row>
    <row r="85" spans="2:16" s="34" customFormat="1" ht="20.25" x14ac:dyDescent="0.25">
      <c r="B85" s="42"/>
      <c r="C85" s="87" t="s">
        <v>15</v>
      </c>
      <c r="D85" s="92">
        <v>111</v>
      </c>
      <c r="E85" s="93">
        <v>16968789</v>
      </c>
      <c r="F85" s="95">
        <v>16360625</v>
      </c>
      <c r="G85" s="94">
        <v>816</v>
      </c>
      <c r="H85" s="93">
        <v>114302048</v>
      </c>
      <c r="I85" s="95">
        <v>102743314</v>
      </c>
      <c r="J85" s="94">
        <f t="shared" si="3"/>
        <v>927</v>
      </c>
      <c r="K85" s="93">
        <f t="shared" si="3"/>
        <v>131270837</v>
      </c>
      <c r="L85" s="96">
        <f t="shared" si="3"/>
        <v>119103939</v>
      </c>
      <c r="N85" s="43"/>
    </row>
    <row r="86" spans="2:16" s="34" customFormat="1" ht="20.25" x14ac:dyDescent="0.25">
      <c r="B86" s="111"/>
      <c r="C86" s="87" t="s">
        <v>16</v>
      </c>
      <c r="D86" s="92">
        <v>88</v>
      </c>
      <c r="E86" s="93">
        <v>15159388</v>
      </c>
      <c r="F86" s="95">
        <v>14375921</v>
      </c>
      <c r="G86" s="94">
        <v>817</v>
      </c>
      <c r="H86" s="93">
        <v>108260833</v>
      </c>
      <c r="I86" s="95">
        <v>102657476</v>
      </c>
      <c r="J86" s="94">
        <f t="shared" si="3"/>
        <v>905</v>
      </c>
      <c r="K86" s="93">
        <f t="shared" si="3"/>
        <v>123420221</v>
      </c>
      <c r="L86" s="96">
        <f t="shared" si="3"/>
        <v>117033397</v>
      </c>
    </row>
    <row r="87" spans="2:16" s="34" customFormat="1" ht="20.25" x14ac:dyDescent="0.25">
      <c r="B87" s="111"/>
      <c r="C87" s="87" t="s">
        <v>6</v>
      </c>
      <c r="D87" s="92">
        <v>79</v>
      </c>
      <c r="E87" s="93">
        <v>13745729</v>
      </c>
      <c r="F87" s="95">
        <v>12614684</v>
      </c>
      <c r="G87" s="94">
        <v>768</v>
      </c>
      <c r="H87" s="93">
        <v>106712726</v>
      </c>
      <c r="I87" s="95">
        <v>98966338</v>
      </c>
      <c r="J87" s="94">
        <f t="shared" si="3"/>
        <v>847</v>
      </c>
      <c r="K87" s="93">
        <f t="shared" si="3"/>
        <v>120458455</v>
      </c>
      <c r="L87" s="96">
        <f t="shared" si="3"/>
        <v>111581022</v>
      </c>
      <c r="N87" s="46"/>
    </row>
    <row r="88" spans="2:16" s="34" customFormat="1" ht="20.25" x14ac:dyDescent="0.25">
      <c r="B88" s="42"/>
      <c r="C88" s="87" t="s">
        <v>7</v>
      </c>
      <c r="D88" s="88">
        <v>52</v>
      </c>
      <c r="E88" s="89">
        <v>9305990</v>
      </c>
      <c r="F88" s="97">
        <v>8531723</v>
      </c>
      <c r="G88" s="91">
        <v>706</v>
      </c>
      <c r="H88" s="89">
        <v>96386918</v>
      </c>
      <c r="I88" s="97">
        <v>90443001</v>
      </c>
      <c r="J88" s="94">
        <f t="shared" si="3"/>
        <v>758</v>
      </c>
      <c r="K88" s="93">
        <f t="shared" si="3"/>
        <v>105692908</v>
      </c>
      <c r="L88" s="96">
        <f t="shared" si="3"/>
        <v>98974724</v>
      </c>
      <c r="N88" s="44"/>
      <c r="O88" s="44"/>
    </row>
    <row r="89" spans="2:16" s="34" customFormat="1" ht="20.25" x14ac:dyDescent="0.25">
      <c r="B89" s="42"/>
      <c r="C89" s="87" t="s">
        <v>8</v>
      </c>
      <c r="D89" s="92">
        <v>97</v>
      </c>
      <c r="E89" s="98">
        <v>19308556</v>
      </c>
      <c r="F89" s="99">
        <v>17229544</v>
      </c>
      <c r="G89" s="94">
        <v>852</v>
      </c>
      <c r="H89" s="98">
        <v>113370123</v>
      </c>
      <c r="I89" s="99">
        <v>105690134</v>
      </c>
      <c r="J89" s="94">
        <f t="shared" si="3"/>
        <v>949</v>
      </c>
      <c r="K89" s="93">
        <f t="shared" si="3"/>
        <v>132678679</v>
      </c>
      <c r="L89" s="96">
        <f>F89+I89</f>
        <v>122919678</v>
      </c>
      <c r="N89" s="45"/>
      <c r="O89" s="45"/>
    </row>
    <row r="90" spans="2:16" s="34" customFormat="1" ht="20.25" x14ac:dyDescent="0.25">
      <c r="B90" s="42"/>
      <c r="C90" s="122" t="s">
        <v>64</v>
      </c>
      <c r="D90" s="88">
        <v>65</v>
      </c>
      <c r="E90" s="89">
        <v>11279999</v>
      </c>
      <c r="F90" s="97">
        <v>10276095</v>
      </c>
      <c r="G90" s="77">
        <v>698</v>
      </c>
      <c r="H90" s="89">
        <v>93950403</v>
      </c>
      <c r="I90" s="97">
        <v>88351202</v>
      </c>
      <c r="J90" s="91">
        <f t="shared" si="3"/>
        <v>763</v>
      </c>
      <c r="K90" s="89">
        <f t="shared" si="3"/>
        <v>105230402</v>
      </c>
      <c r="L90" s="96">
        <f>F90+I90</f>
        <v>98627297</v>
      </c>
      <c r="N90" s="46"/>
    </row>
    <row r="91" spans="2:16" s="6" customFormat="1" ht="16.5" x14ac:dyDescent="0.25">
      <c r="B91" s="41"/>
      <c r="C91" s="122" t="s">
        <v>9</v>
      </c>
      <c r="D91" s="88">
        <v>61</v>
      </c>
      <c r="E91" s="89">
        <v>9583325</v>
      </c>
      <c r="F91" s="97">
        <v>9049392</v>
      </c>
      <c r="G91" s="77">
        <v>739</v>
      </c>
      <c r="H91" s="89">
        <v>96279436</v>
      </c>
      <c r="I91" s="97">
        <v>91031144</v>
      </c>
      <c r="J91" s="91">
        <f t="shared" si="3"/>
        <v>800</v>
      </c>
      <c r="K91" s="89">
        <f t="shared" si="3"/>
        <v>105862761</v>
      </c>
      <c r="L91" s="96">
        <f t="shared" si="3"/>
        <v>100080536</v>
      </c>
      <c r="N91" s="46"/>
    </row>
    <row r="92" spans="2:16" ht="16.5" x14ac:dyDescent="0.25">
      <c r="C92" s="122" t="s">
        <v>10</v>
      </c>
      <c r="D92" s="92">
        <v>95</v>
      </c>
      <c r="E92" s="93">
        <v>20455243</v>
      </c>
      <c r="F92" s="95">
        <v>18671149</v>
      </c>
      <c r="G92" s="62">
        <v>951</v>
      </c>
      <c r="H92" s="93">
        <v>131023224</v>
      </c>
      <c r="I92" s="95">
        <v>121962484</v>
      </c>
      <c r="J92" s="94">
        <f t="shared" si="3"/>
        <v>1046</v>
      </c>
      <c r="K92" s="93">
        <f>E92+H92</f>
        <v>151478467</v>
      </c>
      <c r="L92" s="96">
        <f t="shared" si="3"/>
        <v>140633633</v>
      </c>
      <c r="N92" s="48"/>
    </row>
    <row r="93" spans="2:16" ht="15.75" customHeight="1" x14ac:dyDescent="0.25">
      <c r="C93" s="122" t="s">
        <v>11</v>
      </c>
      <c r="D93" s="92">
        <v>85</v>
      </c>
      <c r="E93" s="93">
        <v>14584455</v>
      </c>
      <c r="F93" s="95">
        <v>13727852</v>
      </c>
      <c r="G93" s="94">
        <v>808</v>
      </c>
      <c r="H93" s="93">
        <v>115222231</v>
      </c>
      <c r="I93" s="95">
        <v>105343315</v>
      </c>
      <c r="J93" s="94">
        <f>D93+G93</f>
        <v>893</v>
      </c>
      <c r="K93" s="93">
        <f>E93+H93</f>
        <v>129806686</v>
      </c>
      <c r="L93" s="96">
        <f t="shared" si="3"/>
        <v>119071167</v>
      </c>
    </row>
    <row r="94" spans="2:16" ht="7.5" hidden="1" customHeight="1" x14ac:dyDescent="0.25">
      <c r="C94" s="122" t="s">
        <v>12</v>
      </c>
      <c r="D94" s="92"/>
      <c r="E94" s="93"/>
      <c r="F94" s="95"/>
      <c r="G94" s="94"/>
      <c r="H94" s="93"/>
      <c r="I94" s="95"/>
      <c r="J94" s="94">
        <f t="shared" ref="J94:L105" si="4">D94+G94</f>
        <v>0</v>
      </c>
      <c r="K94" s="93">
        <f t="shared" si="4"/>
        <v>0</v>
      </c>
      <c r="L94" s="96">
        <f t="shared" si="3"/>
        <v>0</v>
      </c>
    </row>
    <row r="95" spans="2:16" ht="15.75" customHeight="1" x14ac:dyDescent="0.25">
      <c r="C95" s="122" t="s">
        <v>12</v>
      </c>
      <c r="D95" s="92">
        <v>89</v>
      </c>
      <c r="E95" s="93">
        <v>19290073</v>
      </c>
      <c r="F95" s="95">
        <v>16976318</v>
      </c>
      <c r="G95" s="94">
        <v>896</v>
      </c>
      <c r="H95" s="93">
        <v>127318557</v>
      </c>
      <c r="I95" s="95">
        <v>118732303</v>
      </c>
      <c r="J95" s="94">
        <f>D95+G95</f>
        <v>985</v>
      </c>
      <c r="K95" s="93">
        <f t="shared" si="4"/>
        <v>146608630</v>
      </c>
      <c r="L95" s="96">
        <f t="shared" si="3"/>
        <v>135708621</v>
      </c>
    </row>
    <row r="96" spans="2:16" ht="15.75" customHeight="1" x14ac:dyDescent="0.25">
      <c r="C96" s="122" t="s">
        <v>13</v>
      </c>
      <c r="D96" s="92">
        <v>98</v>
      </c>
      <c r="E96" s="93">
        <v>23444309</v>
      </c>
      <c r="F96" s="95">
        <v>19940052</v>
      </c>
      <c r="G96" s="94">
        <v>885</v>
      </c>
      <c r="H96" s="93">
        <v>122364620</v>
      </c>
      <c r="I96" s="95">
        <v>113313630</v>
      </c>
      <c r="J96" s="94">
        <f t="shared" si="4"/>
        <v>983</v>
      </c>
      <c r="K96" s="93">
        <f t="shared" si="4"/>
        <v>145808929</v>
      </c>
      <c r="L96" s="96">
        <f t="shared" si="3"/>
        <v>133253682</v>
      </c>
      <c r="P96" s="47"/>
    </row>
    <row r="97" spans="2:14" ht="15.75" customHeight="1" x14ac:dyDescent="0.25">
      <c r="C97" s="122" t="s">
        <v>37</v>
      </c>
      <c r="D97" s="92">
        <v>90</v>
      </c>
      <c r="E97" s="93">
        <v>17759640</v>
      </c>
      <c r="F97" s="95">
        <v>16477450</v>
      </c>
      <c r="G97" s="119">
        <v>673</v>
      </c>
      <c r="H97" s="120">
        <v>93803098</v>
      </c>
      <c r="I97" s="120">
        <v>87230886</v>
      </c>
      <c r="J97" s="94">
        <f t="shared" si="4"/>
        <v>763</v>
      </c>
      <c r="K97" s="93">
        <f t="shared" si="4"/>
        <v>111562738</v>
      </c>
      <c r="L97" s="96">
        <f t="shared" si="3"/>
        <v>103708336</v>
      </c>
    </row>
    <row r="98" spans="2:14" ht="15.75" customHeight="1" x14ac:dyDescent="0.25">
      <c r="C98" s="122" t="s">
        <v>15</v>
      </c>
      <c r="D98" s="92">
        <v>88</v>
      </c>
      <c r="E98" s="93">
        <v>16380867</v>
      </c>
      <c r="F98" s="95">
        <v>14645949</v>
      </c>
      <c r="G98" s="94">
        <v>853</v>
      </c>
      <c r="H98" s="93">
        <v>109584136</v>
      </c>
      <c r="I98" s="95">
        <v>103106189</v>
      </c>
      <c r="J98" s="94">
        <f t="shared" si="4"/>
        <v>941</v>
      </c>
      <c r="K98" s="93">
        <f t="shared" si="4"/>
        <v>125965003</v>
      </c>
      <c r="L98" s="96">
        <f t="shared" si="3"/>
        <v>117752138</v>
      </c>
    </row>
    <row r="99" spans="2:14" ht="16.5" x14ac:dyDescent="0.25">
      <c r="C99" s="122" t="s">
        <v>16</v>
      </c>
      <c r="D99" s="92">
        <v>10</v>
      </c>
      <c r="E99" s="93">
        <v>1573698</v>
      </c>
      <c r="F99" s="95">
        <v>1432120</v>
      </c>
      <c r="G99" s="94">
        <v>168</v>
      </c>
      <c r="H99" s="93">
        <v>23681491</v>
      </c>
      <c r="I99" s="95">
        <v>22406966</v>
      </c>
      <c r="J99" s="94">
        <f>D99+G99</f>
        <v>178</v>
      </c>
      <c r="K99" s="93">
        <f t="shared" si="4"/>
        <v>25255189</v>
      </c>
      <c r="L99" s="96">
        <f t="shared" si="4"/>
        <v>23839086</v>
      </c>
    </row>
    <row r="100" spans="2:14" ht="16.5" x14ac:dyDescent="0.25">
      <c r="C100" s="122" t="s">
        <v>6</v>
      </c>
      <c r="D100" s="92">
        <v>15</v>
      </c>
      <c r="E100" s="93">
        <v>3423802</v>
      </c>
      <c r="F100" s="95">
        <v>3173829</v>
      </c>
      <c r="G100" s="94">
        <v>154</v>
      </c>
      <c r="H100" s="93">
        <v>20987071</v>
      </c>
      <c r="I100" s="95">
        <v>20279264</v>
      </c>
      <c r="J100" s="94">
        <f t="shared" si="4"/>
        <v>169</v>
      </c>
      <c r="K100" s="93">
        <f t="shared" si="4"/>
        <v>24410873</v>
      </c>
      <c r="L100" s="96">
        <f t="shared" si="4"/>
        <v>23453093</v>
      </c>
    </row>
    <row r="101" spans="2:14" ht="16.5" x14ac:dyDescent="0.25">
      <c r="C101" s="122" t="s">
        <v>7</v>
      </c>
      <c r="D101" s="88">
        <v>43</v>
      </c>
      <c r="E101" s="89">
        <v>6146884</v>
      </c>
      <c r="F101" s="97">
        <v>5841301</v>
      </c>
      <c r="G101" s="91">
        <v>509</v>
      </c>
      <c r="H101" s="89">
        <v>70955850</v>
      </c>
      <c r="I101" s="97">
        <v>70497691</v>
      </c>
      <c r="J101" s="94">
        <f t="shared" si="4"/>
        <v>552</v>
      </c>
      <c r="K101" s="93">
        <f t="shared" si="4"/>
        <v>77102734</v>
      </c>
      <c r="L101" s="96">
        <f t="shared" si="4"/>
        <v>76338992</v>
      </c>
    </row>
    <row r="102" spans="2:14" ht="16.5" x14ac:dyDescent="0.25">
      <c r="C102" s="123" t="s">
        <v>8</v>
      </c>
      <c r="D102" s="92">
        <v>68</v>
      </c>
      <c r="E102" s="98">
        <v>11923115</v>
      </c>
      <c r="F102" s="99">
        <v>11071038</v>
      </c>
      <c r="G102" s="94">
        <v>664</v>
      </c>
      <c r="H102" s="98">
        <v>92114301</v>
      </c>
      <c r="I102" s="99">
        <v>85857427</v>
      </c>
      <c r="J102" s="94">
        <f t="shared" si="4"/>
        <v>732</v>
      </c>
      <c r="K102" s="93">
        <f t="shared" si="4"/>
        <v>104037416</v>
      </c>
      <c r="L102" s="96">
        <f t="shared" si="4"/>
        <v>96928465</v>
      </c>
    </row>
    <row r="103" spans="2:14" s="34" customFormat="1" ht="18" customHeight="1" x14ac:dyDescent="0.25">
      <c r="B103" s="42"/>
      <c r="C103" s="124" t="s">
        <v>63</v>
      </c>
      <c r="D103" s="88">
        <v>153</v>
      </c>
      <c r="E103" s="89">
        <v>21801807</v>
      </c>
      <c r="F103" s="97">
        <v>19935763</v>
      </c>
      <c r="G103" s="132">
        <v>467</v>
      </c>
      <c r="H103" s="133">
        <v>58716479</v>
      </c>
      <c r="I103" s="133">
        <v>55938189</v>
      </c>
      <c r="J103" s="91">
        <f>D103+G103</f>
        <v>620</v>
      </c>
      <c r="K103" s="89">
        <f>E103+H103</f>
        <v>80518286</v>
      </c>
      <c r="L103" s="96">
        <f t="shared" ref="L103:L108" si="5">F103+I103</f>
        <v>75873952</v>
      </c>
      <c r="N103" s="46"/>
    </row>
    <row r="104" spans="2:14" ht="16.5" x14ac:dyDescent="0.25">
      <c r="C104" s="124" t="s">
        <v>9</v>
      </c>
      <c r="D104" s="88">
        <v>194</v>
      </c>
      <c r="E104" s="89">
        <v>31889847</v>
      </c>
      <c r="F104" s="97">
        <v>29277895</v>
      </c>
      <c r="G104" s="77">
        <v>581</v>
      </c>
      <c r="H104" s="89">
        <v>75847927</v>
      </c>
      <c r="I104" s="97">
        <v>71897688</v>
      </c>
      <c r="J104" s="91">
        <f t="shared" si="4"/>
        <v>775</v>
      </c>
      <c r="K104" s="89">
        <f t="shared" si="4"/>
        <v>107737774</v>
      </c>
      <c r="L104" s="96">
        <f t="shared" si="5"/>
        <v>101175583</v>
      </c>
    </row>
    <row r="105" spans="2:14" ht="16.5" x14ac:dyDescent="0.25">
      <c r="C105" s="124" t="s">
        <v>10</v>
      </c>
      <c r="D105" s="88">
        <v>79</v>
      </c>
      <c r="E105" s="89">
        <v>12167246</v>
      </c>
      <c r="F105" s="97">
        <v>11692338</v>
      </c>
      <c r="G105" s="77">
        <v>833</v>
      </c>
      <c r="H105" s="89">
        <v>108350030</v>
      </c>
      <c r="I105" s="97">
        <v>101805642</v>
      </c>
      <c r="J105" s="91">
        <f t="shared" si="4"/>
        <v>912</v>
      </c>
      <c r="K105" s="89">
        <f t="shared" si="4"/>
        <v>120517276</v>
      </c>
      <c r="L105" s="96">
        <f t="shared" si="5"/>
        <v>113497980</v>
      </c>
    </row>
    <row r="106" spans="2:14" ht="16.5" x14ac:dyDescent="0.25">
      <c r="C106" s="124" t="s">
        <v>11</v>
      </c>
      <c r="D106" s="88">
        <v>279</v>
      </c>
      <c r="E106" s="58">
        <v>44058666</v>
      </c>
      <c r="F106" s="96">
        <v>46347004</v>
      </c>
      <c r="G106" s="65">
        <v>713</v>
      </c>
      <c r="H106" s="58">
        <v>94228285</v>
      </c>
      <c r="I106" s="96">
        <v>106554776</v>
      </c>
      <c r="J106" s="65">
        <f t="shared" ref="J106:K108" si="6">D106+G106</f>
        <v>992</v>
      </c>
      <c r="K106" s="89">
        <f t="shared" si="6"/>
        <v>138286951</v>
      </c>
      <c r="L106" s="96">
        <f t="shared" si="5"/>
        <v>152901780</v>
      </c>
    </row>
    <row r="107" spans="2:14" ht="18" x14ac:dyDescent="0.25">
      <c r="C107" s="124" t="s">
        <v>36</v>
      </c>
      <c r="D107" s="88">
        <v>71</v>
      </c>
      <c r="E107" s="58">
        <v>12007583</v>
      </c>
      <c r="F107" s="96">
        <v>10960773</v>
      </c>
      <c r="G107" s="117">
        <v>885</v>
      </c>
      <c r="H107" s="118">
        <v>132121418</v>
      </c>
      <c r="I107" s="118">
        <v>120773507</v>
      </c>
      <c r="J107" s="65">
        <f t="shared" si="6"/>
        <v>956</v>
      </c>
      <c r="K107" s="89">
        <f t="shared" si="6"/>
        <v>144129001</v>
      </c>
      <c r="L107" s="96">
        <f t="shared" si="5"/>
        <v>131734280</v>
      </c>
    </row>
    <row r="108" spans="2:14" ht="16.5" x14ac:dyDescent="0.25">
      <c r="C108" s="124" t="s">
        <v>13</v>
      </c>
      <c r="D108" s="88">
        <v>68</v>
      </c>
      <c r="E108" s="58">
        <v>12986650</v>
      </c>
      <c r="F108" s="96">
        <v>11831486</v>
      </c>
      <c r="G108" s="88">
        <v>887</v>
      </c>
      <c r="H108" s="58">
        <v>123994084</v>
      </c>
      <c r="I108" s="96">
        <v>113615593</v>
      </c>
      <c r="J108" s="65">
        <f t="shared" ref="J108:J113" si="7">D108+G108</f>
        <v>955</v>
      </c>
      <c r="K108" s="89">
        <f t="shared" si="6"/>
        <v>136980734</v>
      </c>
      <c r="L108" s="96">
        <f t="shared" si="5"/>
        <v>125447079</v>
      </c>
    </row>
    <row r="109" spans="2:14" ht="18" x14ac:dyDescent="0.25">
      <c r="C109" s="124" t="s">
        <v>37</v>
      </c>
      <c r="D109" s="88">
        <v>100</v>
      </c>
      <c r="E109" s="58">
        <v>19456382</v>
      </c>
      <c r="F109" s="96">
        <v>18041391</v>
      </c>
      <c r="G109" s="117">
        <v>846</v>
      </c>
      <c r="H109" s="118">
        <v>114380933</v>
      </c>
      <c r="I109" s="118">
        <v>107347586</v>
      </c>
      <c r="J109" s="65">
        <f t="shared" si="7"/>
        <v>946</v>
      </c>
      <c r="K109" s="89">
        <f t="shared" ref="K109:L111" si="8">E109+H109</f>
        <v>133837315</v>
      </c>
      <c r="L109" s="96">
        <f t="shared" si="8"/>
        <v>125388977</v>
      </c>
    </row>
    <row r="110" spans="2:14" ht="16.5" x14ac:dyDescent="0.25">
      <c r="C110" s="124" t="s">
        <v>32</v>
      </c>
      <c r="D110" s="88">
        <v>86</v>
      </c>
      <c r="E110" s="58">
        <v>15514592</v>
      </c>
      <c r="F110" s="96">
        <v>13815611</v>
      </c>
      <c r="G110" s="88">
        <v>979</v>
      </c>
      <c r="H110" s="58">
        <v>136168177</v>
      </c>
      <c r="I110" s="96">
        <v>125116234</v>
      </c>
      <c r="J110" s="62">
        <f t="shared" si="7"/>
        <v>1065</v>
      </c>
      <c r="K110" s="89">
        <f t="shared" si="8"/>
        <v>151682769</v>
      </c>
      <c r="L110" s="96">
        <f t="shared" si="8"/>
        <v>138931845</v>
      </c>
    </row>
    <row r="111" spans="2:14" ht="16.5" x14ac:dyDescent="0.25">
      <c r="C111" s="124" t="s">
        <v>16</v>
      </c>
      <c r="D111" s="88">
        <v>59</v>
      </c>
      <c r="E111" s="58">
        <v>10726521</v>
      </c>
      <c r="F111" s="96">
        <v>9788840</v>
      </c>
      <c r="G111" s="88">
        <v>806</v>
      </c>
      <c r="H111" s="58">
        <v>117031230</v>
      </c>
      <c r="I111" s="118">
        <v>106473816</v>
      </c>
      <c r="J111" s="62">
        <f t="shared" si="7"/>
        <v>865</v>
      </c>
      <c r="K111" s="89">
        <f t="shared" si="8"/>
        <v>127757751</v>
      </c>
      <c r="L111" s="96">
        <f t="shared" si="8"/>
        <v>116262656</v>
      </c>
    </row>
    <row r="112" spans="2:14" ht="18" x14ac:dyDescent="0.25">
      <c r="C112" s="124" t="s">
        <v>38</v>
      </c>
      <c r="D112" s="88">
        <v>83</v>
      </c>
      <c r="E112" s="58">
        <v>14834636</v>
      </c>
      <c r="F112" s="96">
        <v>13724607</v>
      </c>
      <c r="G112" s="117">
        <v>942</v>
      </c>
      <c r="H112" s="118">
        <v>135969589</v>
      </c>
      <c r="I112" s="118">
        <v>122050312</v>
      </c>
      <c r="J112" s="62">
        <f t="shared" si="7"/>
        <v>1025</v>
      </c>
      <c r="K112" s="89">
        <f t="shared" ref="K112:K117" si="9">E112+H112</f>
        <v>150804225</v>
      </c>
      <c r="L112" s="96">
        <f>F112+I112</f>
        <v>135774919</v>
      </c>
    </row>
    <row r="113" spans="2:14" ht="16.5" x14ac:dyDescent="0.25">
      <c r="C113" s="124" t="s">
        <v>7</v>
      </c>
      <c r="D113" s="88">
        <v>209</v>
      </c>
      <c r="E113" s="58">
        <v>35482714</v>
      </c>
      <c r="F113" s="96">
        <v>30955602</v>
      </c>
      <c r="G113" s="88">
        <v>566</v>
      </c>
      <c r="H113" s="58">
        <v>78855755</v>
      </c>
      <c r="I113" s="96">
        <v>72823160</v>
      </c>
      <c r="J113" s="62">
        <f t="shared" si="7"/>
        <v>775</v>
      </c>
      <c r="K113" s="89">
        <f t="shared" si="9"/>
        <v>114338469</v>
      </c>
      <c r="L113" s="96">
        <f t="shared" ref="L113" si="10">F113+I113</f>
        <v>103778762</v>
      </c>
    </row>
    <row r="114" spans="2:14" ht="18" x14ac:dyDescent="0.25">
      <c r="C114" s="124" t="s">
        <v>41</v>
      </c>
      <c r="D114" s="128">
        <v>52</v>
      </c>
      <c r="E114" s="129">
        <v>16058913</v>
      </c>
      <c r="F114" s="96">
        <v>15062828</v>
      </c>
      <c r="G114" s="128">
        <v>851</v>
      </c>
      <c r="H114" s="129">
        <v>126100503</v>
      </c>
      <c r="I114" s="96">
        <v>113426736</v>
      </c>
      <c r="J114" s="130">
        <f t="shared" ref="J114:J117" si="11">D114+G114</f>
        <v>903</v>
      </c>
      <c r="K114" s="131">
        <f t="shared" si="9"/>
        <v>142159416</v>
      </c>
      <c r="L114" s="96">
        <f t="shared" ref="L114:L119" si="12">F114+I114</f>
        <v>128489564</v>
      </c>
    </row>
    <row r="115" spans="2:14" s="34" customFormat="1" ht="18" customHeight="1" x14ac:dyDescent="0.25">
      <c r="B115" s="42"/>
      <c r="C115" s="121" t="s">
        <v>62</v>
      </c>
      <c r="D115" s="125">
        <v>32</v>
      </c>
      <c r="E115" s="126">
        <v>9298278</v>
      </c>
      <c r="F115" s="126">
        <v>7977760</v>
      </c>
      <c r="G115" s="127">
        <v>629</v>
      </c>
      <c r="H115" s="126">
        <v>90487684</v>
      </c>
      <c r="I115" s="126">
        <v>82677438</v>
      </c>
      <c r="J115" s="91">
        <f t="shared" si="11"/>
        <v>661</v>
      </c>
      <c r="K115" s="89">
        <f t="shared" si="9"/>
        <v>99785962</v>
      </c>
      <c r="L115" s="96">
        <f t="shared" si="12"/>
        <v>90655198</v>
      </c>
      <c r="N115" s="46"/>
    </row>
    <row r="116" spans="2:14" ht="16.5" x14ac:dyDescent="0.25">
      <c r="C116" s="174" t="s">
        <v>55</v>
      </c>
      <c r="D116" s="125">
        <v>68</v>
      </c>
      <c r="E116" s="126">
        <v>13219554</v>
      </c>
      <c r="F116" s="126">
        <v>11703528</v>
      </c>
      <c r="G116" s="175">
        <v>826</v>
      </c>
      <c r="H116" s="176">
        <v>123693256</v>
      </c>
      <c r="I116" s="176">
        <v>111970312</v>
      </c>
      <c r="J116" s="177">
        <f t="shared" si="11"/>
        <v>894</v>
      </c>
      <c r="K116" s="176">
        <f t="shared" si="9"/>
        <v>136912810</v>
      </c>
      <c r="L116" s="178">
        <f t="shared" si="12"/>
        <v>123673840</v>
      </c>
    </row>
    <row r="117" spans="2:14" ht="16.5" x14ac:dyDescent="0.25">
      <c r="C117" s="150" t="s">
        <v>10</v>
      </c>
      <c r="D117" s="88">
        <v>60</v>
      </c>
      <c r="E117" s="89">
        <v>14675546</v>
      </c>
      <c r="F117" s="97">
        <v>12599206</v>
      </c>
      <c r="G117" s="77">
        <v>870</v>
      </c>
      <c r="H117" s="89">
        <f>128576459-18300+183000</f>
        <v>128741159</v>
      </c>
      <c r="I117" s="97">
        <v>116449496</v>
      </c>
      <c r="J117" s="91">
        <f t="shared" si="11"/>
        <v>930</v>
      </c>
      <c r="K117" s="89">
        <f t="shared" si="9"/>
        <v>143416705</v>
      </c>
      <c r="L117" s="96">
        <f t="shared" si="12"/>
        <v>129048702</v>
      </c>
    </row>
    <row r="118" spans="2:14" ht="16.5" x14ac:dyDescent="0.25">
      <c r="C118" s="121" t="s">
        <v>45</v>
      </c>
      <c r="D118" s="139">
        <v>63</v>
      </c>
      <c r="E118" s="140">
        <v>14551182</v>
      </c>
      <c r="F118" s="140">
        <v>12968763</v>
      </c>
      <c r="G118" s="138">
        <v>868</v>
      </c>
      <c r="H118" s="140">
        <f>131202892-8000+80000</f>
        <v>131274892</v>
      </c>
      <c r="I118" s="140">
        <v>117274469</v>
      </c>
      <c r="J118" s="141">
        <f>D118+G118</f>
        <v>931</v>
      </c>
      <c r="K118" s="142">
        <f>E118+H118</f>
        <v>145826074</v>
      </c>
      <c r="L118" s="96">
        <f>F118+I118</f>
        <v>130243232</v>
      </c>
      <c r="N118" s="47"/>
    </row>
    <row r="119" spans="2:14" ht="16.5" x14ac:dyDescent="0.25">
      <c r="C119" s="150" t="s">
        <v>35</v>
      </c>
      <c r="D119" s="88">
        <v>74</v>
      </c>
      <c r="E119" s="58">
        <v>14243822</v>
      </c>
      <c r="F119" s="96">
        <v>13190000</v>
      </c>
      <c r="G119" s="88">
        <v>936</v>
      </c>
      <c r="H119" s="58">
        <f>150602692-16500+165000</f>
        <v>150751192</v>
      </c>
      <c r="I119" s="96">
        <v>133607315</v>
      </c>
      <c r="J119" s="91">
        <f t="shared" ref="J119:L124" si="13">D119+G119</f>
        <v>1010</v>
      </c>
      <c r="K119" s="89">
        <f t="shared" si="13"/>
        <v>164995014</v>
      </c>
      <c r="L119" s="96">
        <f t="shared" si="12"/>
        <v>146797315</v>
      </c>
    </row>
    <row r="120" spans="2:14" ht="16.5" x14ac:dyDescent="0.25">
      <c r="C120" s="150" t="s">
        <v>13</v>
      </c>
      <c r="D120" s="88">
        <v>74</v>
      </c>
      <c r="E120" s="58">
        <v>14070100</v>
      </c>
      <c r="F120" s="96">
        <v>12751626</v>
      </c>
      <c r="G120" s="88">
        <v>894</v>
      </c>
      <c r="H120" s="58">
        <v>140845085</v>
      </c>
      <c r="I120" s="96">
        <v>125351024</v>
      </c>
      <c r="J120" s="91">
        <f t="shared" si="13"/>
        <v>968</v>
      </c>
      <c r="K120" s="89">
        <f t="shared" si="13"/>
        <v>154915185</v>
      </c>
      <c r="L120" s="96">
        <f>F120+I120</f>
        <v>138102650</v>
      </c>
    </row>
    <row r="121" spans="2:14" ht="16.5" x14ac:dyDescent="0.25">
      <c r="C121" s="145" t="s">
        <v>46</v>
      </c>
      <c r="D121" s="146">
        <v>62</v>
      </c>
      <c r="E121" s="147">
        <v>12136575</v>
      </c>
      <c r="F121" s="147">
        <v>9891498</v>
      </c>
      <c r="G121" s="146">
        <v>875</v>
      </c>
      <c r="H121" s="147">
        <v>129217337</v>
      </c>
      <c r="I121" s="147">
        <v>115953469</v>
      </c>
      <c r="J121" s="148">
        <f t="shared" si="13"/>
        <v>937</v>
      </c>
      <c r="K121" s="149">
        <f>E121+H121</f>
        <v>141353912</v>
      </c>
      <c r="L121" s="147">
        <f>F121+I121</f>
        <v>125844967</v>
      </c>
    </row>
    <row r="122" spans="2:14" s="170" customFormat="1" ht="16.5" x14ac:dyDescent="0.25">
      <c r="B122" s="165"/>
      <c r="C122" s="171" t="s">
        <v>54</v>
      </c>
      <c r="D122" s="166">
        <v>62</v>
      </c>
      <c r="E122" s="167">
        <v>11369649</v>
      </c>
      <c r="F122" s="167">
        <v>10310543</v>
      </c>
      <c r="G122" s="166">
        <v>872</v>
      </c>
      <c r="H122" s="167">
        <v>131208008</v>
      </c>
      <c r="I122" s="167">
        <v>120614872</v>
      </c>
      <c r="J122" s="168">
        <f t="shared" si="13"/>
        <v>934</v>
      </c>
      <c r="K122" s="169">
        <f t="shared" si="13"/>
        <v>142577657</v>
      </c>
      <c r="L122" s="167">
        <f t="shared" si="13"/>
        <v>130925415</v>
      </c>
    </row>
    <row r="123" spans="2:14" ht="16.5" x14ac:dyDescent="0.25">
      <c r="C123" s="150" t="s">
        <v>16</v>
      </c>
      <c r="D123" s="88">
        <v>56</v>
      </c>
      <c r="E123" s="58">
        <v>9996697</v>
      </c>
      <c r="F123" s="96">
        <v>9388842</v>
      </c>
      <c r="G123" s="88">
        <v>945</v>
      </c>
      <c r="H123" s="58">
        <v>139342135</v>
      </c>
      <c r="I123" s="96">
        <v>125769831</v>
      </c>
      <c r="J123" s="62">
        <f>D123+G123</f>
        <v>1001</v>
      </c>
      <c r="K123" s="89">
        <f t="shared" si="13"/>
        <v>149338832</v>
      </c>
      <c r="L123" s="96">
        <f t="shared" si="13"/>
        <v>135158673</v>
      </c>
    </row>
    <row r="124" spans="2:14" ht="16.5" x14ac:dyDescent="0.25">
      <c r="C124" s="174" t="s">
        <v>47</v>
      </c>
      <c r="D124" s="181">
        <f>46-1</f>
        <v>45</v>
      </c>
      <c r="E124" s="188">
        <f>9176763-114000</f>
        <v>9062763</v>
      </c>
      <c r="F124" s="188">
        <f>8115080-111935</f>
        <v>8003145</v>
      </c>
      <c r="G124" s="88">
        <v>988</v>
      </c>
      <c r="H124" s="178">
        <v>148959932</v>
      </c>
      <c r="I124" s="172">
        <v>134787466</v>
      </c>
      <c r="J124" s="77">
        <f>D124+G124</f>
        <v>1033</v>
      </c>
      <c r="K124" s="176">
        <f t="shared" si="13"/>
        <v>158022695</v>
      </c>
      <c r="L124" s="173">
        <f t="shared" si="13"/>
        <v>142790611</v>
      </c>
    </row>
    <row r="125" spans="2:14" ht="16.5" x14ac:dyDescent="0.25">
      <c r="C125" s="174" t="s">
        <v>48</v>
      </c>
      <c r="D125" s="88">
        <v>52</v>
      </c>
      <c r="E125" s="61">
        <v>14473667</v>
      </c>
      <c r="F125" s="172">
        <v>12418063</v>
      </c>
      <c r="G125" s="88">
        <v>832</v>
      </c>
      <c r="H125" s="178">
        <v>123072909</v>
      </c>
      <c r="I125" s="172">
        <v>111765725</v>
      </c>
      <c r="J125" s="77">
        <f>D125+G125</f>
        <v>884</v>
      </c>
      <c r="K125" s="176">
        <v>137546576</v>
      </c>
      <c r="L125" s="172">
        <f>F125+I125</f>
        <v>124183788</v>
      </c>
    </row>
    <row r="126" spans="2:14" ht="16.5" x14ac:dyDescent="0.25">
      <c r="C126" s="151" t="s">
        <v>49</v>
      </c>
      <c r="D126" s="88">
        <v>50</v>
      </c>
      <c r="E126" s="61">
        <v>13875505</v>
      </c>
      <c r="F126" s="172">
        <v>9378540</v>
      </c>
      <c r="G126" s="152">
        <v>898</v>
      </c>
      <c r="H126" s="153">
        <v>132429101</v>
      </c>
      <c r="I126" s="156">
        <v>122269979</v>
      </c>
      <c r="J126" s="154">
        <f>D126+G126</f>
        <v>948</v>
      </c>
      <c r="K126" s="155">
        <f>E126+H126</f>
        <v>146304606</v>
      </c>
      <c r="L126" s="156">
        <f>F126+I126</f>
        <v>131648519</v>
      </c>
    </row>
    <row r="127" spans="2:14" ht="18" x14ac:dyDescent="0.25">
      <c r="C127" s="204" t="s">
        <v>72</v>
      </c>
      <c r="D127" s="88">
        <v>55</v>
      </c>
      <c r="E127" s="89">
        <v>10280112</v>
      </c>
      <c r="F127" s="97">
        <v>9335418</v>
      </c>
      <c r="G127" s="77">
        <v>702</v>
      </c>
      <c r="H127" s="89">
        <v>103516120</v>
      </c>
      <c r="I127" s="97">
        <v>95785973</v>
      </c>
      <c r="J127" s="91">
        <f t="shared" ref="J127:L129" si="14">D127+G127</f>
        <v>757</v>
      </c>
      <c r="K127" s="89">
        <f t="shared" si="14"/>
        <v>113796232</v>
      </c>
      <c r="L127" s="96">
        <f t="shared" si="14"/>
        <v>105121391</v>
      </c>
    </row>
    <row r="128" spans="2:14" ht="16.5" x14ac:dyDescent="0.25">
      <c r="C128" s="174" t="s">
        <v>51</v>
      </c>
      <c r="D128" s="88">
        <v>59</v>
      </c>
      <c r="E128" s="89">
        <v>8519100</v>
      </c>
      <c r="F128" s="97">
        <v>8200223</v>
      </c>
      <c r="G128" s="77">
        <v>871</v>
      </c>
      <c r="H128" s="180">
        <v>129774696</v>
      </c>
      <c r="I128" s="97">
        <v>119652360</v>
      </c>
      <c r="J128" s="91">
        <f t="shared" si="14"/>
        <v>930</v>
      </c>
      <c r="K128" s="180">
        <f t="shared" si="14"/>
        <v>138293796</v>
      </c>
      <c r="L128" s="96">
        <f t="shared" si="14"/>
        <v>127852583</v>
      </c>
    </row>
    <row r="129" spans="2:12" ht="16.5" x14ac:dyDescent="0.25">
      <c r="C129" s="204" t="s">
        <v>10</v>
      </c>
      <c r="D129" s="88">
        <v>32</v>
      </c>
      <c r="E129" s="89">
        <v>5171855</v>
      </c>
      <c r="F129" s="97">
        <v>4899529</v>
      </c>
      <c r="G129" s="77">
        <v>292</v>
      </c>
      <c r="H129" s="58">
        <v>42328206</v>
      </c>
      <c r="I129" s="97">
        <v>38226025</v>
      </c>
      <c r="J129" s="91">
        <f>D129+G129</f>
        <v>324</v>
      </c>
      <c r="K129" s="89">
        <f>E129+H129</f>
        <v>47500061</v>
      </c>
      <c r="L129" s="96">
        <f t="shared" si="14"/>
        <v>43125554</v>
      </c>
    </row>
    <row r="130" spans="2:12" ht="16.5" x14ac:dyDescent="0.25">
      <c r="C130" s="205" t="s">
        <v>74</v>
      </c>
      <c r="D130" s="158">
        <v>0</v>
      </c>
      <c r="E130" s="159">
        <v>0</v>
      </c>
      <c r="F130" s="161">
        <v>0</v>
      </c>
      <c r="G130" s="160">
        <v>0</v>
      </c>
      <c r="H130" s="161">
        <v>0</v>
      </c>
      <c r="I130" s="161">
        <v>0</v>
      </c>
      <c r="J130" s="162">
        <f>D130+G130</f>
        <v>0</v>
      </c>
      <c r="K130" s="163">
        <f>E130+H130</f>
        <v>0</v>
      </c>
      <c r="L130" s="161">
        <f>F130+I130</f>
        <v>0</v>
      </c>
    </row>
    <row r="131" spans="2:12" ht="16.5" x14ac:dyDescent="0.25">
      <c r="C131" s="204" t="s">
        <v>35</v>
      </c>
      <c r="D131" s="88">
        <v>169</v>
      </c>
      <c r="E131" s="58">
        <v>30263737</v>
      </c>
      <c r="F131" s="96">
        <v>27922170</v>
      </c>
      <c r="G131" s="88">
        <v>428</v>
      </c>
      <c r="H131" s="58">
        <v>65288906</v>
      </c>
      <c r="I131" s="96">
        <v>60928475</v>
      </c>
      <c r="J131" s="91">
        <f t="shared" ref="J131:L132" si="15">D131+G131</f>
        <v>597</v>
      </c>
      <c r="K131" s="89">
        <f t="shared" ref="K131:K139" si="16">E131+H131</f>
        <v>95552643</v>
      </c>
      <c r="L131" s="96">
        <f t="shared" si="15"/>
        <v>88850645</v>
      </c>
    </row>
    <row r="132" spans="2:12" ht="16.5" x14ac:dyDescent="0.25">
      <c r="C132" s="184" t="s">
        <v>73</v>
      </c>
      <c r="D132" s="88">
        <v>83</v>
      </c>
      <c r="E132" s="58">
        <v>15244972</v>
      </c>
      <c r="F132" s="96">
        <v>13989362</v>
      </c>
      <c r="G132" s="192">
        <v>890</v>
      </c>
      <c r="H132" s="193">
        <v>142720789</v>
      </c>
      <c r="I132" s="96">
        <v>129218826</v>
      </c>
      <c r="J132" s="91">
        <f t="shared" si="15"/>
        <v>973</v>
      </c>
      <c r="K132" s="89">
        <f t="shared" si="16"/>
        <v>157965761</v>
      </c>
      <c r="L132" s="96">
        <f t="shared" ref="L132:L137" si="17">F132+I132</f>
        <v>143208188</v>
      </c>
    </row>
    <row r="133" spans="2:12" ht="16.5" x14ac:dyDescent="0.25">
      <c r="C133" s="204" t="s">
        <v>52</v>
      </c>
      <c r="D133" s="88">
        <v>71</v>
      </c>
      <c r="E133" s="61">
        <v>13753020</v>
      </c>
      <c r="F133" s="172">
        <v>12795737</v>
      </c>
      <c r="G133" s="88">
        <v>890</v>
      </c>
      <c r="H133" s="61">
        <v>135697081</v>
      </c>
      <c r="I133" s="172">
        <v>126282603</v>
      </c>
      <c r="J133" s="91">
        <f t="shared" ref="J133:J139" si="18">D133+G133</f>
        <v>961</v>
      </c>
      <c r="K133" s="89">
        <f t="shared" si="16"/>
        <v>149450101</v>
      </c>
      <c r="L133" s="172">
        <f t="shared" si="17"/>
        <v>139078340</v>
      </c>
    </row>
    <row r="134" spans="2:12" ht="16.5" x14ac:dyDescent="0.25">
      <c r="C134" s="204" t="s">
        <v>32</v>
      </c>
      <c r="D134" s="88">
        <v>75</v>
      </c>
      <c r="E134" s="58">
        <v>23436978</v>
      </c>
      <c r="F134" s="96">
        <v>19569141</v>
      </c>
      <c r="G134" s="62">
        <v>990</v>
      </c>
      <c r="H134" s="58">
        <v>160501781</v>
      </c>
      <c r="I134" s="96">
        <v>146570008</v>
      </c>
      <c r="J134" s="62">
        <f t="shared" si="18"/>
        <v>1065</v>
      </c>
      <c r="K134" s="89">
        <f t="shared" si="16"/>
        <v>183938759</v>
      </c>
      <c r="L134" s="96">
        <f t="shared" si="17"/>
        <v>166139149</v>
      </c>
    </row>
    <row r="135" spans="2:12" ht="16.5" x14ac:dyDescent="0.25">
      <c r="C135" s="204" t="s">
        <v>16</v>
      </c>
      <c r="D135" s="88">
        <v>123</v>
      </c>
      <c r="E135" s="58">
        <v>24515066</v>
      </c>
      <c r="F135" s="96">
        <v>22690205</v>
      </c>
      <c r="G135" s="60">
        <v>1066</v>
      </c>
      <c r="H135" s="58">
        <v>170510485</v>
      </c>
      <c r="I135" s="96">
        <v>157499781</v>
      </c>
      <c r="J135" s="62">
        <f>D135+G135</f>
        <v>1189</v>
      </c>
      <c r="K135" s="89">
        <f t="shared" si="16"/>
        <v>195025551</v>
      </c>
      <c r="L135" s="96">
        <f t="shared" si="17"/>
        <v>180189986</v>
      </c>
    </row>
    <row r="136" spans="2:12" ht="16.5" x14ac:dyDescent="0.25">
      <c r="C136" s="204" t="s">
        <v>34</v>
      </c>
      <c r="D136" s="88">
        <v>101</v>
      </c>
      <c r="E136" s="58">
        <v>27185559</v>
      </c>
      <c r="F136" s="96">
        <v>24279186</v>
      </c>
      <c r="G136" s="60">
        <v>1077</v>
      </c>
      <c r="H136" s="58">
        <v>175094108</v>
      </c>
      <c r="I136" s="96">
        <v>160038018</v>
      </c>
      <c r="J136" s="62">
        <f t="shared" si="18"/>
        <v>1178</v>
      </c>
      <c r="K136" s="89">
        <f t="shared" si="16"/>
        <v>202279667</v>
      </c>
      <c r="L136" s="96">
        <f t="shared" si="17"/>
        <v>184317204</v>
      </c>
    </row>
    <row r="137" spans="2:12" ht="16.5" x14ac:dyDescent="0.25">
      <c r="C137" s="204" t="s">
        <v>7</v>
      </c>
      <c r="D137" s="88">
        <v>71</v>
      </c>
      <c r="E137" s="58">
        <v>16676415</v>
      </c>
      <c r="F137" s="96">
        <v>14165167</v>
      </c>
      <c r="G137" s="88">
        <v>918</v>
      </c>
      <c r="H137" s="58">
        <v>181585571</v>
      </c>
      <c r="I137" s="96">
        <v>158763120</v>
      </c>
      <c r="J137" s="62">
        <f t="shared" si="18"/>
        <v>989</v>
      </c>
      <c r="K137" s="89">
        <f t="shared" si="16"/>
        <v>198261986</v>
      </c>
      <c r="L137" s="96">
        <f t="shared" si="17"/>
        <v>172928287</v>
      </c>
    </row>
    <row r="138" spans="2:12" ht="16.5" x14ac:dyDescent="0.25">
      <c r="C138" s="204" t="s">
        <v>8</v>
      </c>
      <c r="D138" s="88">
        <v>110</v>
      </c>
      <c r="E138" s="58">
        <v>42897838</v>
      </c>
      <c r="F138" s="96">
        <v>35185266</v>
      </c>
      <c r="G138" s="91">
        <v>1136</v>
      </c>
      <c r="H138" s="58">
        <v>194630914</v>
      </c>
      <c r="I138" s="96">
        <v>174955363</v>
      </c>
      <c r="J138" s="62">
        <f t="shared" si="18"/>
        <v>1246</v>
      </c>
      <c r="K138" s="89">
        <f t="shared" si="16"/>
        <v>237528752</v>
      </c>
      <c r="L138" s="96">
        <f>F138+I138</f>
        <v>210140629</v>
      </c>
    </row>
    <row r="139" spans="2:12" ht="18" x14ac:dyDescent="0.25">
      <c r="C139" s="197" t="s">
        <v>61</v>
      </c>
      <c r="D139" s="88">
        <v>53</v>
      </c>
      <c r="E139" s="89">
        <v>14088353</v>
      </c>
      <c r="F139" s="97">
        <v>12229321</v>
      </c>
      <c r="G139" s="206">
        <v>867</v>
      </c>
      <c r="H139" s="210">
        <v>145406945</v>
      </c>
      <c r="I139" s="97">
        <v>131738279</v>
      </c>
      <c r="J139" s="91">
        <f t="shared" si="18"/>
        <v>920</v>
      </c>
      <c r="K139" s="89">
        <f t="shared" si="16"/>
        <v>159495298</v>
      </c>
      <c r="L139" s="96">
        <f t="shared" ref="L139:L141" si="19">F139+I139</f>
        <v>143967600</v>
      </c>
    </row>
    <row r="140" spans="2:12" ht="16.5" x14ac:dyDescent="0.25">
      <c r="C140" s="197" t="s">
        <v>51</v>
      </c>
      <c r="D140" s="88">
        <v>97</v>
      </c>
      <c r="E140" s="89">
        <v>22914164</v>
      </c>
      <c r="F140" s="97">
        <v>19390821</v>
      </c>
      <c r="G140" s="206">
        <v>1049</v>
      </c>
      <c r="H140" s="210">
        <v>177358624</v>
      </c>
      <c r="I140" s="97">
        <v>158648928</v>
      </c>
      <c r="J140" s="91">
        <f>D140+G140</f>
        <v>1146</v>
      </c>
      <c r="K140" s="210">
        <f>E140+H140</f>
        <v>200272788</v>
      </c>
      <c r="L140" s="96">
        <f>F140+I140</f>
        <v>178039749</v>
      </c>
    </row>
    <row r="141" spans="2:12" ht="16.5" x14ac:dyDescent="0.25">
      <c r="C141" s="196" t="s">
        <v>10</v>
      </c>
      <c r="D141" s="88">
        <v>111</v>
      </c>
      <c r="E141" s="89">
        <v>30390697</v>
      </c>
      <c r="F141" s="97">
        <v>25798260</v>
      </c>
      <c r="G141" s="206">
        <v>1024</v>
      </c>
      <c r="H141" s="211">
        <v>185559525</v>
      </c>
      <c r="I141" s="97">
        <v>163110376</v>
      </c>
      <c r="J141" s="91">
        <f>D141+G141</f>
        <v>1135</v>
      </c>
      <c r="K141" s="89">
        <f>E141+H141</f>
        <v>215950222</v>
      </c>
      <c r="L141" s="96">
        <f t="shared" si="19"/>
        <v>188908636</v>
      </c>
    </row>
    <row r="142" spans="2:12" s="203" customFormat="1" ht="16.5" x14ac:dyDescent="0.25">
      <c r="B142" s="198"/>
      <c r="C142" s="196" t="s">
        <v>59</v>
      </c>
      <c r="D142" s="199"/>
      <c r="E142" s="200"/>
      <c r="F142" s="212"/>
      <c r="G142" s="202"/>
      <c r="H142" s="201"/>
      <c r="I142" s="212"/>
      <c r="J142" s="209">
        <f>D142+G142</f>
        <v>0</v>
      </c>
      <c r="K142" s="210">
        <f>E142+H142</f>
        <v>0</v>
      </c>
      <c r="L142" s="212">
        <f>F142+I142</f>
        <v>0</v>
      </c>
    </row>
    <row r="143" spans="2:12" ht="16.5" x14ac:dyDescent="0.25">
      <c r="C143" s="196" t="s">
        <v>35</v>
      </c>
      <c r="D143" s="88"/>
      <c r="E143" s="58"/>
      <c r="F143" s="96"/>
      <c r="G143" s="199"/>
      <c r="H143" s="211"/>
      <c r="I143" s="96"/>
      <c r="J143" s="91">
        <f t="shared" ref="J143:J146" si="20">D143+G143</f>
        <v>0</v>
      </c>
      <c r="K143" s="89">
        <f t="shared" ref="K143:K150" si="21">E143+H143</f>
        <v>0</v>
      </c>
      <c r="L143" s="96">
        <f t="shared" ref="L143:L149" si="22">F143+I143</f>
        <v>0</v>
      </c>
    </row>
    <row r="144" spans="2:12" ht="16.5" x14ac:dyDescent="0.25">
      <c r="C144" s="196" t="s">
        <v>60</v>
      </c>
      <c r="D144" s="88"/>
      <c r="E144" s="58"/>
      <c r="F144" s="96"/>
      <c r="G144" s="207"/>
      <c r="H144" s="201"/>
      <c r="I144" s="96"/>
      <c r="J144" s="91">
        <f t="shared" si="20"/>
        <v>0</v>
      </c>
      <c r="K144" s="89">
        <f t="shared" si="21"/>
        <v>0</v>
      </c>
      <c r="L144" s="96">
        <f t="shared" si="22"/>
        <v>0</v>
      </c>
    </row>
    <row r="145" spans="3:20" ht="16.5" x14ac:dyDescent="0.25">
      <c r="C145" s="196" t="s">
        <v>52</v>
      </c>
      <c r="D145" s="88"/>
      <c r="E145" s="61"/>
      <c r="F145" s="172"/>
      <c r="G145" s="199"/>
      <c r="H145" s="211"/>
      <c r="I145" s="172"/>
      <c r="J145" s="91">
        <f t="shared" si="20"/>
        <v>0</v>
      </c>
      <c r="K145" s="89">
        <f t="shared" si="21"/>
        <v>0</v>
      </c>
      <c r="L145" s="172">
        <f t="shared" si="22"/>
        <v>0</v>
      </c>
    </row>
    <row r="146" spans="3:20" ht="16.5" x14ac:dyDescent="0.25">
      <c r="C146" s="196" t="s">
        <v>32</v>
      </c>
      <c r="D146" s="88"/>
      <c r="E146" s="58"/>
      <c r="F146" s="96"/>
      <c r="G146" s="206"/>
      <c r="H146" s="211"/>
      <c r="I146" s="96"/>
      <c r="J146" s="62">
        <f t="shared" si="20"/>
        <v>0</v>
      </c>
      <c r="K146" s="89">
        <f t="shared" si="21"/>
        <v>0</v>
      </c>
      <c r="L146" s="96">
        <f t="shared" si="22"/>
        <v>0</v>
      </c>
    </row>
    <row r="147" spans="3:20" ht="16.5" x14ac:dyDescent="0.25">
      <c r="C147" s="196" t="s">
        <v>16</v>
      </c>
      <c r="D147" s="88"/>
      <c r="E147" s="58"/>
      <c r="F147" s="96"/>
      <c r="G147" s="208"/>
      <c r="H147" s="211"/>
      <c r="I147" s="96"/>
      <c r="J147" s="62">
        <f>D147+G147</f>
        <v>0</v>
      </c>
      <c r="K147" s="89">
        <f t="shared" si="21"/>
        <v>0</v>
      </c>
      <c r="L147" s="96">
        <f t="shared" si="22"/>
        <v>0</v>
      </c>
    </row>
    <row r="148" spans="3:20" ht="16.5" x14ac:dyDescent="0.25">
      <c r="C148" s="196" t="s">
        <v>34</v>
      </c>
      <c r="D148" s="88"/>
      <c r="E148" s="58"/>
      <c r="F148" s="96"/>
      <c r="G148" s="208"/>
      <c r="H148" s="211"/>
      <c r="I148" s="96"/>
      <c r="J148" s="62">
        <f t="shared" ref="J148:J150" si="23">D148+G148</f>
        <v>0</v>
      </c>
      <c r="K148" s="89">
        <f t="shared" si="21"/>
        <v>0</v>
      </c>
      <c r="L148" s="96">
        <f t="shared" si="22"/>
        <v>0</v>
      </c>
    </row>
    <row r="149" spans="3:20" ht="16.5" x14ac:dyDescent="0.25">
      <c r="C149" s="196" t="s">
        <v>7</v>
      </c>
      <c r="D149" s="88"/>
      <c r="E149" s="58"/>
      <c r="F149" s="96"/>
      <c r="G149" s="199"/>
      <c r="H149" s="211"/>
      <c r="I149" s="96"/>
      <c r="J149" s="62">
        <f t="shared" si="23"/>
        <v>0</v>
      </c>
      <c r="K149" s="89">
        <f t="shared" si="21"/>
        <v>0</v>
      </c>
      <c r="L149" s="96">
        <f t="shared" si="22"/>
        <v>0</v>
      </c>
    </row>
    <row r="150" spans="3:20" ht="16.5" x14ac:dyDescent="0.25">
      <c r="C150" s="196" t="s">
        <v>8</v>
      </c>
      <c r="D150" s="88"/>
      <c r="E150" s="58"/>
      <c r="F150" s="96"/>
      <c r="G150" s="209"/>
      <c r="H150" s="211"/>
      <c r="I150" s="96"/>
      <c r="J150" s="62">
        <f t="shared" si="23"/>
        <v>0</v>
      </c>
      <c r="K150" s="89">
        <f t="shared" si="21"/>
        <v>0</v>
      </c>
      <c r="L150" s="96">
        <f>F150+I150</f>
        <v>0</v>
      </c>
    </row>
    <row r="151" spans="3:20" x14ac:dyDescent="0.25">
      <c r="F151" s="52" t="s">
        <v>31</v>
      </c>
    </row>
    <row r="152" spans="3:20" x14ac:dyDescent="0.25">
      <c r="C152" s="134" t="s">
        <v>33</v>
      </c>
      <c r="E152" s="182"/>
      <c r="F152" s="182"/>
      <c r="J152" s="185"/>
      <c r="K152" s="186"/>
      <c r="L152" s="186"/>
      <c r="M152" s="186"/>
      <c r="N152" s="186"/>
      <c r="O152" s="186"/>
      <c r="P152" s="186"/>
      <c r="Q152" s="186"/>
      <c r="R152" s="186"/>
      <c r="S152" s="187"/>
      <c r="T152" s="187"/>
    </row>
    <row r="153" spans="3:20" x14ac:dyDescent="0.25">
      <c r="C153" s="135" t="s">
        <v>39</v>
      </c>
      <c r="K153" s="47"/>
      <c r="L153" s="183"/>
    </row>
    <row r="154" spans="3:20" x14ac:dyDescent="0.25">
      <c r="C154" s="136" t="s">
        <v>40</v>
      </c>
      <c r="E154" s="182"/>
      <c r="J154" s="195"/>
      <c r="K154" s="194"/>
    </row>
    <row r="155" spans="3:20" x14ac:dyDescent="0.25">
      <c r="C155" s="137" t="s">
        <v>42</v>
      </c>
      <c r="D155" s="20"/>
      <c r="G155" s="15"/>
      <c r="L155" s="183"/>
    </row>
    <row r="156" spans="3:20" x14ac:dyDescent="0.25">
      <c r="C156" s="143" t="s">
        <v>43</v>
      </c>
      <c r="D156" s="20"/>
      <c r="G156" s="15"/>
    </row>
    <row r="157" spans="3:20" x14ac:dyDescent="0.25">
      <c r="C157" s="144" t="s">
        <v>44</v>
      </c>
      <c r="D157" s="20"/>
      <c r="G157" s="15"/>
    </row>
    <row r="158" spans="3:20" x14ac:dyDescent="0.25">
      <c r="C158" s="157" t="s">
        <v>50</v>
      </c>
      <c r="D158" s="20"/>
      <c r="G158" s="15"/>
    </row>
    <row r="159" spans="3:20" x14ac:dyDescent="0.25">
      <c r="C159" s="164" t="s">
        <v>53</v>
      </c>
      <c r="D159" s="20"/>
      <c r="G159" s="15"/>
    </row>
    <row r="160" spans="3:20" ht="17.25" x14ac:dyDescent="0.3">
      <c r="C160" s="179" t="s">
        <v>56</v>
      </c>
      <c r="D160" s="16" t="s">
        <v>19</v>
      </c>
      <c r="E160" s="17"/>
      <c r="F160" s="102"/>
      <c r="G160" s="103" t="s">
        <v>20</v>
      </c>
      <c r="H160" s="21"/>
      <c r="I160" s="102"/>
      <c r="J160" s="18" t="s">
        <v>21</v>
      </c>
      <c r="K160" s="19"/>
    </row>
    <row r="161" spans="3:33" ht="16.5" x14ac:dyDescent="0.25">
      <c r="C161" s="22" t="s">
        <v>17</v>
      </c>
      <c r="D161" s="23">
        <f>SUM(D14:D150)</f>
        <v>17651</v>
      </c>
      <c r="E161" s="24">
        <f>SUM(E14:E150)</f>
        <v>3571840171</v>
      </c>
      <c r="F161" s="101"/>
      <c r="G161" s="23">
        <f>SUM(G14:G150)</f>
        <v>102244</v>
      </c>
      <c r="H161" s="24">
        <f>SUM(H14:H141)</f>
        <v>15104224218</v>
      </c>
      <c r="I161" s="101"/>
      <c r="J161" s="25" t="s">
        <v>22</v>
      </c>
      <c r="K161" s="25" t="s">
        <v>23</v>
      </c>
      <c r="AC161" s="12"/>
    </row>
    <row r="162" spans="3:33" ht="16.5" x14ac:dyDescent="0.25">
      <c r="C162" s="26" t="s">
        <v>18</v>
      </c>
      <c r="D162" s="27">
        <f>+D161/J162</f>
        <v>0.14722048459068351</v>
      </c>
      <c r="E162" s="28">
        <f>+E161/D161</f>
        <v>202359.08282816838</v>
      </c>
      <c r="F162" s="100"/>
      <c r="G162" s="27">
        <f>+G161/J162</f>
        <v>0.85277951540931651</v>
      </c>
      <c r="H162" s="28">
        <f>+H161/G161</f>
        <v>147727.24285043622</v>
      </c>
      <c r="I162" s="100"/>
      <c r="J162" s="29">
        <f>+G161+D161</f>
        <v>119895</v>
      </c>
      <c r="K162" s="30">
        <f>+H161+E161</f>
        <v>18676064389</v>
      </c>
    </row>
    <row r="163" spans="3:33" x14ac:dyDescent="0.25">
      <c r="D163" s="20"/>
      <c r="G163" s="15"/>
    </row>
    <row r="164" spans="3:33" x14ac:dyDescent="0.25">
      <c r="D164" s="20"/>
      <c r="G164" s="15"/>
    </row>
    <row r="165" spans="3:33" x14ac:dyDescent="0.25">
      <c r="D165" s="20"/>
      <c r="G165" s="15"/>
    </row>
    <row r="166" spans="3:33" x14ac:dyDescent="0.25">
      <c r="D166" s="20"/>
      <c r="G166" s="15"/>
    </row>
    <row r="167" spans="3:33" x14ac:dyDescent="0.25">
      <c r="D167" s="20"/>
      <c r="G167" s="15"/>
    </row>
    <row r="168" spans="3:33" x14ac:dyDescent="0.25">
      <c r="D168" s="20"/>
      <c r="G168" s="15"/>
    </row>
    <row r="169" spans="3:33" x14ac:dyDescent="0.25">
      <c r="D169" s="20"/>
      <c r="G169" s="15"/>
    </row>
    <row r="170" spans="3:33" x14ac:dyDescent="0.25">
      <c r="D170" s="20"/>
      <c r="G170" s="15"/>
    </row>
    <row r="171" spans="3:33" x14ac:dyDescent="0.25">
      <c r="D171" s="20"/>
      <c r="G171" s="15"/>
    </row>
    <row r="172" spans="3:33" x14ac:dyDescent="0.25">
      <c r="D172" s="20"/>
      <c r="G172" s="15"/>
      <c r="AG172" t="s">
        <v>75</v>
      </c>
    </row>
    <row r="173" spans="3:33" x14ac:dyDescent="0.25">
      <c r="D173" s="20"/>
      <c r="G173" s="15"/>
    </row>
    <row r="174" spans="3:33" x14ac:dyDescent="0.25">
      <c r="D174" s="20"/>
      <c r="E174" s="5"/>
      <c r="F174" s="54"/>
      <c r="G174" s="15"/>
    </row>
    <row r="175" spans="3:33" x14ac:dyDescent="0.25">
      <c r="D175" s="20"/>
      <c r="E175" s="5"/>
      <c r="F175" s="54"/>
      <c r="G175" s="15"/>
    </row>
    <row r="176" spans="3:33" x14ac:dyDescent="0.25">
      <c r="D176" s="20"/>
      <c r="G176" s="15"/>
    </row>
    <row r="177" spans="4:11" x14ac:dyDescent="0.25">
      <c r="D177" s="20"/>
      <c r="G177" s="15"/>
    </row>
    <row r="178" spans="4:11" x14ac:dyDescent="0.25">
      <c r="D178" s="20"/>
      <c r="G178" s="15"/>
    </row>
    <row r="179" spans="4:11" x14ac:dyDescent="0.25">
      <c r="D179" s="20"/>
      <c r="G179" s="15"/>
    </row>
    <row r="180" spans="4:11" x14ac:dyDescent="0.25">
      <c r="D180" s="20"/>
      <c r="G180" s="15"/>
    </row>
    <row r="181" spans="4:11" x14ac:dyDescent="0.25">
      <c r="D181" s="20"/>
      <c r="G181" s="15"/>
    </row>
    <row r="182" spans="4:11" x14ac:dyDescent="0.25">
      <c r="D182" s="20"/>
      <c r="G182" s="15"/>
    </row>
    <row r="183" spans="4:11" x14ac:dyDescent="0.25">
      <c r="D183" s="20"/>
      <c r="G183" s="15"/>
    </row>
    <row r="184" spans="4:11" x14ac:dyDescent="0.25">
      <c r="D184" s="20"/>
      <c r="G184" s="15"/>
    </row>
    <row r="185" spans="4:11" x14ac:dyDescent="0.25">
      <c r="D185" s="20"/>
      <c r="G185" s="15"/>
    </row>
    <row r="186" spans="4:11" x14ac:dyDescent="0.25">
      <c r="D186" s="20"/>
      <c r="G186" s="15"/>
    </row>
    <row r="187" spans="4:11" x14ac:dyDescent="0.25">
      <c r="D187" s="20"/>
      <c r="G187" s="15"/>
    </row>
    <row r="188" spans="4:11" x14ac:dyDescent="0.25">
      <c r="D188" s="20"/>
      <c r="G188" s="15"/>
    </row>
    <row r="189" spans="4:11" x14ac:dyDescent="0.25">
      <c r="D189" s="20"/>
      <c r="G189" s="15"/>
      <c r="K189" s="1"/>
    </row>
    <row r="190" spans="4:11" x14ac:dyDescent="0.25">
      <c r="D190" s="20"/>
      <c r="G190" s="15"/>
      <c r="K190" s="1"/>
    </row>
    <row r="191" spans="4:11" x14ac:dyDescent="0.25">
      <c r="D191" s="20"/>
      <c r="G191" s="15"/>
      <c r="K191" s="1"/>
    </row>
    <row r="192" spans="4:11" x14ac:dyDescent="0.25">
      <c r="D192" s="20"/>
      <c r="G192" s="15"/>
      <c r="K192" s="13">
        <v>2013</v>
      </c>
    </row>
    <row r="193" spans="4:7" x14ac:dyDescent="0.25">
      <c r="D193" s="20"/>
      <c r="G193" s="15"/>
    </row>
    <row r="194" spans="4:7" x14ac:dyDescent="0.25">
      <c r="D194" s="20"/>
      <c r="G194" s="15"/>
    </row>
    <row r="195" spans="4:7" x14ac:dyDescent="0.25">
      <c r="D195" s="20"/>
      <c r="G195" s="15"/>
    </row>
    <row r="196" spans="4:7" x14ac:dyDescent="0.25">
      <c r="D196" s="20"/>
      <c r="G196" s="15"/>
    </row>
    <row r="197" spans="4:7" x14ac:dyDescent="0.25">
      <c r="D197" s="20"/>
      <c r="G197" s="15"/>
    </row>
    <row r="198" spans="4:7" x14ac:dyDescent="0.25">
      <c r="D198" s="20"/>
      <c r="G198" s="15"/>
    </row>
    <row r="199" spans="4:7" x14ac:dyDescent="0.25">
      <c r="D199" s="20"/>
      <c r="G199" s="15"/>
    </row>
    <row r="200" spans="4:7" x14ac:dyDescent="0.25">
      <c r="D200" s="20"/>
      <c r="G200" s="15"/>
    </row>
    <row r="201" spans="4:7" x14ac:dyDescent="0.25">
      <c r="D201" s="20"/>
      <c r="G201" s="15"/>
    </row>
    <row r="202" spans="4:7" x14ac:dyDescent="0.25">
      <c r="D202" s="20"/>
      <c r="G202" s="15"/>
    </row>
    <row r="203" spans="4:7" x14ac:dyDescent="0.25">
      <c r="D203" s="20"/>
      <c r="G203" s="15"/>
    </row>
    <row r="204" spans="4:7" x14ac:dyDescent="0.25">
      <c r="D204" s="20"/>
      <c r="G204" s="15"/>
    </row>
    <row r="205" spans="4:7" x14ac:dyDescent="0.25">
      <c r="D205" s="20"/>
      <c r="G205" s="15"/>
    </row>
    <row r="206" spans="4:7" x14ac:dyDescent="0.25">
      <c r="D206" s="20"/>
      <c r="G206" s="15"/>
    </row>
    <row r="207" spans="4:7" x14ac:dyDescent="0.25">
      <c r="D207" s="20"/>
      <c r="G207" s="15"/>
    </row>
    <row r="208" spans="4:7" x14ac:dyDescent="0.25">
      <c r="D208" s="20"/>
      <c r="G208" s="15"/>
    </row>
    <row r="209" spans="4:7" x14ac:dyDescent="0.25">
      <c r="D209" s="20"/>
      <c r="G209" s="15"/>
    </row>
    <row r="210" spans="4:7" x14ac:dyDescent="0.25">
      <c r="D210" s="20"/>
      <c r="G210" s="15"/>
    </row>
    <row r="211" spans="4:7" x14ac:dyDescent="0.25">
      <c r="D211" s="20"/>
      <c r="G211" s="15"/>
    </row>
    <row r="212" spans="4:7" x14ac:dyDescent="0.25">
      <c r="D212" s="20"/>
      <c r="G212" s="15"/>
    </row>
    <row r="213" spans="4:7" x14ac:dyDescent="0.25">
      <c r="D213" s="20"/>
      <c r="G213" s="15"/>
    </row>
    <row r="214" spans="4:7" x14ac:dyDescent="0.25">
      <c r="D214" s="20"/>
      <c r="G214" s="15"/>
    </row>
    <row r="215" spans="4:7" x14ac:dyDescent="0.25">
      <c r="D215" s="20"/>
      <c r="G215" s="15"/>
    </row>
    <row r="216" spans="4:7" x14ac:dyDescent="0.25">
      <c r="D216" s="20"/>
      <c r="G216" s="15"/>
    </row>
  </sheetData>
  <sheetProtection password="DD24" sheet="1" objects="1" scenarios="1"/>
  <pageMargins left="0.7" right="0.7" top="0.75" bottom="0.75" header="0.3" footer="0.3"/>
  <pageSetup paperSize="5" scale="3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Resumen Vivienda Mensual </vt:lpstr>
      <vt:lpstr>'Resumen Vivienda Mensual 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Nayda Ivonne Marrero Deya</dc:creator>
  <cp:lastModifiedBy>Nayda Ivonne Marrero Deya</cp:lastModifiedBy>
  <cp:lastPrinted>2020-09-21T19:03:30Z</cp:lastPrinted>
  <dcterms:created xsi:type="dcterms:W3CDTF">2014-06-16T12:57:11Z</dcterms:created>
  <dcterms:modified xsi:type="dcterms:W3CDTF">2021-04-29T13:24:46Z</dcterms:modified>
</cp:coreProperties>
</file>