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W:\Estadístico\Oficina Central\Boletín Estadístico\2015-16\"/>
    </mc:Choice>
  </mc:AlternateContent>
  <bookViews>
    <workbookView xWindow="0" yWindow="0" windowWidth="17970" windowHeight="6135" tabRatio="889" activeTab="3"/>
  </bookViews>
  <sheets>
    <sheet name="Portada" sheetId="27" r:id="rId1"/>
    <sheet name="HOJA I" sheetId="22" r:id="rId2"/>
    <sheet name="HOJA II" sheetId="23" r:id="rId3"/>
    <sheet name="HOJA III" sheetId="24" r:id="rId4"/>
  </sheets>
  <externalReferences>
    <externalReference r:id="rId5"/>
  </externalReferences>
  <definedNames>
    <definedName name="_xlnm.Print_Area" localSheetId="1">'HOJA I'!$A$1:$Q$57</definedName>
    <definedName name="_xlnm.Print_Area" localSheetId="2">'HOJA II'!$A$1:$R$60</definedName>
    <definedName name="_xlnm.Print_Area" localSheetId="3">'HOJA III'!$A$1:$Q$60</definedName>
    <definedName name="_xlnm.Print_Area" localSheetId="0">Portada!$A$1:$T$43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22" i="24" l="1"/>
  <c r="M22" i="24"/>
  <c r="N22" i="24"/>
  <c r="O22" i="24"/>
  <c r="P22" i="24"/>
  <c r="G25" i="24"/>
  <c r="P12" i="24"/>
  <c r="P6" i="24"/>
  <c r="G14" i="23" l="1"/>
  <c r="O12" i="24" l="1"/>
  <c r="Q18" i="23"/>
  <c r="Q10" i="23"/>
  <c r="F17" i="22"/>
  <c r="F4" i="22"/>
  <c r="O18" i="23"/>
  <c r="O10" i="23"/>
  <c r="O13" i="23" s="1"/>
  <c r="F14" i="23"/>
  <c r="F3" i="23"/>
  <c r="O6" i="24"/>
  <c r="F25" i="24"/>
  <c r="F22" i="24"/>
  <c r="F3" i="24"/>
  <c r="O4" i="24" l="1"/>
  <c r="S9" i="22"/>
  <c r="L18" i="23" l="1"/>
  <c r="M18" i="23"/>
  <c r="N18" i="23"/>
  <c r="L12" i="24" l="1"/>
  <c r="M12" i="24"/>
  <c r="N12" i="24"/>
  <c r="C17" i="22" l="1"/>
  <c r="D17" i="22"/>
  <c r="E17" i="22"/>
  <c r="G4" i="22" l="1"/>
  <c r="C3" i="24" l="1"/>
  <c r="D3" i="24"/>
  <c r="E3" i="24"/>
  <c r="G3" i="24"/>
  <c r="C25" i="24"/>
  <c r="D25" i="24"/>
  <c r="E25" i="24"/>
  <c r="C22" i="24"/>
  <c r="D22" i="24"/>
  <c r="E22" i="24"/>
  <c r="G22" i="24"/>
  <c r="L6" i="24"/>
  <c r="L4" i="24" s="1"/>
  <c r="M6" i="24"/>
  <c r="N6" i="24"/>
  <c r="E3" i="23"/>
  <c r="G3" i="23"/>
  <c r="D3" i="23"/>
  <c r="M4" i="24" l="1"/>
  <c r="N4" i="24"/>
  <c r="C14" i="23"/>
  <c r="D14" i="23"/>
  <c r="E14" i="23"/>
  <c r="E4" i="22" l="1"/>
  <c r="C4" i="22"/>
  <c r="D4" i="22"/>
  <c r="G17" i="22"/>
  <c r="M2" i="22"/>
  <c r="L2" i="22"/>
  <c r="L13" i="23"/>
  <c r="M13" i="23"/>
  <c r="N13" i="23"/>
  <c r="Q13" i="23"/>
  <c r="C4" i="23"/>
  <c r="H23" i="24"/>
</calcChain>
</file>

<file path=xl/comments1.xml><?xml version="1.0" encoding="utf-8"?>
<comments xmlns="http://schemas.openxmlformats.org/spreadsheetml/2006/main">
  <authors>
    <author>CFSE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 xml:space="preserve">SE AJUSTO DE 608.6 A 608.9 YA QUE HUBO UNA ENMIENDA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CFSE</author>
  </authors>
  <commentList>
    <comment ref="N27" authorId="0" shapeId="0">
      <text>
        <r>
          <rPr>
            <b/>
            <sz val="9"/>
            <color indexed="81"/>
            <rFont val="Tahoma"/>
            <family val="2"/>
          </rPr>
          <t xml:space="preserve">se ajusto de acuerdo a las nuevas cifras enviadas por el Depto. Del Trabajo.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<sst xmlns="http://schemas.openxmlformats.org/spreadsheetml/2006/main" count="158" uniqueCount="126">
  <si>
    <t>Corporación del Fondo del Seguro del Estado</t>
  </si>
  <si>
    <t>P O Box 365028</t>
  </si>
  <si>
    <t>San Juan, Puerto Rico 00936-5028</t>
  </si>
  <si>
    <t>Tel. (787) 793-5959</t>
  </si>
  <si>
    <t>2013-14</t>
  </si>
  <si>
    <t>Compensaciones Pagadas (En Millones)</t>
  </si>
  <si>
    <t xml:space="preserve"> Total de Casos Radicados:</t>
  </si>
  <si>
    <t>Página 1</t>
  </si>
  <si>
    <t>Página 3</t>
  </si>
  <si>
    <t>Página 4</t>
  </si>
  <si>
    <t>Página 5</t>
  </si>
  <si>
    <t>Página 6</t>
  </si>
  <si>
    <t>Pagos por Incapacidad Transitoria (Dietas)</t>
  </si>
  <si>
    <t>Pagos por Incapacidad Parcial Permanente (IPP)</t>
  </si>
  <si>
    <t>Pagos por Incapacidad Total Permanente (ITP)</t>
  </si>
  <si>
    <t>Pagos por Muerte</t>
  </si>
  <si>
    <t>= Total de Casos Activos al Finalizar el Año:</t>
  </si>
  <si>
    <t>CONCEPTOS</t>
  </si>
  <si>
    <t>Permanentes</t>
  </si>
  <si>
    <t>Lesionados Atendidos por:</t>
  </si>
  <si>
    <t>Eventuales</t>
  </si>
  <si>
    <t>Sala de Emergencia</t>
  </si>
  <si>
    <t>Clínicas Externas</t>
  </si>
  <si>
    <t xml:space="preserve">Recaudaciones Brutas por Concepto de Primas </t>
  </si>
  <si>
    <t>SERVICIOS A LESIONADOS</t>
  </si>
  <si>
    <t>Movimiento de Casos:</t>
  </si>
  <si>
    <t>Casos Radicados</t>
  </si>
  <si>
    <t>Casos Reabiertos</t>
  </si>
  <si>
    <t>Total de Casos A Trabajar</t>
  </si>
  <si>
    <t xml:space="preserve"> Audición</t>
  </si>
  <si>
    <t xml:space="preserve"> Dermatitis</t>
  </si>
  <si>
    <t>Sector Público</t>
  </si>
  <si>
    <t xml:space="preserve"> Envenenamiento</t>
  </si>
  <si>
    <t xml:space="preserve"> Mareo</t>
  </si>
  <si>
    <t>Agencia Central</t>
  </si>
  <si>
    <t xml:space="preserve"> Muerte</t>
  </si>
  <si>
    <t>Corporación Pública</t>
  </si>
  <si>
    <t xml:space="preserve"> Siquiátrico</t>
  </si>
  <si>
    <t>Municipios</t>
  </si>
  <si>
    <t xml:space="preserve"> Voz</t>
  </si>
  <si>
    <t xml:space="preserve"> Corazón</t>
  </si>
  <si>
    <t>Sector Privado</t>
  </si>
  <si>
    <t>*Cuello</t>
  </si>
  <si>
    <t>*Espalda</t>
  </si>
  <si>
    <t xml:space="preserve"> Vista</t>
  </si>
  <si>
    <t>*Cintura</t>
  </si>
  <si>
    <t>Femenino</t>
  </si>
  <si>
    <t>Masculino</t>
  </si>
  <si>
    <t>Radiología</t>
  </si>
  <si>
    <t>Pacientes Atendidos en Hospital Industrial:</t>
  </si>
  <si>
    <t>Otros</t>
  </si>
  <si>
    <t>.</t>
  </si>
  <si>
    <t>*Contusión, Torcedura y Fractura</t>
  </si>
  <si>
    <t>*Heridas</t>
  </si>
  <si>
    <t>20 años o menos</t>
  </si>
  <si>
    <t>41 a 60</t>
  </si>
  <si>
    <t>61 o más</t>
  </si>
  <si>
    <t xml:space="preserve">21 a 40 </t>
  </si>
  <si>
    <t>Pacientes Hospitalizados:</t>
  </si>
  <si>
    <t>Médicos de Dispensarios C.F.S.E.</t>
  </si>
  <si>
    <t>Estadía Promedio:</t>
  </si>
  <si>
    <t xml:space="preserve"> Otras Condiciones</t>
  </si>
  <si>
    <t>Agricultura</t>
  </si>
  <si>
    <t>Industria</t>
  </si>
  <si>
    <t>Construcción</t>
  </si>
  <si>
    <t>Trasporte</t>
  </si>
  <si>
    <t>Servicios</t>
  </si>
  <si>
    <t>Comercio</t>
  </si>
  <si>
    <t>Con Recargo</t>
  </si>
  <si>
    <t>Patronos Acogidos al  Sistema de Mérito:</t>
  </si>
  <si>
    <t>Total de Patronos Permanentes:</t>
  </si>
  <si>
    <t>Centros por Contrato</t>
  </si>
  <si>
    <t>Dispensarios y Hospital Industrial</t>
  </si>
  <si>
    <t>Casos Activos al Inicio del Año</t>
  </si>
  <si>
    <t>Casos en Descanso</t>
  </si>
  <si>
    <t>Casos en Tratamiento mientras Trabajan</t>
  </si>
  <si>
    <t>Pólizas Nuevas Formalizadas:</t>
  </si>
  <si>
    <t>II. SERVICIOS MEDICOS A LESIONADOS</t>
  </si>
  <si>
    <t>I. SERVICIOS A PATRONOS</t>
  </si>
  <si>
    <t xml:space="preserve">* Total de Casos Radicados del </t>
  </si>
  <si>
    <t xml:space="preserve">   Sistema Musculoesqueletal</t>
  </si>
  <si>
    <t>Casos Radicados por Edad:</t>
  </si>
  <si>
    <t>Casos Radicados por</t>
  </si>
  <si>
    <t>Sector Económico:</t>
  </si>
  <si>
    <t>2011-12</t>
  </si>
  <si>
    <r>
      <t>Casos Radicados por Condici</t>
    </r>
    <r>
      <rPr>
        <b/>
        <sz val="11"/>
        <rFont val="Calibri"/>
        <family val="2"/>
        <scheme val="minor"/>
      </rPr>
      <t>ón:</t>
    </r>
  </si>
  <si>
    <t>2012-13</t>
  </si>
  <si>
    <t>Menos (-) los Casos Cerrados</t>
  </si>
  <si>
    <t>San Juan</t>
  </si>
  <si>
    <t>Mayagüez</t>
  </si>
  <si>
    <t>Humacao</t>
  </si>
  <si>
    <t>Ponce</t>
  </si>
  <si>
    <t>Bayamón</t>
  </si>
  <si>
    <t>Carolina</t>
  </si>
  <si>
    <t>Caguas</t>
  </si>
  <si>
    <t>Aguadilla</t>
  </si>
  <si>
    <t>Total de Pólizas Dómésticas, por Región</t>
  </si>
  <si>
    <t>Arecibo</t>
  </si>
  <si>
    <r>
      <rPr>
        <b/>
        <u/>
        <sz val="8"/>
        <color indexed="8"/>
        <rFont val="Calibri"/>
        <family val="2"/>
        <scheme val="minor"/>
      </rPr>
      <t>Nota</t>
    </r>
    <r>
      <rPr>
        <sz val="8"/>
        <color indexed="8"/>
        <rFont val="Calibri"/>
        <family val="2"/>
        <scheme val="minor"/>
      </rPr>
      <t xml:space="preserve">: Incluye Clasificaciones 0912 (Serv. Doméstico) y la 9015 (Conservación de Vivienda). </t>
    </r>
    <r>
      <rPr>
        <b/>
        <sz val="8"/>
        <color indexed="8"/>
        <rFont val="Calibri"/>
        <family val="2"/>
        <scheme val="minor"/>
      </rPr>
      <t>Fuente</t>
    </r>
    <r>
      <rPr>
        <sz val="8"/>
        <color indexed="8"/>
        <rFont val="Calibri"/>
        <family val="2"/>
        <scheme val="minor"/>
      </rPr>
      <t>: Sistemas de Información, CFSE.</t>
    </r>
  </si>
  <si>
    <t>Casos Radicados por cada 100 Personas Empleadas-R</t>
  </si>
  <si>
    <t>Personas Empleadas en Puerto Rico-R</t>
  </si>
  <si>
    <t>Casos Radicados Por Género:</t>
  </si>
  <si>
    <t>Página 2</t>
  </si>
  <si>
    <t>Recaudaciones Brutas por Concepto de Primas:</t>
  </si>
  <si>
    <t xml:space="preserve">                                                                                                                                              R- Total de pólizas permanentes y eventuales para el año 2013-14.</t>
  </si>
  <si>
    <t xml:space="preserve">   Admisiones para Servicio de Terapia Física:</t>
  </si>
  <si>
    <t>2014-15-R</t>
  </si>
  <si>
    <t>pend</t>
  </si>
  <si>
    <t>Admisiones</t>
  </si>
  <si>
    <t>2015-16 - P</t>
  </si>
  <si>
    <t>R= Revisado, P= Preliminar</t>
  </si>
  <si>
    <t>y Recursos Humanos (DTRH).</t>
  </si>
  <si>
    <r>
      <rPr>
        <b/>
        <u/>
        <sz val="8"/>
        <rFont val="Calibri"/>
        <family val="2"/>
        <scheme val="minor"/>
      </rPr>
      <t>Notas</t>
    </r>
    <r>
      <rPr>
        <b/>
        <sz val="8"/>
        <rFont val="Calibri"/>
        <family val="2"/>
        <scheme val="minor"/>
      </rPr>
      <t>:</t>
    </r>
  </si>
  <si>
    <t>Se realizó ajuste en los datosde 2014-15 y 2015-16 de Movimiento de Casos como parte del proceso de recopilación de datos mecanizado, BI- CFSE Analítico.</t>
  </si>
  <si>
    <t xml:space="preserve"> Datos de casos radicados por cada 100 empleados, para los años fiscales: 2009-10 al 2012-13, fue revisado por el Departamento del Trabajo </t>
  </si>
  <si>
    <t>2012-13-R</t>
  </si>
  <si>
    <t xml:space="preserve">   Citas Médicas Concertadas:</t>
  </si>
  <si>
    <t>Atendidos en Dispensarios</t>
  </si>
  <si>
    <t>Citas por Médicos en los Dispensarios</t>
  </si>
  <si>
    <t>2013-14-R</t>
  </si>
  <si>
    <t>www.fondopr.com</t>
  </si>
  <si>
    <t xml:space="preserve">        (Cifras en Millones)</t>
  </si>
  <si>
    <t>Operaciones Quirúrgicas Realizadas</t>
  </si>
  <si>
    <t xml:space="preserve">R= Revisado,  P= Preliminar                                             </t>
  </si>
  <si>
    <t>R= Personas empleadas en Puerto Rico para los años fiscales: 2011-12, 2012-13, 2013-14 y 2014-15. Años fiscales incluyen los autoempleos.</t>
  </si>
  <si>
    <t>Con Bonificación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</si>
</sst>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&quot;$&quot;#,##0.0;[Red]&quot;$&quot;#,##0.0"/>
    <numFmt numFmtId="167" formatCode="&quot;$&quot;#,##0.0"/>
    <numFmt numFmtId="168" formatCode="#,##0.0"/>
    <numFmt numFmtId="169" formatCode="0.0"/>
  </numFmts>
  <fonts count="4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name val="Garamond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Arial"/>
      <family val="2"/>
    </font>
    <font>
      <sz val="8"/>
      <color theme="1"/>
      <name val="Calibri"/>
      <family val="2"/>
      <scheme val="minor"/>
    </font>
    <font>
      <b/>
      <sz val="10"/>
      <name val="Meiryo"/>
      <family val="2"/>
    </font>
    <font>
      <b/>
      <sz val="9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Verdana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u/>
      <sz val="8"/>
      <color indexed="8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b/>
      <u/>
      <sz val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darkGray">
        <fgColor rgb="FFFFFFFF"/>
        <bgColor rgb="FFF2F2F2"/>
      </patternFill>
    </fill>
    <fill>
      <patternFill patternType="darkGray">
        <fgColor indexed="9"/>
        <bgColor indexed="22"/>
      </patternFill>
    </fill>
    <fill>
      <patternFill patternType="solid">
        <fgColor rgb="FFFFFF00"/>
        <bgColor indexed="37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37"/>
      </patternFill>
    </fill>
    <fill>
      <patternFill patternType="solid">
        <fgColor rgb="FFFFFF00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rgb="FFFFFFCC"/>
        <bgColor indexed="24"/>
      </patternFill>
    </fill>
    <fill>
      <patternFill patternType="solid">
        <fgColor rgb="FFFFCC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1" tint="0.499984740745262"/>
      </bottom>
      <diagonal/>
    </border>
    <border>
      <left/>
      <right style="thick">
        <color theme="0" tint="-0.499984740745262"/>
      </right>
      <top/>
      <bottom style="thick">
        <color theme="1" tint="0.499984740745262"/>
      </bottom>
      <diagonal/>
    </border>
    <border>
      <left style="thick">
        <color theme="0" tint="-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 style="thick">
        <color theme="1" tint="0.499984740745262"/>
      </top>
      <bottom/>
      <diagonal/>
    </border>
    <border>
      <left/>
      <right style="thick">
        <color theme="0" tint="-0.499984740745262"/>
      </right>
      <top style="thick">
        <color theme="1" tint="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 style="thick">
        <color indexed="23"/>
      </right>
      <top/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ck">
        <color indexed="23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thick">
        <color theme="0" tint="-0.499984740745262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 style="medium">
        <color theme="1" tint="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medium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0" tint="-0.499984740745262"/>
      </right>
      <top/>
      <bottom style="medium">
        <color theme="1" tint="0.499984740745262"/>
      </bottom>
      <diagonal/>
    </border>
    <border>
      <left/>
      <right style="thick">
        <color theme="0" tint="-0.499984740745262"/>
      </right>
      <top style="medium">
        <color theme="1" tint="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ck">
        <color theme="0" tint="-0.499984740745262"/>
      </bottom>
      <diagonal/>
    </border>
    <border>
      <left style="medium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thick">
        <color theme="1" tint="0.499984740745262"/>
      </bottom>
      <diagonal/>
    </border>
    <border>
      <left style="medium">
        <color theme="0" tint="-0.499984740745262"/>
      </left>
      <right/>
      <top/>
      <bottom style="medium">
        <color theme="1" tint="0.499984740745262"/>
      </bottom>
      <diagonal/>
    </border>
    <border>
      <left/>
      <right style="medium">
        <color theme="0" tint="-0.499984740745262"/>
      </right>
      <top/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1" tint="0.499984740745262"/>
      </top>
      <bottom/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 style="medium">
        <color theme="0" tint="-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ck">
        <color theme="1" tint="0.499984740745262"/>
      </bottom>
      <diagonal/>
    </border>
    <border>
      <left/>
      <right style="thick">
        <color theme="0" tint="-0.499984740745262"/>
      </right>
      <top style="medium">
        <color theme="0" tint="-0.499984740745262"/>
      </top>
      <bottom style="thick">
        <color theme="1" tint="0.499984740745262"/>
      </bottom>
      <diagonal/>
    </border>
    <border>
      <left/>
      <right style="thick">
        <color theme="0" tint="-0.499984740745262"/>
      </right>
      <top style="thick">
        <color theme="1" tint="0.499984740745262"/>
      </top>
      <bottom style="medium">
        <color theme="0" tint="-0.499984740745262"/>
      </bottom>
      <diagonal/>
    </border>
    <border>
      <left/>
      <right/>
      <top style="thick">
        <color theme="1" tint="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ck">
        <color theme="1" tint="0.499984740745262"/>
      </bottom>
      <diagonal/>
    </border>
    <border>
      <left/>
      <right style="medium">
        <color theme="0" tint="-0.499984740745262"/>
      </right>
      <top/>
      <bottom style="thick">
        <color theme="1" tint="0.499984740745262"/>
      </bottom>
      <diagonal/>
    </border>
    <border>
      <left/>
      <right style="medium">
        <color theme="0" tint="-0.499984740745262"/>
      </right>
      <top style="thick">
        <color theme="1" tint="0.499984740745262"/>
      </top>
      <bottom/>
      <diagonal/>
    </border>
    <border>
      <left/>
      <right style="medium">
        <color theme="0" tint="-0.499984740745262"/>
      </right>
      <top/>
      <bottom style="thick">
        <color theme="0" tint="-0.499984740745262"/>
      </bottom>
      <diagonal/>
    </border>
    <border>
      <left/>
      <right style="medium">
        <color theme="0" tint="-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 style="medium">
        <color theme="0" tint="-0.499984740745262"/>
      </bottom>
      <diagonal/>
    </border>
    <border>
      <left/>
      <right style="thick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ck">
        <color theme="1" tint="0.499984740745262"/>
      </right>
      <top style="medium">
        <color theme="0" tint="-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51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2" borderId="0" xfId="0" applyFont="1" applyFill="1" applyBorder="1" applyAlignment="1"/>
    <xf numFmtId="165" fontId="4" fillId="2" borderId="0" xfId="1" applyNumberFormat="1" applyFont="1" applyFill="1" applyBorder="1" applyAlignment="1"/>
    <xf numFmtId="166" fontId="4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0" borderId="0" xfId="0" applyFont="1" applyBorder="1"/>
    <xf numFmtId="0" fontId="7" fillId="2" borderId="0" xfId="0" applyFont="1" applyFill="1" applyBorder="1" applyAlignment="1">
      <alignment horizontal="left"/>
    </xf>
    <xf numFmtId="0" fontId="10" fillId="0" borderId="0" xfId="0" applyFont="1" applyBorder="1"/>
    <xf numFmtId="0" fontId="11" fillId="0" borderId="0" xfId="0" applyFont="1"/>
    <xf numFmtId="0" fontId="12" fillId="2" borderId="0" xfId="0" applyFont="1" applyFill="1" applyBorder="1" applyAlignment="1"/>
    <xf numFmtId="0" fontId="14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3" fontId="12" fillId="2" borderId="0" xfId="0" applyNumberFormat="1" applyFont="1" applyFill="1" applyBorder="1" applyAlignment="1"/>
    <xf numFmtId="3" fontId="12" fillId="2" borderId="0" xfId="1" applyNumberFormat="1" applyFont="1" applyFill="1" applyBorder="1" applyAlignment="1"/>
    <xf numFmtId="3" fontId="12" fillId="4" borderId="0" xfId="1" applyNumberFormat="1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2" fillId="5" borderId="0" xfId="0" applyFont="1" applyFill="1" applyBorder="1" applyAlignment="1"/>
    <xf numFmtId="3" fontId="12" fillId="4" borderId="0" xfId="1" applyNumberFormat="1" applyFont="1" applyFill="1" applyBorder="1" applyAlignment="1">
      <alignment vertical="center"/>
    </xf>
    <xf numFmtId="3" fontId="11" fillId="5" borderId="0" xfId="1" applyNumberFormat="1" applyFont="1" applyFill="1" applyBorder="1" applyAlignment="1"/>
    <xf numFmtId="3" fontId="12" fillId="4" borderId="0" xfId="1" applyNumberFormat="1" applyFont="1" applyFill="1" applyBorder="1" applyAlignment="1"/>
    <xf numFmtId="3" fontId="11" fillId="4" borderId="0" xfId="1" applyNumberFormat="1" applyFont="1" applyFill="1" applyBorder="1" applyAlignment="1"/>
    <xf numFmtId="3" fontId="12" fillId="5" borderId="0" xfId="0" applyNumberFormat="1" applyFont="1" applyFill="1" applyBorder="1" applyAlignment="1"/>
    <xf numFmtId="165" fontId="12" fillId="5" borderId="0" xfId="1" applyNumberFormat="1" applyFont="1" applyFill="1" applyBorder="1" applyAlignment="1"/>
    <xf numFmtId="3" fontId="12" fillId="5" borderId="0" xfId="1" applyNumberFormat="1" applyFont="1" applyFill="1" applyBorder="1" applyAlignment="1"/>
    <xf numFmtId="0" fontId="11" fillId="0" borderId="0" xfId="0" applyFont="1" applyBorder="1"/>
    <xf numFmtId="0" fontId="11" fillId="0" borderId="0" xfId="0" applyFont="1" applyAlignment="1"/>
    <xf numFmtId="0" fontId="16" fillId="0" borderId="0" xfId="0" applyFont="1" applyBorder="1" applyAlignment="1"/>
    <xf numFmtId="0" fontId="17" fillId="0" borderId="0" xfId="0" applyFont="1"/>
    <xf numFmtId="0" fontId="17" fillId="0" borderId="0" xfId="0" applyFont="1" applyBorder="1"/>
    <xf numFmtId="0" fontId="20" fillId="0" borderId="0" xfId="0" applyFont="1" applyBorder="1"/>
    <xf numFmtId="0" fontId="19" fillId="2" borderId="0" xfId="0" applyFont="1" applyFill="1" applyBorder="1" applyAlignment="1">
      <alignment horizontal="left"/>
    </xf>
    <xf numFmtId="0" fontId="23" fillId="0" borderId="0" xfId="0" applyFont="1" applyBorder="1"/>
    <xf numFmtId="0" fontId="23" fillId="0" borderId="0" xfId="0" applyFont="1"/>
    <xf numFmtId="0" fontId="2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2" fillId="5" borderId="8" xfId="0" applyFont="1" applyFill="1" applyBorder="1" applyAlignment="1"/>
    <xf numFmtId="0" fontId="12" fillId="2" borderId="8" xfId="0" applyFont="1" applyFill="1" applyBorder="1" applyAlignment="1"/>
    <xf numFmtId="0" fontId="12" fillId="2" borderId="15" xfId="0" applyFont="1" applyFill="1" applyBorder="1" applyAlignment="1"/>
    <xf numFmtId="0" fontId="1" fillId="0" borderId="0" xfId="0" applyFont="1"/>
    <xf numFmtId="0" fontId="14" fillId="4" borderId="0" xfId="0" applyFont="1" applyFill="1" applyBorder="1" applyAlignment="1">
      <alignment horizontal="left"/>
    </xf>
    <xf numFmtId="0" fontId="10" fillId="4" borderId="0" xfId="0" applyFont="1" applyFill="1" applyBorder="1"/>
    <xf numFmtId="0" fontId="10" fillId="4" borderId="8" xfId="0" applyFont="1" applyFill="1" applyBorder="1"/>
    <xf numFmtId="165" fontId="14" fillId="3" borderId="0" xfId="1" applyNumberFormat="1" applyFont="1" applyFill="1" applyBorder="1" applyAlignment="1">
      <alignment horizontal="center"/>
    </xf>
    <xf numFmtId="168" fontId="12" fillId="5" borderId="0" xfId="1" applyNumberFormat="1" applyFont="1" applyFill="1" applyBorder="1" applyAlignment="1"/>
    <xf numFmtId="165" fontId="12" fillId="3" borderId="0" xfId="1" quotePrefix="1" applyNumberFormat="1" applyFont="1" applyFill="1" applyBorder="1" applyAlignment="1">
      <alignment horizontal="center"/>
    </xf>
    <xf numFmtId="165" fontId="12" fillId="3" borderId="0" xfId="1" applyNumberFormat="1" applyFont="1" applyFill="1" applyBorder="1" applyAlignment="1">
      <alignment horizontal="center"/>
    </xf>
    <xf numFmtId="0" fontId="11" fillId="4" borderId="0" xfId="0" applyFont="1" applyFill="1" applyBorder="1"/>
    <xf numFmtId="0" fontId="14" fillId="2" borderId="11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right"/>
    </xf>
    <xf numFmtId="169" fontId="12" fillId="3" borderId="0" xfId="1" applyNumberFormat="1" applyFont="1" applyFill="1" applyBorder="1" applyAlignment="1">
      <alignment horizontal="right" vertical="center"/>
    </xf>
    <xf numFmtId="165" fontId="14" fillId="4" borderId="0" xfId="1" applyNumberFormat="1" applyFont="1" applyFill="1" applyBorder="1" applyAlignment="1"/>
    <xf numFmtId="167" fontId="11" fillId="0" borderId="0" xfId="0" applyNumberFormat="1" applyFont="1" applyBorder="1"/>
    <xf numFmtId="168" fontId="12" fillId="2" borderId="0" xfId="1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Continuous"/>
    </xf>
    <xf numFmtId="0" fontId="21" fillId="4" borderId="0" xfId="0" applyFont="1" applyFill="1" applyBorder="1" applyAlignment="1">
      <alignment horizontal="left"/>
    </xf>
    <xf numFmtId="0" fontId="21" fillId="4" borderId="0" xfId="0" applyFont="1" applyFill="1" applyBorder="1" applyAlignment="1">
      <alignment horizontal="center"/>
    </xf>
    <xf numFmtId="165" fontId="12" fillId="2" borderId="0" xfId="1" applyNumberFormat="1" applyFont="1" applyFill="1" applyBorder="1" applyAlignment="1"/>
    <xf numFmtId="3" fontId="11" fillId="3" borderId="0" xfId="1" applyNumberFormat="1" applyFont="1" applyFill="1" applyBorder="1" applyAlignment="1"/>
    <xf numFmtId="167" fontId="13" fillId="4" borderId="0" xfId="0" applyNumberFormat="1" applyFont="1" applyFill="1" applyBorder="1" applyAlignment="1"/>
    <xf numFmtId="168" fontId="12" fillId="2" borderId="0" xfId="1" applyNumberFormat="1" applyFont="1" applyFill="1" applyBorder="1" applyAlignment="1"/>
    <xf numFmtId="165" fontId="10" fillId="0" borderId="0" xfId="0" applyNumberFormat="1" applyFont="1" applyBorder="1"/>
    <xf numFmtId="165" fontId="12" fillId="3" borderId="0" xfId="1" applyNumberFormat="1" applyFont="1" applyFill="1" applyBorder="1" applyAlignment="1"/>
    <xf numFmtId="0" fontId="3" fillId="0" borderId="0" xfId="0" applyFont="1"/>
    <xf numFmtId="165" fontId="22" fillId="2" borderId="0" xfId="1" applyNumberFormat="1" applyFont="1" applyFill="1" applyBorder="1" applyAlignment="1"/>
    <xf numFmtId="0" fontId="23" fillId="4" borderId="0" xfId="0" applyFont="1" applyFill="1" applyBorder="1"/>
    <xf numFmtId="0" fontId="23" fillId="0" borderId="0" xfId="0" applyFont="1" applyBorder="1" applyAlignment="1">
      <alignment horizontal="left"/>
    </xf>
    <xf numFmtId="0" fontId="26" fillId="0" borderId="0" xfId="0" applyFont="1" applyAlignment="1">
      <alignment vertical="center"/>
    </xf>
    <xf numFmtId="0" fontId="2" fillId="0" borderId="0" xfId="0" applyFont="1" applyBorder="1" applyAlignment="1"/>
    <xf numFmtId="165" fontId="12" fillId="2" borderId="8" xfId="1" applyNumberFormat="1" applyFont="1" applyFill="1" applyBorder="1" applyAlignment="1"/>
    <xf numFmtId="166" fontId="12" fillId="2" borderId="8" xfId="0" applyNumberFormat="1" applyFont="1" applyFill="1" applyBorder="1" applyAlignment="1"/>
    <xf numFmtId="0" fontId="21" fillId="2" borderId="11" xfId="0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right" vertical="center"/>
    </xf>
    <xf numFmtId="0" fontId="13" fillId="5" borderId="11" xfId="0" applyFont="1" applyFill="1" applyBorder="1" applyAlignment="1">
      <alignment horizontal="right" vertical="center"/>
    </xf>
    <xf numFmtId="0" fontId="14" fillId="5" borderId="11" xfId="0" applyFont="1" applyFill="1" applyBorder="1" applyAlignment="1">
      <alignment horizontal="right" vertical="center"/>
    </xf>
    <xf numFmtId="0" fontId="10" fillId="4" borderId="11" xfId="0" applyFont="1" applyFill="1" applyBorder="1"/>
    <xf numFmtId="0" fontId="14" fillId="2" borderId="13" xfId="0" applyFont="1" applyFill="1" applyBorder="1" applyAlignment="1">
      <alignment horizontal="left"/>
    </xf>
    <xf numFmtId="0" fontId="22" fillId="2" borderId="11" xfId="0" applyFont="1" applyFill="1" applyBorder="1" applyAlignment="1">
      <alignment horizontal="left"/>
    </xf>
    <xf numFmtId="165" fontId="22" fillId="2" borderId="8" xfId="1" applyNumberFormat="1" applyFont="1" applyFill="1" applyBorder="1" applyAlignment="1"/>
    <xf numFmtId="0" fontId="13" fillId="2" borderId="11" xfId="0" applyFont="1" applyFill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0" fillId="0" borderId="8" xfId="0" applyFont="1" applyBorder="1"/>
    <xf numFmtId="0" fontId="19" fillId="2" borderId="11" xfId="0" applyFont="1" applyFill="1" applyBorder="1" applyAlignment="1">
      <alignment horizontal="left"/>
    </xf>
    <xf numFmtId="165" fontId="28" fillId="7" borderId="16" xfId="0" applyNumberFormat="1" applyFont="1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/>
    </xf>
    <xf numFmtId="37" fontId="22" fillId="6" borderId="3" xfId="1" applyNumberFormat="1" applyFont="1" applyFill="1" applyBorder="1" applyAlignment="1"/>
    <xf numFmtId="165" fontId="22" fillId="6" borderId="12" xfId="1" applyNumberFormat="1" applyFont="1" applyFill="1" applyBorder="1" applyAlignment="1"/>
    <xf numFmtId="165" fontId="22" fillId="6" borderId="3" xfId="1" applyNumberFormat="1" applyFont="1" applyFill="1" applyBorder="1" applyAlignment="1"/>
    <xf numFmtId="3" fontId="22" fillId="6" borderId="1" xfId="1" applyNumberFormat="1" applyFont="1" applyFill="1" applyBorder="1" applyAlignment="1"/>
    <xf numFmtId="0" fontId="22" fillId="6" borderId="0" xfId="0" applyFont="1" applyFill="1" applyBorder="1" applyAlignment="1"/>
    <xf numFmtId="0" fontId="22" fillId="6" borderId="8" xfId="0" applyFont="1" applyFill="1" applyBorder="1" applyAlignment="1"/>
    <xf numFmtId="3" fontId="11" fillId="0" borderId="0" xfId="0" applyNumberFormat="1" applyFont="1"/>
    <xf numFmtId="165" fontId="11" fillId="0" borderId="0" xfId="0" applyNumberFormat="1" applyFont="1"/>
    <xf numFmtId="0" fontId="0" fillId="8" borderId="0" xfId="0" applyFont="1" applyFill="1" applyBorder="1"/>
    <xf numFmtId="0" fontId="0" fillId="8" borderId="0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10" fillId="0" borderId="18" xfId="0" applyFont="1" applyBorder="1"/>
    <xf numFmtId="3" fontId="34" fillId="2" borderId="0" xfId="1" applyNumberFormat="1" applyFont="1" applyFill="1" applyBorder="1" applyAlignment="1">
      <alignment horizontal="right"/>
    </xf>
    <xf numFmtId="3" fontId="34" fillId="2" borderId="0" xfId="1" applyNumberFormat="1" applyFont="1" applyFill="1" applyBorder="1" applyAlignment="1">
      <alignment vertical="center"/>
    </xf>
    <xf numFmtId="0" fontId="32" fillId="5" borderId="0" xfId="0" applyFont="1" applyFill="1" applyBorder="1" applyAlignment="1">
      <alignment horizontal="left"/>
    </xf>
    <xf numFmtId="165" fontId="34" fillId="5" borderId="0" xfId="1" applyNumberFormat="1" applyFont="1" applyFill="1" applyBorder="1" applyAlignment="1"/>
    <xf numFmtId="3" fontId="34" fillId="5" borderId="0" xfId="1" applyNumberFormat="1" applyFont="1" applyFill="1" applyBorder="1" applyAlignment="1"/>
    <xf numFmtId="0" fontId="35" fillId="0" borderId="0" xfId="0" applyFont="1" applyBorder="1"/>
    <xf numFmtId="166" fontId="33" fillId="5" borderId="0" xfId="0" applyNumberFormat="1" applyFont="1" applyFill="1" applyBorder="1" applyAlignment="1"/>
    <xf numFmtId="0" fontId="32" fillId="2" borderId="0" xfId="0" applyFont="1" applyFill="1" applyBorder="1" applyAlignment="1">
      <alignment horizontal="left"/>
    </xf>
    <xf numFmtId="166" fontId="33" fillId="2" borderId="0" xfId="0" applyNumberFormat="1" applyFont="1" applyFill="1" applyBorder="1" applyAlignment="1"/>
    <xf numFmtId="0" fontId="37" fillId="8" borderId="0" xfId="0" applyFont="1" applyFill="1" applyBorder="1"/>
    <xf numFmtId="3" fontId="11" fillId="2" borderId="0" xfId="1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/>
    <xf numFmtId="0" fontId="12" fillId="5" borderId="18" xfId="0" applyFont="1" applyFill="1" applyBorder="1" applyAlignment="1"/>
    <xf numFmtId="0" fontId="10" fillId="0" borderId="23" xfId="0" applyFont="1" applyBorder="1"/>
    <xf numFmtId="0" fontId="12" fillId="5" borderId="21" xfId="0" applyFont="1" applyFill="1" applyBorder="1" applyAlignment="1"/>
    <xf numFmtId="3" fontId="34" fillId="2" borderId="0" xfId="1" applyNumberFormat="1" applyFont="1" applyFill="1" applyBorder="1" applyAlignment="1"/>
    <xf numFmtId="166" fontId="34" fillId="2" borderId="0" xfId="0" applyNumberFormat="1" applyFont="1" applyFill="1" applyBorder="1" applyAlignment="1"/>
    <xf numFmtId="0" fontId="32" fillId="5" borderId="0" xfId="0" applyFont="1" applyFill="1" applyBorder="1" applyAlignment="1">
      <alignment horizontal="center"/>
    </xf>
    <xf numFmtId="166" fontId="34" fillId="5" borderId="0" xfId="0" applyNumberFormat="1" applyFont="1" applyFill="1" applyBorder="1" applyAlignment="1"/>
    <xf numFmtId="0" fontId="33" fillId="2" borderId="0" xfId="0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12" fillId="7" borderId="0" xfId="1" applyNumberFormat="1" applyFont="1" applyFill="1" applyBorder="1" applyAlignment="1"/>
    <xf numFmtId="0" fontId="10" fillId="0" borderId="31" xfId="0" applyFont="1" applyBorder="1"/>
    <xf numFmtId="0" fontId="12" fillId="5" borderId="31" xfId="0" applyFont="1" applyFill="1" applyBorder="1" applyAlignment="1"/>
    <xf numFmtId="0" fontId="12" fillId="5" borderId="33" xfId="0" applyFont="1" applyFill="1" applyBorder="1" applyAlignment="1"/>
    <xf numFmtId="3" fontId="12" fillId="6" borderId="33" xfId="0" applyNumberFormat="1" applyFont="1" applyFill="1" applyBorder="1" applyAlignment="1"/>
    <xf numFmtId="3" fontId="12" fillId="6" borderId="36" xfId="0" applyNumberFormat="1" applyFont="1" applyFill="1" applyBorder="1" applyAlignment="1"/>
    <xf numFmtId="0" fontId="12" fillId="5" borderId="31" xfId="0" applyFont="1" applyFill="1" applyBorder="1" applyAlignment="1">
      <alignment horizontal="left" indent="2"/>
    </xf>
    <xf numFmtId="0" fontId="14" fillId="5" borderId="34" xfId="0" applyFont="1" applyFill="1" applyBorder="1" applyAlignment="1">
      <alignment horizontal="left" indent="1"/>
    </xf>
    <xf numFmtId="0" fontId="12" fillId="5" borderId="31" xfId="0" applyFont="1" applyFill="1" applyBorder="1" applyAlignment="1">
      <alignment horizontal="left" wrapText="1" indent="2"/>
    </xf>
    <xf numFmtId="0" fontId="12" fillId="2" borderId="31" xfId="0" applyFont="1" applyFill="1" applyBorder="1" applyAlignment="1">
      <alignment horizontal="left" indent="1"/>
    </xf>
    <xf numFmtId="165" fontId="34" fillId="2" borderId="31" xfId="1" applyNumberFormat="1" applyFont="1" applyFill="1" applyBorder="1" applyAlignment="1"/>
    <xf numFmtId="0" fontId="34" fillId="5" borderId="31" xfId="0" applyFont="1" applyFill="1" applyBorder="1" applyAlignment="1">
      <alignment wrapText="1"/>
    </xf>
    <xf numFmtId="0" fontId="34" fillId="2" borderId="31" xfId="0" applyFont="1" applyFill="1" applyBorder="1" applyAlignment="1"/>
    <xf numFmtId="166" fontId="34" fillId="2" borderId="31" xfId="0" applyNumberFormat="1" applyFont="1" applyFill="1" applyBorder="1" applyAlignment="1"/>
    <xf numFmtId="0" fontId="11" fillId="2" borderId="31" xfId="0" applyFont="1" applyFill="1" applyBorder="1" applyAlignment="1">
      <alignment horizontal="left" indent="2"/>
    </xf>
    <xf numFmtId="0" fontId="34" fillId="4" borderId="31" xfId="0" applyFont="1" applyFill="1" applyBorder="1" applyAlignment="1">
      <alignment horizontal="left" indent="2"/>
    </xf>
    <xf numFmtId="0" fontId="12" fillId="3" borderId="31" xfId="0" applyFont="1" applyFill="1" applyBorder="1" applyAlignment="1">
      <alignment horizontal="left"/>
    </xf>
    <xf numFmtId="0" fontId="11" fillId="4" borderId="40" xfId="0" applyFont="1" applyFill="1" applyBorder="1"/>
    <xf numFmtId="0" fontId="14" fillId="3" borderId="31" xfId="0" applyFont="1" applyFill="1" applyBorder="1" applyAlignment="1">
      <alignment horizontal="left"/>
    </xf>
    <xf numFmtId="0" fontId="10" fillId="4" borderId="31" xfId="0" applyFont="1" applyFill="1" applyBorder="1"/>
    <xf numFmtId="0" fontId="40" fillId="2" borderId="31" xfId="0" applyFont="1" applyFill="1" applyBorder="1" applyAlignment="1">
      <alignment horizontal="left" indent="1"/>
    </xf>
    <xf numFmtId="0" fontId="14" fillId="2" borderId="31" xfId="0" applyFont="1" applyFill="1" applyBorder="1" applyAlignment="1">
      <alignment horizontal="left"/>
    </xf>
    <xf numFmtId="167" fontId="13" fillId="4" borderId="33" xfId="0" applyNumberFormat="1" applyFont="1" applyFill="1" applyBorder="1" applyAlignment="1"/>
    <xf numFmtId="0" fontId="12" fillId="5" borderId="43" xfId="0" applyFont="1" applyFill="1" applyBorder="1" applyAlignment="1"/>
    <xf numFmtId="0" fontId="12" fillId="5" borderId="44" xfId="0" applyFont="1" applyFill="1" applyBorder="1" applyAlignment="1"/>
    <xf numFmtId="0" fontId="10" fillId="0" borderId="0" xfId="0" applyFont="1" applyBorder="1" applyAlignment="1">
      <alignment horizontal="center"/>
    </xf>
    <xf numFmtId="0" fontId="22" fillId="6" borderId="0" xfId="0" applyFont="1" applyFill="1" applyBorder="1" applyAlignment="1">
      <alignment horizontal="right"/>
    </xf>
    <xf numFmtId="3" fontId="11" fillId="4" borderId="0" xfId="1" applyNumberFormat="1" applyFont="1" applyFill="1" applyBorder="1" applyAlignment="1">
      <alignment horizontal="right"/>
    </xf>
    <xf numFmtId="168" fontId="12" fillId="5" borderId="0" xfId="1" applyNumberFormat="1" applyFont="1" applyFill="1" applyBorder="1" applyAlignment="1">
      <alignment horizontal="right"/>
    </xf>
    <xf numFmtId="0" fontId="12" fillId="5" borderId="0" xfId="0" applyFont="1" applyFill="1" applyBorder="1" applyAlignment="1">
      <alignment horizontal="right"/>
    </xf>
    <xf numFmtId="3" fontId="12" fillId="5" borderId="0" xfId="1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165" fontId="12" fillId="15" borderId="0" xfId="1" applyNumberFormat="1" applyFont="1" applyFill="1" applyBorder="1" applyAlignment="1"/>
    <xf numFmtId="0" fontId="12" fillId="16" borderId="8" xfId="0" applyFont="1" applyFill="1" applyBorder="1" applyAlignment="1"/>
    <xf numFmtId="165" fontId="12" fillId="15" borderId="14" xfId="1" applyNumberFormat="1" applyFont="1" applyFill="1" applyBorder="1" applyAlignment="1"/>
    <xf numFmtId="166" fontId="12" fillId="16" borderId="15" xfId="0" applyNumberFormat="1" applyFont="1" applyFill="1" applyBorder="1" applyAlignment="1"/>
    <xf numFmtId="165" fontId="22" fillId="16" borderId="24" xfId="1" applyNumberFormat="1" applyFont="1" applyFill="1" applyBorder="1" applyAlignment="1"/>
    <xf numFmtId="165" fontId="22" fillId="16" borderId="25" xfId="1" applyNumberFormat="1" applyFont="1" applyFill="1" applyBorder="1" applyAlignment="1"/>
    <xf numFmtId="0" fontId="21" fillId="11" borderId="7" xfId="0" applyFont="1" applyFill="1" applyBorder="1" applyAlignment="1">
      <alignment horizontal="right" vertical="center"/>
    </xf>
    <xf numFmtId="0" fontId="19" fillId="17" borderId="11" xfId="0" applyFont="1" applyFill="1" applyBorder="1" applyAlignment="1">
      <alignment horizontal="left"/>
    </xf>
    <xf numFmtId="0" fontId="19" fillId="17" borderId="13" xfId="0" applyFont="1" applyFill="1" applyBorder="1" applyAlignment="1">
      <alignment horizontal="left"/>
    </xf>
    <xf numFmtId="3" fontId="12" fillId="15" borderId="17" xfId="1" applyNumberFormat="1" applyFont="1" applyFill="1" applyBorder="1" applyAlignment="1">
      <alignment vertical="center"/>
    </xf>
    <xf numFmtId="3" fontId="12" fillId="16" borderId="17" xfId="1" applyNumberFormat="1" applyFont="1" applyFill="1" applyBorder="1" applyAlignment="1">
      <alignment vertical="center"/>
    </xf>
    <xf numFmtId="3" fontId="12" fillId="16" borderId="29" xfId="1" applyNumberFormat="1" applyFont="1" applyFill="1" applyBorder="1" applyAlignment="1">
      <alignment vertical="center"/>
    </xf>
    <xf numFmtId="0" fontId="21" fillId="11" borderId="41" xfId="0" applyFont="1" applyFill="1" applyBorder="1" applyAlignment="1">
      <alignment horizontal="left"/>
    </xf>
    <xf numFmtId="167" fontId="13" fillId="15" borderId="27" xfId="0" applyNumberFormat="1" applyFont="1" applyFill="1" applyBorder="1" applyAlignment="1">
      <alignment horizontal="center" vertical="center"/>
    </xf>
    <xf numFmtId="166" fontId="22" fillId="16" borderId="24" xfId="0" applyNumberFormat="1" applyFont="1" applyFill="1" applyBorder="1" applyAlignment="1"/>
    <xf numFmtId="167" fontId="13" fillId="15" borderId="0" xfId="0" applyNumberFormat="1" applyFont="1" applyFill="1" applyBorder="1" applyAlignment="1">
      <alignment horizontal="center" vertical="center"/>
    </xf>
    <xf numFmtId="0" fontId="25" fillId="16" borderId="26" xfId="0" applyFont="1" applyFill="1" applyBorder="1" applyAlignment="1"/>
    <xf numFmtId="167" fontId="13" fillId="15" borderId="28" xfId="0" applyNumberFormat="1" applyFont="1" applyFill="1" applyBorder="1" applyAlignment="1">
      <alignment horizontal="center" vertical="center"/>
    </xf>
    <xf numFmtId="166" fontId="12" fillId="16" borderId="25" xfId="0" applyNumberFormat="1" applyFont="1" applyFill="1" applyBorder="1" applyAlignment="1"/>
    <xf numFmtId="0" fontId="12" fillId="14" borderId="19" xfId="0" applyFont="1" applyFill="1" applyBorder="1" applyAlignment="1"/>
    <xf numFmtId="0" fontId="12" fillId="14" borderId="22" xfId="0" applyFont="1" applyFill="1" applyBorder="1" applyAlignment="1"/>
    <xf numFmtId="164" fontId="12" fillId="15" borderId="0" xfId="1" applyNumberFormat="1" applyFont="1" applyFill="1" applyBorder="1" applyAlignment="1">
      <alignment horizontal="center" vertical="center"/>
    </xf>
    <xf numFmtId="165" fontId="12" fillId="15" borderId="0" xfId="1" applyNumberFormat="1" applyFont="1" applyFill="1" applyBorder="1" applyAlignment="1">
      <alignment horizontal="right" vertical="center"/>
    </xf>
    <xf numFmtId="0" fontId="12" fillId="16" borderId="20" xfId="0" applyFont="1" applyFill="1" applyBorder="1" applyAlignment="1"/>
    <xf numFmtId="0" fontId="12" fillId="16" borderId="23" xfId="0" applyFont="1" applyFill="1" applyBorder="1" applyAlignment="1"/>
    <xf numFmtId="165" fontId="12" fillId="15" borderId="0" xfId="1" applyNumberFormat="1" applyFont="1" applyFill="1" applyBorder="1" applyAlignment="1">
      <alignment vertical="center"/>
    </xf>
    <xf numFmtId="0" fontId="10" fillId="15" borderId="0" xfId="0" applyFont="1" applyFill="1" applyBorder="1"/>
    <xf numFmtId="165" fontId="12" fillId="15" borderId="48" xfId="1" applyNumberFormat="1" applyFont="1" applyFill="1" applyBorder="1" applyAlignment="1">
      <alignment vertical="center"/>
    </xf>
    <xf numFmtId="0" fontId="14" fillId="15" borderId="49" xfId="0" applyNumberFormat="1" applyFont="1" applyFill="1" applyBorder="1" applyAlignment="1">
      <alignment vertical="center"/>
    </xf>
    <xf numFmtId="165" fontId="12" fillId="15" borderId="50" xfId="1" applyNumberFormat="1" applyFont="1" applyFill="1" applyBorder="1" applyAlignment="1">
      <alignment vertical="center"/>
    </xf>
    <xf numFmtId="165" fontId="12" fillId="15" borderId="51" xfId="1" applyNumberFormat="1" applyFont="1" applyFill="1" applyBorder="1" applyAlignment="1">
      <alignment vertical="center"/>
    </xf>
    <xf numFmtId="165" fontId="12" fillId="15" borderId="51" xfId="1" applyNumberFormat="1" applyFont="1" applyFill="1" applyBorder="1" applyAlignment="1">
      <alignment horizontal="right" vertical="center"/>
    </xf>
    <xf numFmtId="0" fontId="14" fillId="15" borderId="52" xfId="0" applyNumberFormat="1" applyFont="1" applyFill="1" applyBorder="1" applyAlignment="1">
      <alignment vertical="center"/>
    </xf>
    <xf numFmtId="0" fontId="10" fillId="15" borderId="48" xfId="0" applyFont="1" applyFill="1" applyBorder="1"/>
    <xf numFmtId="0" fontId="15" fillId="15" borderId="49" xfId="0" applyFont="1" applyFill="1" applyBorder="1" applyAlignment="1">
      <alignment horizontal="left" vertical="center"/>
    </xf>
    <xf numFmtId="44" fontId="13" fillId="4" borderId="49" xfId="0" applyNumberFormat="1" applyFont="1" applyFill="1" applyBorder="1" applyAlignment="1"/>
    <xf numFmtId="0" fontId="10" fillId="0" borderId="49" xfId="0" applyFont="1" applyBorder="1"/>
    <xf numFmtId="0" fontId="10" fillId="0" borderId="51" xfId="0" applyFont="1" applyBorder="1"/>
    <xf numFmtId="0" fontId="10" fillId="0" borderId="52" xfId="0" applyFont="1" applyBorder="1"/>
    <xf numFmtId="0" fontId="44" fillId="0" borderId="48" xfId="0" applyFont="1" applyBorder="1"/>
    <xf numFmtId="0" fontId="10" fillId="0" borderId="46" xfId="0" applyFont="1" applyBorder="1"/>
    <xf numFmtId="0" fontId="10" fillId="0" borderId="47" xfId="0" applyFont="1" applyBorder="1"/>
    <xf numFmtId="0" fontId="41" fillId="0" borderId="51" xfId="0" applyFont="1" applyFill="1" applyBorder="1" applyAlignment="1">
      <alignment vertical="center"/>
    </xf>
    <xf numFmtId="0" fontId="15" fillId="0" borderId="45" xfId="0" applyFont="1" applyBorder="1"/>
    <xf numFmtId="165" fontId="12" fillId="3" borderId="0" xfId="1" quotePrefix="1" applyNumberFormat="1" applyFont="1" applyFill="1" applyBorder="1" applyAlignment="1">
      <alignment horizontal="left"/>
    </xf>
    <xf numFmtId="165" fontId="12" fillId="3" borderId="0" xfId="1" applyNumberFormat="1" applyFont="1" applyFill="1" applyBorder="1" applyAlignment="1">
      <alignment horizontal="left"/>
    </xf>
    <xf numFmtId="0" fontId="10" fillId="11" borderId="0" xfId="0" applyFont="1" applyFill="1" applyBorder="1"/>
    <xf numFmtId="0" fontId="21" fillId="11" borderId="0" xfId="0" applyFont="1" applyFill="1" applyBorder="1" applyAlignment="1">
      <alignment vertical="center" wrapText="1"/>
    </xf>
    <xf numFmtId="164" fontId="12" fillId="15" borderId="46" xfId="1" applyNumberFormat="1" applyFont="1" applyFill="1" applyBorder="1" applyAlignment="1">
      <alignment horizontal="center" vertical="center"/>
    </xf>
    <xf numFmtId="164" fontId="12" fillId="15" borderId="51" xfId="1" applyNumberFormat="1" applyFont="1" applyFill="1" applyBorder="1" applyAlignment="1">
      <alignment horizontal="center" vertical="center"/>
    </xf>
    <xf numFmtId="0" fontId="43" fillId="4" borderId="50" xfId="0" applyFont="1" applyFill="1" applyBorder="1" applyAlignment="1">
      <alignment horizontal="left"/>
    </xf>
    <xf numFmtId="0" fontId="11" fillId="0" borderId="21" xfId="0" applyFont="1" applyBorder="1"/>
    <xf numFmtId="0" fontId="40" fillId="5" borderId="0" xfId="0" applyFont="1" applyFill="1" applyBorder="1" applyAlignment="1"/>
    <xf numFmtId="0" fontId="28" fillId="13" borderId="49" xfId="0" applyFont="1" applyFill="1" applyBorder="1" applyAlignment="1">
      <alignment horizontal="center"/>
    </xf>
    <xf numFmtId="0" fontId="21" fillId="7" borderId="55" xfId="0" applyFont="1" applyFill="1" applyBorder="1" applyAlignment="1">
      <alignment horizontal="center"/>
    </xf>
    <xf numFmtId="0" fontId="21" fillId="4" borderId="48" xfId="0" applyFont="1" applyFill="1" applyBorder="1" applyAlignment="1">
      <alignment horizontal="left"/>
    </xf>
    <xf numFmtId="0" fontId="21" fillId="4" borderId="49" xfId="0" applyFont="1" applyFill="1" applyBorder="1" applyAlignment="1">
      <alignment horizontal="center"/>
    </xf>
    <xf numFmtId="0" fontId="13" fillId="11" borderId="54" xfId="0" applyFont="1" applyFill="1" applyBorder="1" applyAlignment="1">
      <alignment horizontal="right"/>
    </xf>
    <xf numFmtId="0" fontId="14" fillId="7" borderId="55" xfId="0" applyFont="1" applyFill="1" applyBorder="1" applyAlignment="1">
      <alignment horizontal="center"/>
    </xf>
    <xf numFmtId="0" fontId="13" fillId="3" borderId="48" xfId="0" applyFont="1" applyFill="1" applyBorder="1" applyAlignment="1">
      <alignment horizontal="right"/>
    </xf>
    <xf numFmtId="0" fontId="14" fillId="3" borderId="49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left"/>
    </xf>
    <xf numFmtId="0" fontId="28" fillId="7" borderId="55" xfId="0" applyFont="1" applyFill="1" applyBorder="1" applyAlignment="1">
      <alignment horizontal="center"/>
    </xf>
    <xf numFmtId="165" fontId="12" fillId="3" borderId="49" xfId="1" applyNumberFormat="1" applyFont="1" applyFill="1" applyBorder="1" applyAlignment="1">
      <alignment horizontal="center"/>
    </xf>
    <xf numFmtId="0" fontId="11" fillId="4" borderId="56" xfId="0" applyFont="1" applyFill="1" applyBorder="1" applyAlignment="1">
      <alignment horizontal="right"/>
    </xf>
    <xf numFmtId="0" fontId="11" fillId="4" borderId="49" xfId="0" applyFont="1" applyFill="1" applyBorder="1"/>
    <xf numFmtId="0" fontId="20" fillId="11" borderId="48" xfId="0" applyFont="1" applyFill="1" applyBorder="1"/>
    <xf numFmtId="0" fontId="13" fillId="11" borderId="48" xfId="0" applyFont="1" applyFill="1" applyBorder="1" applyAlignment="1">
      <alignment vertical="center"/>
    </xf>
    <xf numFmtId="0" fontId="12" fillId="4" borderId="49" xfId="0" applyNumberFormat="1" applyFont="1" applyFill="1" applyBorder="1" applyAlignment="1"/>
    <xf numFmtId="0" fontId="13" fillId="4" borderId="50" xfId="0" applyFont="1" applyFill="1" applyBorder="1" applyAlignment="1">
      <alignment horizontal="left"/>
    </xf>
    <xf numFmtId="0" fontId="14" fillId="4" borderId="51" xfId="0" applyFont="1" applyFill="1" applyBorder="1" applyAlignment="1">
      <alignment horizontal="left"/>
    </xf>
    <xf numFmtId="165" fontId="14" fillId="4" borderId="51" xfId="1" applyNumberFormat="1" applyFont="1" applyFill="1" applyBorder="1" applyAlignment="1"/>
    <xf numFmtId="44" fontId="13" fillId="4" borderId="52" xfId="0" applyNumberFormat="1" applyFont="1" applyFill="1" applyBorder="1" applyAlignment="1"/>
    <xf numFmtId="0" fontId="28" fillId="18" borderId="0" xfId="0" applyFont="1" applyFill="1" applyBorder="1" applyAlignment="1">
      <alignment horizontal="center" vertical="center"/>
    </xf>
    <xf numFmtId="0" fontId="16" fillId="18" borderId="0" xfId="0" applyFont="1" applyFill="1" applyBorder="1" applyAlignment="1">
      <alignment horizontal="right" vertical="center"/>
    </xf>
    <xf numFmtId="0" fontId="28" fillId="18" borderId="1" xfId="0" applyFont="1" applyFill="1" applyBorder="1" applyAlignment="1">
      <alignment horizontal="left" vertical="center"/>
    </xf>
    <xf numFmtId="0" fontId="28" fillId="18" borderId="14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0" fillId="0" borderId="0" xfId="0" applyFont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10" fillId="0" borderId="38" xfId="0" applyFont="1" applyBorder="1"/>
    <xf numFmtId="0" fontId="13" fillId="2" borderId="48" xfId="0" applyFont="1" applyFill="1" applyBorder="1" applyAlignment="1"/>
    <xf numFmtId="0" fontId="12" fillId="5" borderId="49" xfId="0" applyFont="1" applyFill="1" applyBorder="1" applyAlignment="1"/>
    <xf numFmtId="0" fontId="12" fillId="2" borderId="49" xfId="0" applyFont="1" applyFill="1" applyBorder="1" applyAlignment="1"/>
    <xf numFmtId="0" fontId="12" fillId="6" borderId="60" xfId="0" applyFont="1" applyFill="1" applyBorder="1" applyAlignment="1"/>
    <xf numFmtId="0" fontId="12" fillId="6" borderId="58" xfId="0" applyFont="1" applyFill="1" applyBorder="1" applyAlignment="1"/>
    <xf numFmtId="0" fontId="12" fillId="5" borderId="49" xfId="0" applyFont="1" applyFill="1" applyBorder="1" applyAlignment="1">
      <alignment wrapText="1"/>
    </xf>
    <xf numFmtId="0" fontId="14" fillId="2" borderId="48" xfId="0" applyFont="1" applyFill="1" applyBorder="1" applyAlignment="1"/>
    <xf numFmtId="0" fontId="12" fillId="5" borderId="58" xfId="0" applyFont="1" applyFill="1" applyBorder="1" applyAlignment="1"/>
    <xf numFmtId="0" fontId="12" fillId="6" borderId="49" xfId="0" applyFont="1" applyFill="1" applyBorder="1" applyAlignment="1"/>
    <xf numFmtId="0" fontId="11" fillId="0" borderId="48" xfId="0" applyFont="1" applyBorder="1" applyAlignment="1"/>
    <xf numFmtId="0" fontId="11" fillId="0" borderId="49" xfId="0" applyFont="1" applyBorder="1"/>
    <xf numFmtId="0" fontId="16" fillId="0" borderId="48" xfId="0" applyFont="1" applyBorder="1" applyAlignment="1"/>
    <xf numFmtId="0" fontId="38" fillId="18" borderId="33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vertical="center"/>
    </xf>
    <xf numFmtId="0" fontId="14" fillId="2" borderId="34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49" xfId="0" applyFont="1" applyFill="1" applyBorder="1" applyAlignment="1">
      <alignment vertical="center"/>
    </xf>
    <xf numFmtId="0" fontId="14" fillId="2" borderId="48" xfId="0" applyFont="1" applyFill="1" applyBorder="1" applyAlignment="1">
      <alignment wrapText="1"/>
    </xf>
    <xf numFmtId="0" fontId="28" fillId="0" borderId="48" xfId="0" applyFont="1" applyFill="1" applyBorder="1" applyAlignment="1"/>
    <xf numFmtId="0" fontId="14" fillId="2" borderId="57" xfId="0" applyFont="1" applyFill="1" applyBorder="1" applyAlignment="1"/>
    <xf numFmtId="0" fontId="28" fillId="18" borderId="33" xfId="0" applyFont="1" applyFill="1" applyBorder="1" applyAlignment="1">
      <alignment horizontal="right" vertical="center"/>
    </xf>
    <xf numFmtId="0" fontId="28" fillId="18" borderId="33" xfId="0" applyFont="1" applyFill="1" applyBorder="1" applyAlignment="1">
      <alignment horizontal="center" vertical="center"/>
    </xf>
    <xf numFmtId="0" fontId="34" fillId="2" borderId="29" xfId="0" applyFont="1" applyFill="1" applyBorder="1" applyAlignment="1">
      <alignment vertical="center"/>
    </xf>
    <xf numFmtId="0" fontId="34" fillId="2" borderId="30" xfId="0" applyFont="1" applyFill="1" applyBorder="1" applyAlignment="1">
      <alignment vertical="center"/>
    </xf>
    <xf numFmtId="0" fontId="33" fillId="2" borderId="38" xfId="0" applyFont="1" applyFill="1" applyBorder="1" applyAlignment="1">
      <alignment horizontal="center"/>
    </xf>
    <xf numFmtId="0" fontId="33" fillId="2" borderId="31" xfId="0" applyFont="1" applyFill="1" applyBorder="1" applyAlignment="1">
      <alignment horizontal="left" indent="1"/>
    </xf>
    <xf numFmtId="0" fontId="33" fillId="2" borderId="31" xfId="0" applyFont="1" applyFill="1" applyBorder="1" applyAlignment="1">
      <alignment horizontal="left" indent="2"/>
    </xf>
    <xf numFmtId="0" fontId="11" fillId="2" borderId="38" xfId="0" applyFont="1" applyFill="1" applyBorder="1" applyAlignment="1"/>
    <xf numFmtId="0" fontId="11" fillId="2" borderId="34" xfId="0" applyFont="1" applyFill="1" applyBorder="1" applyAlignment="1"/>
    <xf numFmtId="0" fontId="33" fillId="3" borderId="38" xfId="0" applyFont="1" applyFill="1" applyBorder="1" applyAlignment="1">
      <alignment vertical="center"/>
    </xf>
    <xf numFmtId="0" fontId="33" fillId="5" borderId="31" xfId="0" applyFont="1" applyFill="1" applyBorder="1" applyAlignment="1"/>
    <xf numFmtId="0" fontId="33" fillId="5" borderId="0" xfId="0" applyFont="1" applyFill="1" applyBorder="1" applyAlignment="1"/>
    <xf numFmtId="0" fontId="33" fillId="2" borderId="37" xfId="0" applyFont="1" applyFill="1" applyBorder="1" applyAlignment="1">
      <alignment horizontal="left" vertical="center" indent="1"/>
    </xf>
    <xf numFmtId="0" fontId="33" fillId="5" borderId="38" xfId="0" applyFont="1" applyFill="1" applyBorder="1" applyAlignment="1"/>
    <xf numFmtId="0" fontId="33" fillId="5" borderId="31" xfId="0" applyFont="1" applyFill="1" applyBorder="1" applyAlignment="1">
      <alignment horizontal="left" indent="1"/>
    </xf>
    <xf numFmtId="0" fontId="11" fillId="2" borderId="32" xfId="0" applyFont="1" applyFill="1" applyBorder="1" applyAlignment="1"/>
    <xf numFmtId="0" fontId="11" fillId="2" borderId="33" xfId="0" applyFont="1" applyFill="1" applyBorder="1" applyAlignment="1"/>
    <xf numFmtId="0" fontId="33" fillId="2" borderId="60" xfId="0" applyFont="1" applyFill="1" applyBorder="1" applyAlignment="1">
      <alignment horizontal="left" indent="1"/>
    </xf>
    <xf numFmtId="0" fontId="11" fillId="2" borderId="58" xfId="0" applyFont="1" applyFill="1" applyBorder="1" applyAlignment="1"/>
    <xf numFmtId="0" fontId="14" fillId="14" borderId="48" xfId="0" applyFont="1" applyFill="1" applyBorder="1" applyAlignment="1"/>
    <xf numFmtId="0" fontId="14" fillId="14" borderId="31" xfId="0" applyFont="1" applyFill="1" applyBorder="1" applyAlignment="1"/>
    <xf numFmtId="0" fontId="14" fillId="17" borderId="50" xfId="0" applyFont="1" applyFill="1" applyBorder="1" applyAlignment="1">
      <alignment horizontal="left"/>
    </xf>
    <xf numFmtId="0" fontId="33" fillId="6" borderId="31" xfId="0" applyFont="1" applyFill="1" applyBorder="1" applyAlignment="1"/>
    <xf numFmtId="0" fontId="33" fillId="6" borderId="34" xfId="0" applyFont="1" applyFill="1" applyBorder="1" applyAlignment="1"/>
    <xf numFmtId="165" fontId="11" fillId="6" borderId="60" xfId="1" applyNumberFormat="1" applyFont="1" applyFill="1" applyBorder="1" applyAlignment="1">
      <alignment vertical="center"/>
    </xf>
    <xf numFmtId="165" fontId="11" fillId="6" borderId="58" xfId="1" applyNumberFormat="1" applyFont="1" applyFill="1" applyBorder="1" applyAlignment="1">
      <alignment vertical="center"/>
    </xf>
    <xf numFmtId="0" fontId="12" fillId="6" borderId="36" xfId="0" applyFont="1" applyFill="1" applyBorder="1" applyAlignment="1"/>
    <xf numFmtId="0" fontId="12" fillId="6" borderId="33" xfId="0" applyFont="1" applyFill="1" applyBorder="1" applyAlignment="1"/>
    <xf numFmtId="0" fontId="14" fillId="17" borderId="51" xfId="0" applyFont="1" applyFill="1" applyBorder="1" applyAlignment="1">
      <alignment horizontal="left"/>
    </xf>
    <xf numFmtId="2" fontId="12" fillId="6" borderId="45" xfId="0" applyNumberFormat="1" applyFont="1" applyFill="1" applyBorder="1" applyAlignment="1"/>
    <xf numFmtId="2" fontId="12" fillId="6" borderId="46" xfId="0" applyNumberFormat="1" applyFont="1" applyFill="1" applyBorder="1" applyAlignment="1"/>
    <xf numFmtId="0" fontId="12" fillId="6" borderId="47" xfId="0" applyFont="1" applyFill="1" applyBorder="1" applyAlignment="1"/>
    <xf numFmtId="3" fontId="12" fillId="7" borderId="48" xfId="1" applyNumberFormat="1" applyFont="1" applyFill="1" applyBorder="1" applyAlignment="1"/>
    <xf numFmtId="3" fontId="14" fillId="6" borderId="0" xfId="1" applyNumberFormat="1" applyFont="1" applyFill="1" applyBorder="1" applyAlignment="1"/>
    <xf numFmtId="3" fontId="14" fillId="7" borderId="0" xfId="1" applyNumberFormat="1" applyFont="1" applyFill="1" applyBorder="1" applyAlignment="1"/>
    <xf numFmtId="0" fontId="21" fillId="7" borderId="53" xfId="0" applyFont="1" applyFill="1" applyBorder="1" applyAlignment="1"/>
    <xf numFmtId="0" fontId="21" fillId="7" borderId="14" xfId="0" applyFont="1" applyFill="1" applyBorder="1" applyAlignment="1">
      <alignment horizontal="left"/>
    </xf>
    <xf numFmtId="0" fontId="21" fillId="14" borderId="5" xfId="0" applyFont="1" applyFill="1" applyBorder="1" applyAlignment="1"/>
    <xf numFmtId="0" fontId="33" fillId="2" borderId="32" xfId="0" applyFont="1" applyFill="1" applyBorder="1" applyAlignment="1">
      <alignment vertical="center"/>
    </xf>
    <xf numFmtId="0" fontId="38" fillId="2" borderId="34" xfId="0" applyFont="1" applyFill="1" applyBorder="1" applyAlignment="1">
      <alignment horizontal="left" vertical="center"/>
    </xf>
    <xf numFmtId="0" fontId="23" fillId="4" borderId="69" xfId="0" applyFont="1" applyFill="1" applyBorder="1" applyAlignment="1">
      <alignment horizontal="right"/>
    </xf>
    <xf numFmtId="0" fontId="22" fillId="5" borderId="68" xfId="0" applyFont="1" applyFill="1" applyBorder="1" applyAlignment="1">
      <alignment vertical="center"/>
    </xf>
    <xf numFmtId="165" fontId="12" fillId="5" borderId="46" xfId="1" applyNumberFormat="1" applyFont="1" applyFill="1" applyBorder="1" applyAlignment="1">
      <alignment horizontal="right"/>
    </xf>
    <xf numFmtId="0" fontId="21" fillId="14" borderId="47" xfId="0" applyFont="1" applyFill="1" applyBorder="1" applyAlignment="1">
      <alignment horizontal="left"/>
    </xf>
    <xf numFmtId="0" fontId="21" fillId="14" borderId="71" xfId="0" applyFont="1" applyFill="1" applyBorder="1" applyAlignment="1">
      <alignment horizontal="left"/>
    </xf>
    <xf numFmtId="0" fontId="14" fillId="14" borderId="64" xfId="0" applyFont="1" applyFill="1" applyBorder="1" applyAlignment="1">
      <alignment horizontal="left" vertical="top" indent="1"/>
    </xf>
    <xf numFmtId="0" fontId="12" fillId="2" borderId="49" xfId="0" applyFont="1" applyFill="1" applyBorder="1" applyAlignment="1">
      <alignment horizontal="left" indent="1"/>
    </xf>
    <xf numFmtId="0" fontId="12" fillId="2" borderId="47" xfId="0" applyFont="1" applyFill="1" applyBorder="1" applyAlignment="1">
      <alignment horizontal="left" indent="1"/>
    </xf>
    <xf numFmtId="0" fontId="12" fillId="2" borderId="49" xfId="0" applyFont="1" applyFill="1" applyBorder="1" applyAlignment="1">
      <alignment horizontal="left" indent="2"/>
    </xf>
    <xf numFmtId="0" fontId="14" fillId="2" borderId="71" xfId="0" applyFont="1" applyFill="1" applyBorder="1" applyAlignment="1">
      <alignment horizontal="left"/>
    </xf>
    <xf numFmtId="0" fontId="10" fillId="4" borderId="72" xfId="0" applyFont="1" applyFill="1" applyBorder="1" applyAlignment="1">
      <alignment horizontal="left"/>
    </xf>
    <xf numFmtId="0" fontId="14" fillId="5" borderId="47" xfId="0" applyFont="1" applyFill="1" applyBorder="1" applyAlignment="1">
      <alignment horizontal="left" indent="1"/>
    </xf>
    <xf numFmtId="0" fontId="14" fillId="5" borderId="52" xfId="0" applyFont="1" applyFill="1" applyBorder="1" applyAlignment="1">
      <alignment horizontal="left" indent="1"/>
    </xf>
    <xf numFmtId="0" fontId="21" fillId="14" borderId="70" xfId="0" applyFont="1" applyFill="1" applyBorder="1" applyAlignment="1"/>
    <xf numFmtId="0" fontId="12" fillId="2" borderId="72" xfId="0" applyFont="1" applyFill="1" applyBorder="1" applyAlignment="1">
      <alignment horizontal="left"/>
    </xf>
    <xf numFmtId="0" fontId="12" fillId="17" borderId="49" xfId="0" applyFont="1" applyFill="1" applyBorder="1" applyAlignment="1">
      <alignment horizontal="left" indent="1"/>
    </xf>
    <xf numFmtId="0" fontId="12" fillId="17" borderId="73" xfId="0" applyFont="1" applyFill="1" applyBorder="1" applyAlignment="1">
      <alignment horizontal="left" indent="1"/>
    </xf>
    <xf numFmtId="0" fontId="21" fillId="11" borderId="74" xfId="0" applyFont="1" applyFill="1" applyBorder="1" applyAlignment="1">
      <alignment horizontal="left" vertical="center" indent="1"/>
    </xf>
    <xf numFmtId="0" fontId="10" fillId="0" borderId="49" xfId="0" applyFont="1" applyBorder="1" applyAlignment="1">
      <alignment horizontal="left" indent="1"/>
    </xf>
    <xf numFmtId="0" fontId="21" fillId="14" borderId="72" xfId="0" applyFont="1" applyFill="1" applyBorder="1" applyAlignment="1">
      <alignment horizontal="left"/>
    </xf>
    <xf numFmtId="0" fontId="10" fillId="4" borderId="2" xfId="0" applyFont="1" applyFill="1" applyBorder="1"/>
    <xf numFmtId="0" fontId="10" fillId="4" borderId="2" xfId="0" applyFont="1" applyFill="1" applyBorder="1" applyAlignment="1">
      <alignment horizontal="right"/>
    </xf>
    <xf numFmtId="0" fontId="12" fillId="2" borderId="10" xfId="0" applyFont="1" applyFill="1" applyBorder="1" applyAlignment="1"/>
    <xf numFmtId="0" fontId="12" fillId="2" borderId="73" xfId="0" applyFont="1" applyFill="1" applyBorder="1" applyAlignment="1">
      <alignment horizontal="left" indent="1"/>
    </xf>
    <xf numFmtId="3" fontId="12" fillId="2" borderId="14" xfId="1" applyNumberFormat="1" applyFont="1" applyFill="1" applyBorder="1" applyAlignment="1"/>
    <xf numFmtId="3" fontId="12" fillId="5" borderId="14" xfId="1" applyNumberFormat="1" applyFont="1" applyFill="1" applyBorder="1" applyAlignment="1"/>
    <xf numFmtId="3" fontId="12" fillId="5" borderId="14" xfId="1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left" indent="1"/>
    </xf>
    <xf numFmtId="0" fontId="11" fillId="0" borderId="0" xfId="0" applyFont="1" applyBorder="1" applyAlignment="1">
      <alignment horizontal="right"/>
    </xf>
    <xf numFmtId="167" fontId="13" fillId="4" borderId="33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/>
    <xf numFmtId="0" fontId="38" fillId="5" borderId="49" xfId="0" applyFont="1" applyFill="1" applyBorder="1" applyAlignment="1"/>
    <xf numFmtId="0" fontId="38" fillId="5" borderId="49" xfId="0" applyFont="1" applyFill="1" applyBorder="1" applyAlignment="1">
      <alignment horizontal="left" wrapText="1" indent="2"/>
    </xf>
    <xf numFmtId="0" fontId="15" fillId="0" borderId="0" xfId="0" applyFont="1" applyBorder="1"/>
    <xf numFmtId="0" fontId="10" fillId="0" borderId="0" xfId="0" applyFont="1" applyBorder="1" applyAlignment="1"/>
    <xf numFmtId="165" fontId="12" fillId="15" borderId="0" xfId="1" applyNumberFormat="1" applyFont="1" applyFill="1" applyBorder="1" applyAlignment="1">
      <alignment horizontal="right"/>
    </xf>
    <xf numFmtId="165" fontId="12" fillId="15" borderId="14" xfId="1" applyNumberFormat="1" applyFont="1" applyFill="1" applyBorder="1" applyAlignment="1">
      <alignment horizontal="right"/>
    </xf>
    <xf numFmtId="3" fontId="12" fillId="16" borderId="77" xfId="1" applyNumberFormat="1" applyFont="1" applyFill="1" applyBorder="1" applyAlignment="1">
      <alignment vertical="center"/>
    </xf>
    <xf numFmtId="0" fontId="31" fillId="9" borderId="0" xfId="0" applyFont="1" applyFill="1" applyBorder="1" applyAlignment="1">
      <alignment horizontal="center"/>
    </xf>
    <xf numFmtId="0" fontId="47" fillId="9" borderId="0" xfId="2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3" fontId="38" fillId="6" borderId="0" xfId="1" applyNumberFormat="1" applyFont="1" applyFill="1" applyBorder="1" applyAlignment="1">
      <alignment horizontal="right" vertical="center"/>
    </xf>
    <xf numFmtId="3" fontId="38" fillId="6" borderId="33" xfId="1" applyNumberFormat="1" applyFont="1" applyFill="1" applyBorder="1" applyAlignment="1">
      <alignment horizontal="right" vertical="center"/>
    </xf>
    <xf numFmtId="3" fontId="38" fillId="6" borderId="45" xfId="1" applyNumberFormat="1" applyFont="1" applyFill="1" applyBorder="1" applyAlignment="1">
      <alignment horizontal="center" vertical="center"/>
    </xf>
    <xf numFmtId="3" fontId="38" fillId="6" borderId="50" xfId="1" applyNumberFormat="1" applyFont="1" applyFill="1" applyBorder="1" applyAlignment="1">
      <alignment horizontal="center" vertical="center"/>
    </xf>
    <xf numFmtId="3" fontId="38" fillId="6" borderId="46" xfId="1" applyNumberFormat="1" applyFont="1" applyFill="1" applyBorder="1" applyAlignment="1">
      <alignment horizontal="center" vertical="center"/>
    </xf>
    <xf numFmtId="3" fontId="38" fillId="6" borderId="51" xfId="1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/>
    </xf>
    <xf numFmtId="0" fontId="10" fillId="5" borderId="31" xfId="0" applyFont="1" applyFill="1" applyBorder="1" applyAlignment="1">
      <alignment horizontal="left"/>
    </xf>
    <xf numFmtId="3" fontId="38" fillId="6" borderId="0" xfId="1" applyNumberFormat="1" applyFont="1" applyFill="1" applyBorder="1" applyAlignment="1">
      <alignment horizontal="center" vertical="center"/>
    </xf>
    <xf numFmtId="3" fontId="38" fillId="6" borderId="33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3" fontId="38" fillId="6" borderId="47" xfId="1" applyNumberFormat="1" applyFont="1" applyFill="1" applyBorder="1" applyAlignment="1">
      <alignment horizontal="center" vertical="center"/>
    </xf>
    <xf numFmtId="3" fontId="38" fillId="6" borderId="52" xfId="1" applyNumberFormat="1" applyFont="1" applyFill="1" applyBorder="1" applyAlignment="1">
      <alignment horizontal="center" vertical="center"/>
    </xf>
    <xf numFmtId="0" fontId="11" fillId="7" borderId="50" xfId="0" applyFont="1" applyFill="1" applyBorder="1" applyAlignment="1">
      <alignment horizontal="center"/>
    </xf>
    <xf numFmtId="0" fontId="11" fillId="7" borderId="51" xfId="0" applyFont="1" applyFill="1" applyBorder="1" applyAlignment="1">
      <alignment horizontal="center"/>
    </xf>
    <xf numFmtId="0" fontId="11" fillId="7" borderId="52" xfId="0" applyFont="1" applyFill="1" applyBorder="1" applyAlignment="1">
      <alignment horizontal="center"/>
    </xf>
    <xf numFmtId="0" fontId="38" fillId="18" borderId="33" xfId="0" applyFont="1" applyFill="1" applyBorder="1" applyAlignment="1">
      <alignment horizontal="center" vertical="center"/>
    </xf>
    <xf numFmtId="0" fontId="38" fillId="18" borderId="58" xfId="0" applyFont="1" applyFill="1" applyBorder="1" applyAlignment="1">
      <alignment horizontal="center" vertical="center"/>
    </xf>
    <xf numFmtId="0" fontId="14" fillId="14" borderId="59" xfId="0" applyFont="1" applyFill="1" applyBorder="1" applyAlignment="1">
      <alignment horizontal="left" vertical="center"/>
    </xf>
    <xf numFmtId="0" fontId="14" fillId="14" borderId="37" xfId="0" applyFont="1" applyFill="1" applyBorder="1" applyAlignment="1">
      <alignment horizontal="left" vertical="center"/>
    </xf>
    <xf numFmtId="0" fontId="14" fillId="14" borderId="57" xfId="0" applyFont="1" applyFill="1" applyBorder="1" applyAlignment="1">
      <alignment horizontal="left" vertical="center"/>
    </xf>
    <xf numFmtId="0" fontId="14" fillId="14" borderId="34" xfId="0" applyFont="1" applyFill="1" applyBorder="1" applyAlignment="1">
      <alignment horizontal="left" vertical="center"/>
    </xf>
    <xf numFmtId="0" fontId="14" fillId="14" borderId="59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57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28" fillId="12" borderId="63" xfId="0" applyFont="1" applyFill="1" applyBorder="1" applyAlignment="1">
      <alignment horizontal="center"/>
    </xf>
    <xf numFmtId="0" fontId="28" fillId="12" borderId="17" xfId="0" applyFont="1" applyFill="1" applyBorder="1" applyAlignment="1">
      <alignment horizontal="center"/>
    </xf>
    <xf numFmtId="0" fontId="28" fillId="12" borderId="64" xfId="0" applyFont="1" applyFill="1" applyBorder="1" applyAlignment="1">
      <alignment horizontal="center"/>
    </xf>
    <xf numFmtId="0" fontId="14" fillId="14" borderId="59" xfId="0" applyFont="1" applyFill="1" applyBorder="1" applyAlignment="1">
      <alignment vertical="center"/>
    </xf>
    <xf numFmtId="0" fontId="14" fillId="14" borderId="57" xfId="0" applyFont="1" applyFill="1" applyBorder="1" applyAlignment="1">
      <alignment vertical="center"/>
    </xf>
    <xf numFmtId="0" fontId="14" fillId="14" borderId="37" xfId="0" applyFont="1" applyFill="1" applyBorder="1" applyAlignment="1">
      <alignment horizontal="left" vertical="center" indent="1"/>
    </xf>
    <xf numFmtId="0" fontId="14" fillId="14" borderId="34" xfId="0" applyFont="1" applyFill="1" applyBorder="1" applyAlignment="1">
      <alignment horizontal="left" vertical="center" indent="1"/>
    </xf>
    <xf numFmtId="3" fontId="11" fillId="6" borderId="36" xfId="1" applyNumberFormat="1" applyFont="1" applyFill="1" applyBorder="1" applyAlignment="1">
      <alignment horizontal="center" vertical="center"/>
    </xf>
    <xf numFmtId="3" fontId="11" fillId="6" borderId="33" xfId="1" applyNumberFormat="1" applyFont="1" applyFill="1" applyBorder="1" applyAlignment="1">
      <alignment horizontal="center" vertical="center"/>
    </xf>
    <xf numFmtId="3" fontId="12" fillId="4" borderId="0" xfId="1" applyNumberFormat="1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0" fontId="28" fillId="11" borderId="47" xfId="0" applyFont="1" applyFill="1" applyBorder="1" applyAlignment="1">
      <alignment horizontal="center" vertical="center"/>
    </xf>
    <xf numFmtId="0" fontId="28" fillId="11" borderId="50" xfId="0" applyFont="1" applyFill="1" applyBorder="1" applyAlignment="1">
      <alignment horizontal="center" vertical="center"/>
    </xf>
    <xf numFmtId="0" fontId="28" fillId="11" borderId="52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left" vertical="center" indent="3"/>
    </xf>
    <xf numFmtId="3" fontId="12" fillId="4" borderId="36" xfId="1" applyNumberFormat="1" applyFont="1" applyFill="1" applyBorder="1" applyAlignment="1">
      <alignment horizontal="center" vertical="center"/>
    </xf>
    <xf numFmtId="3" fontId="12" fillId="4" borderId="60" xfId="1" applyNumberFormat="1" applyFont="1" applyFill="1" applyBorder="1" applyAlignment="1">
      <alignment horizontal="center" vertical="center"/>
    </xf>
    <xf numFmtId="3" fontId="12" fillId="4" borderId="49" xfId="1" applyNumberFormat="1" applyFont="1" applyFill="1" applyBorder="1" applyAlignment="1">
      <alignment horizontal="center" vertical="center"/>
    </xf>
    <xf numFmtId="3" fontId="12" fillId="4" borderId="33" xfId="1" applyNumberFormat="1" applyFont="1" applyFill="1" applyBorder="1" applyAlignment="1">
      <alignment horizontal="center" vertical="center"/>
    </xf>
    <xf numFmtId="3" fontId="12" fillId="4" borderId="58" xfId="1" applyNumberFormat="1" applyFont="1" applyFill="1" applyBorder="1" applyAlignment="1">
      <alignment horizontal="center" vertical="center"/>
    </xf>
    <xf numFmtId="0" fontId="38" fillId="14" borderId="35" xfId="0" applyFont="1" applyFill="1" applyBorder="1" applyAlignment="1">
      <alignment horizontal="left" vertical="center"/>
    </xf>
    <xf numFmtId="0" fontId="38" fillId="14" borderId="37" xfId="0" applyFont="1" applyFill="1" applyBorder="1" applyAlignment="1">
      <alignment horizontal="left" vertical="center"/>
    </xf>
    <xf numFmtId="0" fontId="38" fillId="14" borderId="32" xfId="0" applyFont="1" applyFill="1" applyBorder="1" applyAlignment="1">
      <alignment horizontal="left" vertical="center"/>
    </xf>
    <xf numFmtId="0" fontId="38" fillId="14" borderId="34" xfId="0" applyFont="1" applyFill="1" applyBorder="1" applyAlignment="1">
      <alignment horizontal="left" vertical="center"/>
    </xf>
    <xf numFmtId="0" fontId="38" fillId="16" borderId="35" xfId="0" applyFont="1" applyFill="1" applyBorder="1" applyAlignment="1">
      <alignment vertical="center"/>
    </xf>
    <xf numFmtId="0" fontId="38" fillId="16" borderId="36" xfId="0" applyFont="1" applyFill="1" applyBorder="1" applyAlignment="1">
      <alignment vertical="center"/>
    </xf>
    <xf numFmtId="0" fontId="38" fillId="16" borderId="37" xfId="0" applyFont="1" applyFill="1" applyBorder="1" applyAlignment="1">
      <alignment vertical="center"/>
    </xf>
    <xf numFmtId="0" fontId="38" fillId="16" borderId="32" xfId="0" applyFont="1" applyFill="1" applyBorder="1" applyAlignment="1">
      <alignment vertical="center"/>
    </xf>
    <xf numFmtId="0" fontId="38" fillId="16" borderId="33" xfId="0" applyFont="1" applyFill="1" applyBorder="1" applyAlignment="1">
      <alignment vertical="center"/>
    </xf>
    <xf numFmtId="0" fontId="38" fillId="16" borderId="34" xfId="0" applyFont="1" applyFill="1" applyBorder="1" applyAlignment="1">
      <alignment vertical="center"/>
    </xf>
    <xf numFmtId="3" fontId="38" fillId="6" borderId="36" xfId="1" applyNumberFormat="1" applyFont="1" applyFill="1" applyBorder="1" applyAlignment="1">
      <alignment horizontal="center" vertical="center"/>
    </xf>
    <xf numFmtId="0" fontId="28" fillId="18" borderId="33" xfId="0" applyFont="1" applyFill="1" applyBorder="1" applyAlignment="1">
      <alignment horizontal="center" vertical="center"/>
    </xf>
    <xf numFmtId="0" fontId="28" fillId="18" borderId="34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0" borderId="47" xfId="0" applyFont="1" applyFill="1" applyBorder="1" applyAlignment="1">
      <alignment horizontal="center" vertical="center"/>
    </xf>
    <xf numFmtId="0" fontId="28" fillId="10" borderId="50" xfId="0" applyFont="1" applyFill="1" applyBorder="1" applyAlignment="1">
      <alignment horizontal="center" vertical="center"/>
    </xf>
    <xf numFmtId="0" fontId="28" fillId="10" borderId="5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left"/>
    </xf>
    <xf numFmtId="0" fontId="11" fillId="2" borderId="34" xfId="0" applyFont="1" applyFill="1" applyBorder="1" applyAlignment="1">
      <alignment horizontal="left"/>
    </xf>
    <xf numFmtId="3" fontId="38" fillId="6" borderId="37" xfId="1" applyNumberFormat="1" applyFont="1" applyFill="1" applyBorder="1" applyAlignment="1">
      <alignment horizontal="center" vertical="center"/>
    </xf>
    <xf numFmtId="3" fontId="38" fillId="6" borderId="34" xfId="1" applyNumberFormat="1" applyFont="1" applyFill="1" applyBorder="1" applyAlignment="1">
      <alignment horizontal="center" vertical="center"/>
    </xf>
    <xf numFmtId="0" fontId="38" fillId="14" borderId="45" xfId="0" applyFont="1" applyFill="1" applyBorder="1" applyAlignment="1">
      <alignment horizontal="left" vertical="center"/>
    </xf>
    <xf numFmtId="0" fontId="38" fillId="14" borderId="47" xfId="0" applyFont="1" applyFill="1" applyBorder="1" applyAlignment="1">
      <alignment horizontal="left" vertical="center"/>
    </xf>
    <xf numFmtId="0" fontId="38" fillId="14" borderId="50" xfId="0" applyFont="1" applyFill="1" applyBorder="1" applyAlignment="1">
      <alignment horizontal="left" vertical="center"/>
    </xf>
    <xf numFmtId="0" fontId="38" fillId="14" borderId="52" xfId="0" applyFont="1" applyFill="1" applyBorder="1" applyAlignment="1">
      <alignment horizontal="left" vertical="center"/>
    </xf>
    <xf numFmtId="0" fontId="14" fillId="14" borderId="61" xfId="0" applyFont="1" applyFill="1" applyBorder="1" applyAlignment="1">
      <alignment horizontal="center"/>
    </xf>
    <xf numFmtId="0" fontId="14" fillId="14" borderId="30" xfId="0" applyFont="1" applyFill="1" applyBorder="1" applyAlignment="1">
      <alignment horizontal="center"/>
    </xf>
    <xf numFmtId="0" fontId="14" fillId="6" borderId="29" xfId="0" applyFont="1" applyFill="1" applyBorder="1" applyAlignment="1">
      <alignment horizontal="center"/>
    </xf>
    <xf numFmtId="0" fontId="14" fillId="6" borderId="62" xfId="0" applyFont="1" applyFill="1" applyBorder="1" applyAlignment="1">
      <alignment horizontal="center"/>
    </xf>
    <xf numFmtId="0" fontId="14" fillId="17" borderId="45" xfId="0" applyFont="1" applyFill="1" applyBorder="1" applyAlignment="1">
      <alignment horizontal="center"/>
    </xf>
    <xf numFmtId="0" fontId="14" fillId="17" borderId="46" xfId="0" applyFont="1" applyFill="1" applyBorder="1" applyAlignment="1">
      <alignment horizontal="center"/>
    </xf>
    <xf numFmtId="0" fontId="14" fillId="17" borderId="48" xfId="0" applyFont="1" applyFill="1" applyBorder="1" applyAlignment="1">
      <alignment horizontal="center"/>
    </xf>
    <xf numFmtId="0" fontId="14" fillId="17" borderId="0" xfId="0" applyFont="1" applyFill="1" applyBorder="1" applyAlignment="1">
      <alignment horizontal="center"/>
    </xf>
    <xf numFmtId="3" fontId="38" fillId="6" borderId="46" xfId="1" applyNumberFormat="1" applyFont="1" applyFill="1" applyBorder="1" applyAlignment="1">
      <alignment horizontal="right" vertical="center"/>
    </xf>
    <xf numFmtId="3" fontId="38" fillId="6" borderId="51" xfId="1" applyNumberFormat="1" applyFont="1" applyFill="1" applyBorder="1" applyAlignment="1">
      <alignment horizontal="right" vertical="center"/>
    </xf>
    <xf numFmtId="0" fontId="12" fillId="5" borderId="31" xfId="0" applyFont="1" applyFill="1" applyBorder="1" applyAlignment="1">
      <alignment horizontal="left" vertical="center" indent="2"/>
    </xf>
    <xf numFmtId="3" fontId="12" fillId="6" borderId="75" xfId="0" applyNumberFormat="1" applyFont="1" applyFill="1" applyBorder="1" applyAlignment="1">
      <alignment horizontal="left"/>
    </xf>
    <xf numFmtId="3" fontId="12" fillId="6" borderId="46" xfId="0" applyNumberFormat="1" applyFont="1" applyFill="1" applyBorder="1" applyAlignment="1">
      <alignment horizontal="left"/>
    </xf>
    <xf numFmtId="3" fontId="12" fillId="6" borderId="76" xfId="0" applyNumberFormat="1" applyFont="1" applyFill="1" applyBorder="1" applyAlignment="1">
      <alignment horizontal="left"/>
    </xf>
    <xf numFmtId="3" fontId="12" fillId="6" borderId="51" xfId="0" applyNumberFormat="1" applyFont="1" applyFill="1" applyBorder="1" applyAlignment="1">
      <alignment horizontal="left"/>
    </xf>
    <xf numFmtId="0" fontId="40" fillId="4" borderId="48" xfId="0" applyFont="1" applyFill="1" applyBorder="1" applyAlignment="1">
      <alignment horizontal="left"/>
    </xf>
    <xf numFmtId="0" fontId="40" fillId="4" borderId="0" xfId="0" applyFont="1" applyFill="1" applyBorder="1" applyAlignment="1">
      <alignment horizontal="left"/>
    </xf>
    <xf numFmtId="0" fontId="40" fillId="5" borderId="19" xfId="0" applyFont="1" applyFill="1" applyBorder="1" applyAlignment="1">
      <alignment horizontal="left"/>
    </xf>
    <xf numFmtId="0" fontId="40" fillId="5" borderId="2" xfId="0" applyFont="1" applyFill="1" applyBorder="1" applyAlignment="1">
      <alignment horizontal="left"/>
    </xf>
    <xf numFmtId="0" fontId="40" fillId="5" borderId="20" xfId="0" applyFont="1" applyFill="1" applyBorder="1" applyAlignment="1">
      <alignment horizontal="left"/>
    </xf>
    <xf numFmtId="164" fontId="12" fillId="15" borderId="46" xfId="1" applyNumberFormat="1" applyFont="1" applyFill="1" applyBorder="1" applyAlignment="1">
      <alignment horizontal="center" vertical="center"/>
    </xf>
    <xf numFmtId="164" fontId="12" fillId="15" borderId="0" xfId="1" applyNumberFormat="1" applyFont="1" applyFill="1" applyBorder="1" applyAlignment="1">
      <alignment horizontal="center" vertical="center"/>
    </xf>
    <xf numFmtId="164" fontId="12" fillId="15" borderId="51" xfId="1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4" fillId="15" borderId="47" xfId="0" applyFont="1" applyFill="1" applyBorder="1" applyAlignment="1">
      <alignment horizontal="center" vertical="center"/>
    </xf>
    <xf numFmtId="0" fontId="14" fillId="15" borderId="49" xfId="0" applyFont="1" applyFill="1" applyBorder="1" applyAlignment="1">
      <alignment horizontal="center" vertical="center"/>
    </xf>
    <xf numFmtId="0" fontId="14" fillId="15" borderId="52" xfId="0" applyFont="1" applyFill="1" applyBorder="1" applyAlignment="1">
      <alignment horizontal="center" vertical="center"/>
    </xf>
    <xf numFmtId="0" fontId="43" fillId="4" borderId="48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left"/>
    </xf>
    <xf numFmtId="0" fontId="43" fillId="4" borderId="49" xfId="0" applyFont="1" applyFill="1" applyBorder="1" applyAlignment="1">
      <alignment horizontal="left"/>
    </xf>
    <xf numFmtId="0" fontId="14" fillId="11" borderId="48" xfId="0" applyFont="1" applyFill="1" applyBorder="1" applyAlignment="1">
      <alignment horizontal="left" vertical="center"/>
    </xf>
    <xf numFmtId="0" fontId="14" fillId="11" borderId="0" xfId="0" applyFont="1" applyFill="1" applyBorder="1" applyAlignment="1">
      <alignment horizontal="left" vertical="center"/>
    </xf>
    <xf numFmtId="0" fontId="14" fillId="11" borderId="53" xfId="0" applyFont="1" applyFill="1" applyBorder="1" applyAlignment="1">
      <alignment horizontal="left" vertical="center"/>
    </xf>
    <xf numFmtId="0" fontId="14" fillId="11" borderId="14" xfId="0" applyFont="1" applyFill="1" applyBorder="1" applyAlignment="1">
      <alignment horizontal="left" vertical="center"/>
    </xf>
    <xf numFmtId="0" fontId="27" fillId="11" borderId="45" xfId="0" applyFont="1" applyFill="1" applyBorder="1" applyAlignment="1">
      <alignment horizontal="center" vertical="center"/>
    </xf>
    <xf numFmtId="0" fontId="27" fillId="11" borderId="47" xfId="0" applyFont="1" applyFill="1" applyBorder="1" applyAlignment="1">
      <alignment horizontal="center" vertical="center"/>
    </xf>
    <xf numFmtId="0" fontId="27" fillId="11" borderId="50" xfId="0" applyFont="1" applyFill="1" applyBorder="1" applyAlignment="1">
      <alignment horizontal="center" vertical="center"/>
    </xf>
    <xf numFmtId="0" fontId="27" fillId="11" borderId="52" xfId="0" applyFont="1" applyFill="1" applyBorder="1" applyAlignment="1">
      <alignment horizontal="center" vertical="center"/>
    </xf>
    <xf numFmtId="0" fontId="21" fillId="14" borderId="11" xfId="0" applyFont="1" applyFill="1" applyBorder="1" applyAlignment="1">
      <alignment horizontal="left" vertical="center" wrapText="1"/>
    </xf>
    <xf numFmtId="0" fontId="21" fillId="14" borderId="31" xfId="0" applyFont="1" applyFill="1" applyBorder="1" applyAlignment="1">
      <alignment horizontal="left" vertical="center" wrapText="1"/>
    </xf>
    <xf numFmtId="0" fontId="21" fillId="14" borderId="13" xfId="0" applyFont="1" applyFill="1" applyBorder="1" applyAlignment="1">
      <alignment horizontal="left" vertical="center" wrapText="1"/>
    </xf>
    <xf numFmtId="0" fontId="21" fillId="14" borderId="39" xfId="0" applyFont="1" applyFill="1" applyBorder="1" applyAlignment="1">
      <alignment horizontal="left" vertical="center" wrapText="1"/>
    </xf>
    <xf numFmtId="164" fontId="12" fillId="15" borderId="45" xfId="1" applyNumberFormat="1" applyFont="1" applyFill="1" applyBorder="1" applyAlignment="1">
      <alignment horizontal="center" vertical="center"/>
    </xf>
    <xf numFmtId="164" fontId="12" fillId="15" borderId="48" xfId="1" applyNumberFormat="1" applyFont="1" applyFill="1" applyBorder="1" applyAlignment="1">
      <alignment horizontal="center" vertical="center"/>
    </xf>
    <xf numFmtId="164" fontId="12" fillId="15" borderId="50" xfId="1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/>
    </xf>
    <xf numFmtId="0" fontId="19" fillId="2" borderId="31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40" xfId="0" applyFont="1" applyFill="1" applyBorder="1" applyAlignment="1">
      <alignment horizontal="left"/>
    </xf>
    <xf numFmtId="0" fontId="27" fillId="11" borderId="54" xfId="0" quotePrefix="1" applyFont="1" applyFill="1" applyBorder="1" applyAlignment="1">
      <alignment horizontal="left"/>
    </xf>
    <xf numFmtId="0" fontId="27" fillId="11" borderId="41" xfId="0" applyFont="1" applyFill="1" applyBorder="1" applyAlignment="1">
      <alignment horizontal="left"/>
    </xf>
    <xf numFmtId="0" fontId="14" fillId="11" borderId="48" xfId="0" applyFont="1" applyFill="1" applyBorder="1" applyAlignment="1">
      <alignment horizontal="left" vertical="center" wrapText="1"/>
    </xf>
    <xf numFmtId="0" fontId="14" fillId="11" borderId="0" xfId="0" applyFont="1" applyFill="1" applyBorder="1" applyAlignment="1">
      <alignment horizontal="left" vertical="center" wrapText="1"/>
    </xf>
    <xf numFmtId="167" fontId="13" fillId="15" borderId="4" xfId="0" applyNumberFormat="1" applyFont="1" applyFill="1" applyBorder="1" applyAlignment="1">
      <alignment horizontal="right" vertical="center"/>
    </xf>
    <xf numFmtId="167" fontId="13" fillId="15" borderId="0" xfId="0" applyNumberFormat="1" applyFont="1" applyFill="1" applyBorder="1" applyAlignment="1">
      <alignment horizontal="right" vertical="center"/>
    </xf>
    <xf numFmtId="167" fontId="13" fillId="15" borderId="14" xfId="0" applyNumberFormat="1" applyFont="1" applyFill="1" applyBorder="1" applyAlignment="1">
      <alignment horizontal="right" vertical="center"/>
    </xf>
    <xf numFmtId="165" fontId="14" fillId="16" borderId="2" xfId="0" applyNumberFormat="1" applyFont="1" applyFill="1" applyBorder="1" applyAlignment="1">
      <alignment horizontal="center" vertical="center"/>
    </xf>
    <xf numFmtId="165" fontId="14" fillId="16" borderId="1" xfId="0" applyNumberFormat="1" applyFont="1" applyFill="1" applyBorder="1" applyAlignment="1">
      <alignment horizontal="center" vertical="center"/>
    </xf>
    <xf numFmtId="0" fontId="14" fillId="14" borderId="42" xfId="0" applyFont="1" applyFill="1" applyBorder="1" applyAlignment="1">
      <alignment horizontal="left" vertical="center"/>
    </xf>
    <xf numFmtId="0" fontId="14" fillId="14" borderId="40" xfId="0" applyFont="1" applyFill="1" applyBorder="1" applyAlignment="1">
      <alignment horizontal="left" vertical="center"/>
    </xf>
    <xf numFmtId="0" fontId="16" fillId="18" borderId="46" xfId="0" applyFont="1" applyFill="1" applyBorder="1" applyAlignment="1">
      <alignment horizontal="center" vertical="center"/>
    </xf>
    <xf numFmtId="0" fontId="16" fillId="18" borderId="65" xfId="0" applyFont="1" applyFill="1" applyBorder="1" applyAlignment="1">
      <alignment horizontal="center" vertical="center"/>
    </xf>
    <xf numFmtId="0" fontId="27" fillId="10" borderId="45" xfId="0" applyFont="1" applyFill="1" applyBorder="1" applyAlignment="1">
      <alignment horizontal="center" vertical="center"/>
    </xf>
    <xf numFmtId="0" fontId="27" fillId="10" borderId="47" xfId="0" applyFont="1" applyFill="1" applyBorder="1" applyAlignment="1">
      <alignment horizontal="center" vertical="center"/>
    </xf>
    <xf numFmtId="0" fontId="27" fillId="10" borderId="50" xfId="0" applyFont="1" applyFill="1" applyBorder="1" applyAlignment="1">
      <alignment horizontal="center" vertical="center"/>
    </xf>
    <xf numFmtId="0" fontId="27" fillId="10" borderId="52" xfId="0" applyFont="1" applyFill="1" applyBorder="1" applyAlignment="1">
      <alignment horizontal="center" vertical="center"/>
    </xf>
    <xf numFmtId="3" fontId="12" fillId="16" borderId="2" xfId="1" applyNumberFormat="1" applyFont="1" applyFill="1" applyBorder="1" applyAlignment="1">
      <alignment horizontal="center" vertical="center"/>
    </xf>
    <xf numFmtId="3" fontId="12" fillId="16" borderId="1" xfId="1" applyNumberFormat="1" applyFont="1" applyFill="1" applyBorder="1" applyAlignment="1">
      <alignment horizontal="center" vertical="center"/>
    </xf>
    <xf numFmtId="3" fontId="12" fillId="16" borderId="10" xfId="1" applyNumberFormat="1" applyFont="1" applyFill="1" applyBorder="1" applyAlignment="1">
      <alignment horizontal="center" vertical="center"/>
    </xf>
    <xf numFmtId="3" fontId="12" fillId="16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2" fillId="16" borderId="2" xfId="1" applyNumberFormat="1" applyFont="1" applyFill="1" applyBorder="1" applyAlignment="1">
      <alignment horizontal="center" vertical="center"/>
    </xf>
    <xf numFmtId="165" fontId="22" fillId="16" borderId="1" xfId="1" applyNumberFormat="1" applyFont="1" applyFill="1" applyBorder="1" applyAlignment="1">
      <alignment horizontal="center" vertical="center"/>
    </xf>
    <xf numFmtId="165" fontId="12" fillId="15" borderId="2" xfId="1" applyNumberFormat="1" applyFont="1" applyFill="1" applyBorder="1" applyAlignment="1">
      <alignment horizontal="center" vertical="center"/>
    </xf>
    <xf numFmtId="165" fontId="12" fillId="15" borderId="1" xfId="1" applyNumberFormat="1" applyFont="1" applyFill="1" applyBorder="1" applyAlignment="1">
      <alignment horizontal="center" vertical="center"/>
    </xf>
    <xf numFmtId="165" fontId="12" fillId="16" borderId="10" xfId="1" applyNumberFormat="1" applyFont="1" applyFill="1" applyBorder="1" applyAlignment="1">
      <alignment horizontal="center"/>
    </xf>
    <xf numFmtId="165" fontId="12" fillId="16" borderId="6" xfId="1" applyNumberFormat="1" applyFont="1" applyFill="1" applyBorder="1" applyAlignment="1">
      <alignment horizontal="center"/>
    </xf>
    <xf numFmtId="0" fontId="21" fillId="14" borderId="9" xfId="0" applyFont="1" applyFill="1" applyBorder="1" applyAlignment="1">
      <alignment horizontal="right" vertical="center"/>
    </xf>
    <xf numFmtId="0" fontId="21" fillId="14" borderId="5" xfId="0" applyFont="1" applyFill="1" applyBorder="1" applyAlignment="1">
      <alignment horizontal="right" vertical="center"/>
    </xf>
    <xf numFmtId="0" fontId="21" fillId="14" borderId="72" xfId="0" applyFont="1" applyFill="1" applyBorder="1" applyAlignment="1">
      <alignment horizontal="left" vertical="center"/>
    </xf>
    <xf numFmtId="0" fontId="21" fillId="14" borderId="71" xfId="0" applyFont="1" applyFill="1" applyBorder="1" applyAlignment="1">
      <alignment horizontal="left" vertical="center"/>
    </xf>
    <xf numFmtId="0" fontId="21" fillId="14" borderId="9" xfId="0" applyFont="1" applyFill="1" applyBorder="1" applyAlignment="1">
      <alignment horizontal="left" vertical="center"/>
    </xf>
    <xf numFmtId="0" fontId="21" fillId="14" borderId="5" xfId="0" applyFont="1" applyFill="1" applyBorder="1" applyAlignment="1">
      <alignment horizontal="left" vertical="center"/>
    </xf>
    <xf numFmtId="0" fontId="28" fillId="18" borderId="14" xfId="0" applyFont="1" applyFill="1" applyBorder="1" applyAlignment="1">
      <alignment horizontal="center" vertical="center"/>
    </xf>
    <xf numFmtId="0" fontId="28" fillId="18" borderId="15" xfId="0" applyFont="1" applyFill="1" applyBorder="1" applyAlignment="1">
      <alignment horizontal="center" vertical="center"/>
    </xf>
    <xf numFmtId="0" fontId="21" fillId="14" borderId="11" xfId="0" applyFont="1" applyFill="1" applyBorder="1" applyAlignment="1">
      <alignment horizontal="right" vertical="center"/>
    </xf>
    <xf numFmtId="0" fontId="28" fillId="18" borderId="66" xfId="0" applyFont="1" applyFill="1" applyBorder="1" applyAlignment="1">
      <alignment horizontal="center" vertical="center"/>
    </xf>
    <xf numFmtId="0" fontId="28" fillId="18" borderId="67" xfId="0" applyFont="1" applyFill="1" applyBorder="1" applyAlignment="1">
      <alignment horizontal="center" vertical="center"/>
    </xf>
    <xf numFmtId="3" fontId="12" fillId="15" borderId="46" xfId="1" applyNumberFormat="1" applyFont="1" applyFill="1" applyBorder="1" applyAlignment="1">
      <alignment horizontal="center" vertical="center"/>
    </xf>
    <xf numFmtId="3" fontId="12" fillId="15" borderId="78" xfId="1" applyNumberFormat="1" applyFont="1" applyFill="1" applyBorder="1" applyAlignment="1">
      <alignment horizontal="center" vertical="center"/>
    </xf>
    <xf numFmtId="3" fontId="22" fillId="6" borderId="1" xfId="1" applyNumberFormat="1" applyFont="1" applyFill="1" applyBorder="1" applyAlignment="1">
      <alignment horizontal="center"/>
    </xf>
    <xf numFmtId="3" fontId="22" fillId="6" borderId="6" xfId="1" applyNumberFormat="1" applyFont="1" applyFill="1" applyBorder="1" applyAlignment="1">
      <alignment horizontal="center"/>
    </xf>
    <xf numFmtId="3" fontId="11" fillId="4" borderId="0" xfId="1" applyNumberFormat="1" applyFont="1" applyFill="1" applyBorder="1" applyAlignment="1">
      <alignment horizontal="center"/>
    </xf>
    <xf numFmtId="3" fontId="11" fillId="4" borderId="8" xfId="1" applyNumberFormat="1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00"/>
      <color rgb="FFFFFFCC"/>
      <color rgb="FF993366"/>
      <color rgb="FFC0504D"/>
      <color rgb="FFCC66FF"/>
      <color rgb="FFCCCC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Total de Casos Radicados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[1]Sheet1!$A$3</c:f>
              <c:strCache>
                <c:ptCount val="1"/>
                <c:pt idx="0">
                  <c:v>Sistema Musculoesqueletal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[1]Sheet1!$B$2:$F$2</c:f>
              <c:strCache>
                <c:ptCount val="5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2015-16 - P</c:v>
                </c:pt>
              </c:strCache>
            </c:strRef>
          </c:cat>
          <c:val>
            <c:numRef>
              <c:f>[1]Sheet1!$B$3:$F$3</c:f>
              <c:numCache>
                <c:formatCode>General</c:formatCode>
                <c:ptCount val="5"/>
                <c:pt idx="0">
                  <c:v>37243</c:v>
                </c:pt>
                <c:pt idx="1">
                  <c:v>38600</c:v>
                </c:pt>
                <c:pt idx="2">
                  <c:v>36025</c:v>
                </c:pt>
                <c:pt idx="3">
                  <c:v>35243</c:v>
                </c:pt>
                <c:pt idx="4">
                  <c:v>35027</c:v>
                </c:pt>
              </c:numCache>
            </c:numRef>
          </c:val>
        </c:ser>
        <c:ser>
          <c:idx val="1"/>
          <c:order val="1"/>
          <c:tx>
            <c:strRef>
              <c:f>[1]Sheet1!$A$4</c:f>
              <c:strCache>
                <c:ptCount val="1"/>
                <c:pt idx="0">
                  <c:v>Otras Condiciones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[1]Sheet1!$B$2:$F$2</c:f>
              <c:strCache>
                <c:ptCount val="5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2015-16 - P</c:v>
                </c:pt>
              </c:strCache>
            </c:strRef>
          </c:cat>
          <c:val>
            <c:numRef>
              <c:f>[1]Sheet1!$B$4:$F$4</c:f>
              <c:numCache>
                <c:formatCode>General</c:formatCode>
                <c:ptCount val="5"/>
                <c:pt idx="0">
                  <c:v>16212</c:v>
                </c:pt>
                <c:pt idx="1">
                  <c:v>15823</c:v>
                </c:pt>
                <c:pt idx="2">
                  <c:v>14558</c:v>
                </c:pt>
                <c:pt idx="3">
                  <c:v>12807</c:v>
                </c:pt>
                <c:pt idx="4">
                  <c:v>12157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94160"/>
        <c:axId val="308594720"/>
        <c:axId val="0"/>
      </c:bar3DChart>
      <c:catAx>
        <c:axId val="30859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94720"/>
        <c:crosses val="autoZero"/>
        <c:auto val="1"/>
        <c:lblAlgn val="ctr"/>
        <c:lblOffset val="100"/>
        <c:noMultiLvlLbl val="0"/>
      </c:catAx>
      <c:valAx>
        <c:axId val="30859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9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pct20">
      <a:fgClr>
        <a:schemeClr val="bg1">
          <a:lumMod val="85000"/>
        </a:schemeClr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27</xdr:row>
      <xdr:rowOff>160020</xdr:rowOff>
    </xdr:from>
    <xdr:to>
      <xdr:col>6</xdr:col>
      <xdr:colOff>360056</xdr:colOff>
      <xdr:row>34</xdr:row>
      <xdr:rowOff>47611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71450" y="4551045"/>
          <a:ext cx="3846206" cy="102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466725</xdr:colOff>
      <xdr:row>11</xdr:row>
      <xdr:rowOff>47625</xdr:rowOff>
    </xdr:from>
    <xdr:to>
      <xdr:col>18</xdr:col>
      <xdr:colOff>152400</xdr:colOff>
      <xdr:row>16</xdr:row>
      <xdr:rowOff>121903</xdr:rowOff>
    </xdr:to>
    <xdr:sp macro="" textlink="">
      <xdr:nvSpPr>
        <xdr:cNvPr id="15" name="WordArt 3" descr="Large confetti"/>
        <xdr:cNvSpPr>
          <a:spLocks noChangeArrowheads="1" noChangeShapeType="1" noTextEdit="1"/>
        </xdr:cNvSpPr>
      </xdr:nvSpPr>
      <xdr:spPr bwMode="auto">
        <a:xfrm>
          <a:off x="6962775" y="1828800"/>
          <a:ext cx="3819525" cy="883903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/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3600" b="1" i="0" u="none" strike="noStrike" kern="10" cap="none" spc="50" normalizeH="0" baseline="0" noProof="0">
              <a:ln w="11430"/>
              <a:solidFill>
                <a:srgbClr val="FFFF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uLnTx/>
              <a:uFillTx/>
              <a:latin typeface="Arial Black"/>
            </a:rPr>
            <a:t>Boletín</a:t>
          </a:r>
          <a:r>
            <a:rPr kumimoji="0" lang="en-US" sz="3600" b="1" i="0" u="none" strike="noStrike" kern="10" cap="none" spc="50" normalizeH="0" baseline="0" noProof="0">
              <a:ln w="11430"/>
              <a:solidFill>
                <a:schemeClr val="tx1">
                  <a:lumMod val="85000"/>
                  <a:lumOff val="15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uLnTx/>
              <a:uFillTx/>
              <a:latin typeface="Arial Black"/>
            </a:rPr>
            <a:t> </a:t>
          </a:r>
          <a:r>
            <a:rPr kumimoji="0" lang="en-US" sz="3600" b="1" i="0" u="none" strike="noStrike" kern="10" cap="none" spc="50" normalizeH="0" baseline="0" noProof="0">
              <a:ln w="11430"/>
              <a:solidFill>
                <a:srgbClr val="FFFF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uLnTx/>
              <a:uFillTx/>
              <a:latin typeface="Arial Black"/>
            </a:rPr>
            <a:t>Estadístico</a:t>
          </a:r>
        </a:p>
      </xdr:txBody>
    </xdr:sp>
    <xdr:clientData/>
  </xdr:twoCellAnchor>
  <xdr:twoCellAnchor>
    <xdr:from>
      <xdr:col>0</xdr:col>
      <xdr:colOff>171450</xdr:colOff>
      <xdr:row>27</xdr:row>
      <xdr:rowOff>160020</xdr:rowOff>
    </xdr:from>
    <xdr:to>
      <xdr:col>6</xdr:col>
      <xdr:colOff>360056</xdr:colOff>
      <xdr:row>34</xdr:row>
      <xdr:rowOff>47611</xdr:rowOff>
    </xdr:to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171450" y="4551045"/>
          <a:ext cx="3846206" cy="102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12</xdr:col>
      <xdr:colOff>533400</xdr:colOff>
      <xdr:row>36</xdr:row>
      <xdr:rowOff>123824</xdr:rowOff>
    </xdr:from>
    <xdr:to>
      <xdr:col>16</xdr:col>
      <xdr:colOff>495301</xdr:colOff>
      <xdr:row>39</xdr:row>
      <xdr:rowOff>19050</xdr:rowOff>
    </xdr:to>
    <xdr:sp macro="" textlink="">
      <xdr:nvSpPr>
        <xdr:cNvPr id="19" name="WordArt 3" descr="Large confetti"/>
        <xdr:cNvSpPr>
          <a:spLocks noChangeArrowheads="1" noChangeShapeType="1" noTextEdit="1"/>
        </xdr:cNvSpPr>
      </xdr:nvSpPr>
      <xdr:spPr bwMode="auto">
        <a:xfrm>
          <a:off x="7620000" y="5953124"/>
          <a:ext cx="2324101" cy="571501"/>
        </a:xfrm>
        <a:prstGeom prst="rect">
          <a:avLst/>
        </a:prstGeom>
        <a:ln>
          <a:noFill/>
        </a:ln>
      </xdr:spPr>
      <xdr:txBody>
        <a:bodyPr vertOverflow="clip" wrap="none" lIns="91440" tIns="45720" rIns="91440" bIns="45720" fromWordArt="1" anchor="t">
          <a:prstTxWarp prst="textPlain">
            <a:avLst/>
          </a:prstTxWarp>
        </a:bodyPr>
        <a:lstStyle/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10" cap="none" spc="0" normalizeH="0" baseline="0" noProof="0">
              <a:ln w="0">
                <a:solidFill>
                  <a:srgbClr val="FFCC00"/>
                </a:solidFill>
              </a:ln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uLnTx/>
              <a:uFillTx/>
              <a:latin typeface="Arial Black"/>
            </a:rPr>
            <a:t>AÑO</a:t>
          </a:r>
          <a:r>
            <a:rPr kumimoji="0" lang="en-US" sz="1000" b="0" i="0" u="none" strike="noStrike" kern="10" cap="none" spc="0" normalizeH="0" baseline="0" noProof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uLnTx/>
              <a:uFillTx/>
              <a:latin typeface="Arial Black"/>
            </a:rPr>
            <a:t> </a:t>
          </a:r>
          <a:r>
            <a:rPr kumimoji="0" lang="en-US" sz="1000" b="0" i="0" u="none" strike="noStrike" kern="10" cap="none" spc="0" normalizeH="0" baseline="0" noProof="0">
              <a:ln w="0">
                <a:solidFill>
                  <a:srgbClr val="FFCC00"/>
                </a:solidFill>
              </a:ln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uLnTx/>
              <a:uFillTx/>
              <a:latin typeface="Arial Black"/>
            </a:rPr>
            <a:t>FÍSCAL</a:t>
          </a: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10" cap="none" spc="0" normalizeH="0" baseline="0" noProof="0">
              <a:ln w="0">
                <a:solidFill>
                  <a:srgbClr val="FFCC00"/>
                </a:solidFill>
              </a:ln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uLnTx/>
              <a:uFillTx/>
              <a:latin typeface="Arial Black"/>
            </a:rPr>
            <a:t>2015-2016</a:t>
          </a:r>
        </a:p>
      </xdr:txBody>
    </xdr:sp>
    <xdr:clientData/>
  </xdr:twoCellAnchor>
  <xdr:twoCellAnchor>
    <xdr:from>
      <xdr:col>11</xdr:col>
      <xdr:colOff>476251</xdr:colOff>
      <xdr:row>40</xdr:row>
      <xdr:rowOff>171448</xdr:rowOff>
    </xdr:from>
    <xdr:to>
      <xdr:col>17</xdr:col>
      <xdr:colOff>400051</xdr:colOff>
      <xdr:row>42</xdr:row>
      <xdr:rowOff>19049</xdr:rowOff>
    </xdr:to>
    <xdr:sp macro="" textlink="">
      <xdr:nvSpPr>
        <xdr:cNvPr id="20" name="WordArt 3" descr="Large confetti"/>
        <xdr:cNvSpPr>
          <a:spLocks noChangeArrowheads="1" noChangeShapeType="1" noTextEdit="1"/>
        </xdr:cNvSpPr>
      </xdr:nvSpPr>
      <xdr:spPr bwMode="auto">
        <a:xfrm>
          <a:off x="6972301" y="6934198"/>
          <a:ext cx="3467100" cy="361951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none" lIns="91440" tIns="45720" rIns="91440" bIns="45720" fromWordArt="1" anchor="t">
          <a:prstTxWarp prst="textPlain">
            <a:avLst/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500" b="0" i="0" u="none" strike="noStrike" kern="10" cap="none" spc="0" normalizeH="0" baseline="0" noProof="0">
              <a:ln w="0">
                <a:solidFill>
                  <a:srgbClr val="FFC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Arial Black" panose="020B0A04020102020204" pitchFamily="34" charset="0"/>
            </a:rPr>
            <a:t>Oficina</a:t>
          </a:r>
          <a:r>
            <a:rPr kumimoji="0" lang="en-US" sz="1050" b="0" i="0" u="none" strike="noStrike" kern="10" cap="none" spc="0" normalizeH="0" baseline="0" noProof="0">
              <a:ln w="0">
                <a:solidFill>
                  <a:srgbClr val="FFC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Arial Black" panose="020B0A04020102020204" pitchFamily="34" charset="0"/>
            </a:rPr>
            <a:t> </a:t>
          </a:r>
          <a:r>
            <a:rPr kumimoji="0" lang="en-US" sz="600" b="0" i="0" u="none" strike="noStrike" kern="10" cap="none" spc="0" normalizeH="0" baseline="0" noProof="0">
              <a:ln w="0">
                <a:solidFill>
                  <a:srgbClr val="FFC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Arial Black" panose="020B0A04020102020204" pitchFamily="34" charset="0"/>
            </a:rPr>
            <a:t>de Planificación</a:t>
          </a:r>
          <a:endParaRPr kumimoji="0" lang="en-US" sz="1050" b="0" i="0" u="none" strike="noStrike" kern="10" cap="none" spc="0" normalizeH="0" baseline="0" noProof="0">
            <a:ln w="0">
              <a:solidFill>
                <a:srgbClr val="FFC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uLnTx/>
            <a:uFillTx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12</xdr:col>
      <xdr:colOff>209549</xdr:colOff>
      <xdr:row>2</xdr:row>
      <xdr:rowOff>19050</xdr:rowOff>
    </xdr:from>
    <xdr:to>
      <xdr:col>16</xdr:col>
      <xdr:colOff>571500</xdr:colOff>
      <xdr:row>8</xdr:row>
      <xdr:rowOff>66675</xdr:rowOff>
    </xdr:to>
    <xdr:pic>
      <xdr:nvPicPr>
        <xdr:cNvPr id="21" name="Picture 20" descr="cfse logo woelement.pd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72" t="30934" r="14861" b="33119"/>
        <a:stretch>
          <a:fillRect/>
        </a:stretch>
      </xdr:blipFill>
      <xdr:spPr bwMode="auto">
        <a:xfrm>
          <a:off x="7296149" y="342900"/>
          <a:ext cx="272415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219075</xdr:colOff>
      <xdr:row>30</xdr:row>
      <xdr:rowOff>85726</xdr:rowOff>
    </xdr:from>
    <xdr:to>
      <xdr:col>4</xdr:col>
      <xdr:colOff>438785</xdr:colOff>
      <xdr:row>36</xdr:row>
      <xdr:rowOff>123826</xdr:rowOff>
    </xdr:to>
    <xdr:pic>
      <xdr:nvPicPr>
        <xdr:cNvPr id="22" name="Picture 2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943476"/>
          <a:ext cx="1991360" cy="10096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47626</xdr:colOff>
      <xdr:row>16</xdr:row>
      <xdr:rowOff>55177</xdr:rowOff>
    </xdr:from>
    <xdr:to>
      <xdr:col>5</xdr:col>
      <xdr:colOff>91221</xdr:colOff>
      <xdr:row>27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6" y="2645977"/>
          <a:ext cx="2405795" cy="187839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C000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12</xdr:col>
      <xdr:colOff>28575</xdr:colOff>
      <xdr:row>19</xdr:row>
      <xdr:rowOff>47625</xdr:rowOff>
    </xdr:from>
    <xdr:to>
      <xdr:col>17</xdr:col>
      <xdr:colOff>438150</xdr:colOff>
      <xdr:row>34</xdr:row>
      <xdr:rowOff>142875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3124200"/>
          <a:ext cx="3362325" cy="25241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00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25</xdr:row>
          <xdr:rowOff>123825</xdr:rowOff>
        </xdr:from>
        <xdr:to>
          <xdr:col>16</xdr:col>
          <xdr:colOff>76200</xdr:colOff>
          <xdr:row>52</xdr:row>
          <xdr:rowOff>114300</xdr:rowOff>
        </xdr:to>
        <xdr:sp macro="" textlink="">
          <xdr:nvSpPr>
            <xdr:cNvPr id="11265" name="Picture 2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7F7F7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25</xdr:row>
          <xdr:rowOff>123825</xdr:rowOff>
        </xdr:from>
        <xdr:to>
          <xdr:col>7</xdr:col>
          <xdr:colOff>95250</xdr:colOff>
          <xdr:row>52</xdr:row>
          <xdr:rowOff>95250</xdr:rowOff>
        </xdr:to>
        <xdr:sp macro="" textlink="">
          <xdr:nvSpPr>
            <xdr:cNvPr id="11266" name="Picture 1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11</xdr:col>
      <xdr:colOff>297180</xdr:colOff>
      <xdr:row>9</xdr:row>
      <xdr:rowOff>160020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91135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45720</xdr:colOff>
      <xdr:row>9</xdr:row>
      <xdr:rowOff>0</xdr:rowOff>
    </xdr:from>
    <xdr:to>
      <xdr:col>11</xdr:col>
      <xdr:colOff>342900</xdr:colOff>
      <xdr:row>9</xdr:row>
      <xdr:rowOff>160020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9837420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45720</xdr:colOff>
      <xdr:row>9</xdr:row>
      <xdr:rowOff>0</xdr:rowOff>
    </xdr:from>
    <xdr:to>
      <xdr:col>12</xdr:col>
      <xdr:colOff>342900</xdr:colOff>
      <xdr:row>9</xdr:row>
      <xdr:rowOff>160020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10532745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102870</xdr:colOff>
      <xdr:row>10</xdr:row>
      <xdr:rowOff>114300</xdr:rowOff>
    </xdr:from>
    <xdr:to>
      <xdr:col>20</xdr:col>
      <xdr:colOff>400050</xdr:colOff>
      <xdr:row>11</xdr:row>
      <xdr:rowOff>112395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13323570" y="1943100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</xdr:colOff>
      <xdr:row>10</xdr:row>
      <xdr:rowOff>19050</xdr:rowOff>
    </xdr:from>
    <xdr:to>
      <xdr:col>16</xdr:col>
      <xdr:colOff>342900</xdr:colOff>
      <xdr:row>11</xdr:row>
      <xdr:rowOff>17145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11551920" y="1847850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297180</xdr:colOff>
      <xdr:row>9</xdr:row>
      <xdr:rowOff>160020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91135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45720</xdr:colOff>
      <xdr:row>9</xdr:row>
      <xdr:rowOff>0</xdr:rowOff>
    </xdr:from>
    <xdr:to>
      <xdr:col>11</xdr:col>
      <xdr:colOff>342900</xdr:colOff>
      <xdr:row>9</xdr:row>
      <xdr:rowOff>160020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9837420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45720</xdr:colOff>
      <xdr:row>9</xdr:row>
      <xdr:rowOff>0</xdr:rowOff>
    </xdr:from>
    <xdr:to>
      <xdr:col>12</xdr:col>
      <xdr:colOff>342900</xdr:colOff>
      <xdr:row>9</xdr:row>
      <xdr:rowOff>160020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0532745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45720</xdr:colOff>
      <xdr:row>9</xdr:row>
      <xdr:rowOff>0</xdr:rowOff>
    </xdr:from>
    <xdr:to>
      <xdr:col>13</xdr:col>
      <xdr:colOff>342900</xdr:colOff>
      <xdr:row>9</xdr:row>
      <xdr:rowOff>160020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11228070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45720</xdr:colOff>
      <xdr:row>9</xdr:row>
      <xdr:rowOff>0</xdr:rowOff>
    </xdr:from>
    <xdr:to>
      <xdr:col>11</xdr:col>
      <xdr:colOff>342900</xdr:colOff>
      <xdr:row>9</xdr:row>
      <xdr:rowOff>160020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45720</xdr:colOff>
      <xdr:row>9</xdr:row>
      <xdr:rowOff>0</xdr:rowOff>
    </xdr:from>
    <xdr:to>
      <xdr:col>12</xdr:col>
      <xdr:colOff>342900</xdr:colOff>
      <xdr:row>9</xdr:row>
      <xdr:rowOff>160020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107137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45720</xdr:colOff>
      <xdr:row>9</xdr:row>
      <xdr:rowOff>0</xdr:rowOff>
    </xdr:from>
    <xdr:to>
      <xdr:col>13</xdr:col>
      <xdr:colOff>342900</xdr:colOff>
      <xdr:row>9</xdr:row>
      <xdr:rowOff>160020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45720</xdr:colOff>
      <xdr:row>9</xdr:row>
      <xdr:rowOff>0</xdr:rowOff>
    </xdr:from>
    <xdr:to>
      <xdr:col>13</xdr:col>
      <xdr:colOff>342900</xdr:colOff>
      <xdr:row>9</xdr:row>
      <xdr:rowOff>160020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45720</xdr:colOff>
      <xdr:row>9</xdr:row>
      <xdr:rowOff>0</xdr:rowOff>
    </xdr:from>
    <xdr:to>
      <xdr:col>13</xdr:col>
      <xdr:colOff>342900</xdr:colOff>
      <xdr:row>9</xdr:row>
      <xdr:rowOff>160020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</xdr:colOff>
      <xdr:row>9</xdr:row>
      <xdr:rowOff>0</xdr:rowOff>
    </xdr:from>
    <xdr:to>
      <xdr:col>16</xdr:col>
      <xdr:colOff>342900</xdr:colOff>
      <xdr:row>9</xdr:row>
      <xdr:rowOff>160020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</xdr:colOff>
      <xdr:row>9</xdr:row>
      <xdr:rowOff>0</xdr:rowOff>
    </xdr:from>
    <xdr:to>
      <xdr:col>16</xdr:col>
      <xdr:colOff>342900</xdr:colOff>
      <xdr:row>9</xdr:row>
      <xdr:rowOff>160020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</xdr:colOff>
      <xdr:row>9</xdr:row>
      <xdr:rowOff>0</xdr:rowOff>
    </xdr:from>
    <xdr:to>
      <xdr:col>16</xdr:col>
      <xdr:colOff>342900</xdr:colOff>
      <xdr:row>9</xdr:row>
      <xdr:rowOff>160020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30</xdr:row>
          <xdr:rowOff>104775</xdr:rowOff>
        </xdr:from>
        <xdr:to>
          <xdr:col>7</xdr:col>
          <xdr:colOff>95250</xdr:colOff>
          <xdr:row>57</xdr:row>
          <xdr:rowOff>47625</xdr:rowOff>
        </xdr:to>
        <xdr:sp macro="" textlink="">
          <xdr:nvSpPr>
            <xdr:cNvPr id="18438" name="Picture 1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95250</xdr:rowOff>
        </xdr:from>
        <xdr:to>
          <xdr:col>16</xdr:col>
          <xdr:colOff>657225</xdr:colOff>
          <xdr:row>57</xdr:row>
          <xdr:rowOff>28575</xdr:rowOff>
        </xdr:to>
        <xdr:sp macro="" textlink="">
          <xdr:nvSpPr>
            <xdr:cNvPr id="18439" name="Picture 2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11</xdr:col>
      <xdr:colOff>0</xdr:colOff>
      <xdr:row>9</xdr:row>
      <xdr:rowOff>0</xdr:rowOff>
    </xdr:from>
    <xdr:ext cx="297180" cy="160020"/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984694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45720</xdr:colOff>
      <xdr:row>9</xdr:row>
      <xdr:rowOff>0</xdr:rowOff>
    </xdr:from>
    <xdr:ext cx="297180" cy="160020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1051369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45720</xdr:colOff>
      <xdr:row>10</xdr:row>
      <xdr:rowOff>19050</xdr:rowOff>
    </xdr:from>
    <xdr:ext cx="297180" cy="160020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11837670" y="1847850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297180" cy="160020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984694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45720</xdr:colOff>
      <xdr:row>9</xdr:row>
      <xdr:rowOff>0</xdr:rowOff>
    </xdr:from>
    <xdr:ext cx="297180" cy="160020"/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1051369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45720</xdr:colOff>
      <xdr:row>9</xdr:row>
      <xdr:rowOff>0</xdr:rowOff>
    </xdr:from>
    <xdr:ext cx="297180" cy="160020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1118044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297180" cy="160020"/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984694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45720</xdr:colOff>
      <xdr:row>9</xdr:row>
      <xdr:rowOff>0</xdr:rowOff>
    </xdr:from>
    <xdr:ext cx="297180" cy="160020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1051369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45720</xdr:colOff>
      <xdr:row>9</xdr:row>
      <xdr:rowOff>0</xdr:rowOff>
    </xdr:from>
    <xdr:ext cx="297180" cy="160020"/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1118044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45720</xdr:colOff>
      <xdr:row>9</xdr:row>
      <xdr:rowOff>0</xdr:rowOff>
    </xdr:from>
    <xdr:ext cx="297180" cy="160020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1118044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45720</xdr:colOff>
      <xdr:row>9</xdr:row>
      <xdr:rowOff>0</xdr:rowOff>
    </xdr:from>
    <xdr:ext cx="297180" cy="160020"/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1118044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45720</xdr:colOff>
      <xdr:row>9</xdr:row>
      <xdr:rowOff>0</xdr:rowOff>
    </xdr:from>
    <xdr:ext cx="297180" cy="160020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1183767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45720</xdr:colOff>
      <xdr:row>9</xdr:row>
      <xdr:rowOff>0</xdr:rowOff>
    </xdr:from>
    <xdr:ext cx="297180" cy="160020"/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1183767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45720</xdr:colOff>
      <xdr:row>9</xdr:row>
      <xdr:rowOff>0</xdr:rowOff>
    </xdr:from>
    <xdr:ext cx="297180" cy="160020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1183767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45720</xdr:colOff>
      <xdr:row>10</xdr:row>
      <xdr:rowOff>19050</xdr:rowOff>
    </xdr:from>
    <xdr:ext cx="297180" cy="160020"/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13294995" y="1847850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45720</xdr:colOff>
      <xdr:row>9</xdr:row>
      <xdr:rowOff>0</xdr:rowOff>
    </xdr:from>
    <xdr:ext cx="297180" cy="160020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1329499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45720</xdr:colOff>
      <xdr:row>9</xdr:row>
      <xdr:rowOff>0</xdr:rowOff>
    </xdr:from>
    <xdr:ext cx="297180" cy="160020"/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1329499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45720</xdr:colOff>
      <xdr:row>9</xdr:row>
      <xdr:rowOff>0</xdr:rowOff>
    </xdr:from>
    <xdr:ext cx="297180" cy="160020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13294995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167640</xdr:colOff>
      <xdr:row>48</xdr:row>
      <xdr:rowOff>76200</xdr:rowOff>
    </xdr:from>
    <xdr:to>
      <xdr:col>17</xdr:col>
      <xdr:colOff>9525</xdr:colOff>
      <xdr:row>58</xdr:row>
      <xdr:rowOff>123825</xdr:rowOff>
    </xdr:to>
    <xdr:sp macro="" textlink="">
      <xdr:nvSpPr>
        <xdr:cNvPr id="5" name="TextBox 4"/>
        <xdr:cNvSpPr txBox="1"/>
      </xdr:nvSpPr>
      <xdr:spPr>
        <a:xfrm>
          <a:off x="6035040" y="8210550"/>
          <a:ext cx="5604510" cy="1666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Fuente de información </a:t>
          </a:r>
          <a:r>
            <a:rPr lang="en-US" sz="1100" b="1"/>
            <a:t>: </a:t>
          </a:r>
          <a:r>
            <a:rPr lang="en-US" sz="1000" b="0"/>
            <a:t>Las estadísticas presentadas provienen de los datos recopilados de las diferentes áreas y oficinas por la </a:t>
          </a:r>
          <a:r>
            <a:rPr lang="en-US" sz="1000" b="0" baseline="0"/>
            <a:t>Oficina de Planificación y Estadísticas de la CFSE.</a:t>
          </a:r>
          <a:r>
            <a:rPr lang="en-US" sz="1000" b="0"/>
            <a:t> </a:t>
          </a:r>
        </a:p>
        <a:p>
          <a:endParaRPr lang="en-US" sz="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Marco Legal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1"/>
            <a:t> </a:t>
          </a:r>
          <a:r>
            <a:rPr lang="en-US" sz="1000" b="0"/>
            <a:t>Estos datos estadísticos se preparan y mantienen para cumplir con la Ley Orgánica de la Corporación del Fondo del Seguro del Estado, 11 LPRA Secc.1 b-3.(p), la cual dispone sobre la recopilación de datos estadísticos para informes anuales a someterse a la Rama Ejecutiva y a la  Junta de Directores. </a:t>
          </a:r>
        </a:p>
        <a:p>
          <a:endParaRPr lang="en-US" sz="100" b="1"/>
        </a:p>
        <a:p>
          <a:r>
            <a:rPr lang="en-US" sz="900" b="1"/>
            <a:t>Para obtener una copia: </a:t>
          </a:r>
          <a:r>
            <a:rPr lang="en-US" sz="900" b="0"/>
            <a:t>Visite nuestras oficinas de lunes a viernes de 8:00am a 4:30 pm para obtener una copia física.  También</a:t>
          </a:r>
          <a:r>
            <a:rPr lang="en-US" sz="900" b="0" baseline="0"/>
            <a:t> puede acceder a la página "Web"de la CFSE: </a:t>
          </a:r>
          <a:r>
            <a:rPr lang="en-US" sz="1000" b="1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www.fondopr.com</a:t>
          </a:r>
          <a:r>
            <a:rPr lang="en-US" sz="900" b="0"/>
            <a:t>   Además, pueden acceder al Instituto de Estadísticas de Puerto Rico: </a:t>
          </a:r>
          <a:r>
            <a:rPr lang="en-US" sz="900" b="1"/>
            <a:t>http://www.estadisticas.gobierno.pr/iepr/Inventario.aspx</a:t>
          </a:r>
          <a:r>
            <a:rPr lang="en-US" sz="900" b="0"/>
            <a:t>.</a:t>
          </a:r>
          <a:r>
            <a:rPr lang="en-US" sz="900" b="1"/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00">
            <a:effectLst/>
          </a:endParaRPr>
        </a:p>
        <a:p>
          <a:endParaRPr lang="en-US" sz="800" b="0"/>
        </a:p>
      </xdr:txBody>
    </xdr:sp>
    <xdr:clientData/>
  </xdr:twoCellAnchor>
  <xdr:twoCellAnchor>
    <xdr:from>
      <xdr:col>9</xdr:col>
      <xdr:colOff>49530</xdr:colOff>
      <xdr:row>33</xdr:row>
      <xdr:rowOff>51435</xdr:rowOff>
    </xdr:from>
    <xdr:to>
      <xdr:col>9</xdr:col>
      <xdr:colOff>419100</xdr:colOff>
      <xdr:row>35</xdr:row>
      <xdr:rowOff>123826</xdr:rowOff>
    </xdr:to>
    <xdr:sp macro="" textlink="">
      <xdr:nvSpPr>
        <xdr:cNvPr id="4" name="TextBox 3"/>
        <xdr:cNvSpPr txBox="1"/>
      </xdr:nvSpPr>
      <xdr:spPr>
        <a:xfrm>
          <a:off x="6269355" y="5566410"/>
          <a:ext cx="369570" cy="35814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b="1"/>
            <a:t>G-</a:t>
          </a:r>
        </a:p>
      </xdr:txBody>
    </xdr:sp>
    <xdr:clientData/>
  </xdr:twoCellAnchor>
  <xdr:twoCellAnchor>
    <xdr:from>
      <xdr:col>0</xdr:col>
      <xdr:colOff>45720</xdr:colOff>
      <xdr:row>48</xdr:row>
      <xdr:rowOff>150495</xdr:rowOff>
    </xdr:from>
    <xdr:to>
      <xdr:col>7</xdr:col>
      <xdr:colOff>93345</xdr:colOff>
      <xdr:row>58</xdr:row>
      <xdr:rowOff>152400</xdr:rowOff>
    </xdr:to>
    <xdr:sp macro="" textlink="">
      <xdr:nvSpPr>
        <xdr:cNvPr id="2" name="TextBox 1"/>
        <xdr:cNvSpPr txBox="1"/>
      </xdr:nvSpPr>
      <xdr:spPr>
        <a:xfrm>
          <a:off x="45720" y="8639175"/>
          <a:ext cx="5953125" cy="1678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Responsable : Carlos A. Acevedo Ilarraza, Director Asociado</a:t>
          </a:r>
          <a:endParaRPr lang="en-US" sz="10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Correo Electrónico: cacevedo@fondopr.com</a:t>
          </a:r>
          <a:endParaRPr lang="en-US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Postal : 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BOX 365028, San Juan, P.R. 00936-5028</a:t>
          </a:r>
        </a:p>
        <a:p>
          <a:endParaRPr lang="en-US" sz="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Física :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Carr Estatal # 21 Esq. Ave De Diego,Urb La Riviera, Rio Piedras PR</a:t>
          </a:r>
          <a:r>
            <a:rPr lang="en-US" sz="1000">
              <a:latin typeface="+mn-lt"/>
            </a:rPr>
            <a:t> 00936</a:t>
          </a:r>
        </a:p>
        <a:p>
          <a:endParaRPr lang="en-US" sz="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 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787)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793-5959 exts. 5138, 5139 y 5174</a:t>
          </a:r>
          <a:endParaRPr lang="en-US" sz="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 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(787) 774-8444</a:t>
          </a:r>
        </a:p>
        <a:p>
          <a:endParaRPr lang="en-US" sz="2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5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Publicación </a:t>
          </a:r>
          <a:r>
            <a:rPr lang="en-US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Por Año Fiscal</a:t>
          </a:r>
        </a:p>
        <a:p>
          <a:r>
            <a:rPr lang="en-US" sz="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05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Esperada de Publicación: mes de </a:t>
          </a:r>
          <a:r>
            <a:rPr lang="en-US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septiembre 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endParaRPr lang="en-US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161925</xdr:colOff>
      <xdr:row>54</xdr:row>
      <xdr:rowOff>142875</xdr:rowOff>
    </xdr:from>
    <xdr:to>
      <xdr:col>6</xdr:col>
      <xdr:colOff>590550</xdr:colOff>
      <xdr:row>58</xdr:row>
      <xdr:rowOff>66675</xdr:rowOff>
    </xdr:to>
    <xdr:pic>
      <xdr:nvPicPr>
        <xdr:cNvPr id="9" name="Picture 8" descr="cfse logo woelement.pd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72" t="30934" r="14861" b="33119"/>
        <a:stretch>
          <a:fillRect/>
        </a:stretch>
      </xdr:blipFill>
      <xdr:spPr bwMode="auto">
        <a:xfrm>
          <a:off x="4086225" y="9277350"/>
          <a:ext cx="1647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123825</xdr:rowOff>
        </xdr:from>
        <xdr:to>
          <xdr:col>7</xdr:col>
          <xdr:colOff>85725</xdr:colOff>
          <xdr:row>48</xdr:row>
          <xdr:rowOff>123825</xdr:rowOff>
        </xdr:to>
        <xdr:sp macro="" textlink="">
          <xdr:nvSpPr>
            <xdr:cNvPr id="19457" name="Picture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29</xdr:row>
          <xdr:rowOff>123825</xdr:rowOff>
        </xdr:from>
        <xdr:to>
          <xdr:col>16</xdr:col>
          <xdr:colOff>95250</xdr:colOff>
          <xdr:row>48</xdr:row>
          <xdr:rowOff>76200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95249</xdr:colOff>
      <xdr:row>29</xdr:row>
      <xdr:rowOff>142875</xdr:rowOff>
    </xdr:from>
    <xdr:to>
      <xdr:col>7</xdr:col>
      <xdr:colOff>66675</xdr:colOff>
      <xdr:row>48</xdr:row>
      <xdr:rowOff>114300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2011-12</v>
          </cell>
          <cell r="C2" t="str">
            <v>2012-13</v>
          </cell>
          <cell r="D2" t="str">
            <v>2013-14</v>
          </cell>
          <cell r="E2" t="str">
            <v>2014-15</v>
          </cell>
          <cell r="F2" t="str">
            <v>2015-16 - P</v>
          </cell>
        </row>
        <row r="3">
          <cell r="A3" t="str">
            <v>Sistema Musculoesqueletal</v>
          </cell>
          <cell r="B3">
            <v>37243</v>
          </cell>
          <cell r="C3">
            <v>38600</v>
          </cell>
          <cell r="D3">
            <v>36025</v>
          </cell>
          <cell r="E3">
            <v>35243</v>
          </cell>
          <cell r="F3">
            <v>35027</v>
          </cell>
        </row>
        <row r="4">
          <cell r="A4" t="str">
            <v>Otras Condiciones</v>
          </cell>
          <cell r="B4">
            <v>16212</v>
          </cell>
          <cell r="C4">
            <v>15823</v>
          </cell>
          <cell r="D4">
            <v>14558</v>
          </cell>
          <cell r="E4">
            <v>12807</v>
          </cell>
          <cell r="F4">
            <v>12157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ondopr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0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showGridLines="0" topLeftCell="A25" workbookViewId="0">
      <selection activeCell="S42" sqref="S42"/>
    </sheetView>
  </sheetViews>
  <sheetFormatPr defaultColWidth="8.85546875" defaultRowHeight="12.75" x14ac:dyDescent="0.2"/>
  <sheetData>
    <row r="1" spans="1:20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1:20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1:20" x14ac:dyDescent="0.2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0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spans="1:20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spans="1:20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20" x14ac:dyDescent="0.2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spans="1:20" x14ac:dyDescent="0.2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</row>
    <row r="12" spans="1:20" x14ac:dyDescent="0.2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spans="1:20" x14ac:dyDescent="0.2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spans="1:20" x14ac:dyDescent="0.2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0" x14ac:dyDescent="0.2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pans="1:20" x14ac:dyDescent="0.2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</row>
    <row r="17" spans="1:20" x14ac:dyDescent="0.2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</row>
    <row r="18" spans="1:20" x14ac:dyDescent="0.2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</row>
    <row r="19" spans="1:20" x14ac:dyDescent="0.2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12"/>
      <c r="M19" s="98"/>
      <c r="N19" s="98"/>
      <c r="O19" s="98"/>
      <c r="P19" s="98"/>
      <c r="Q19" s="98"/>
      <c r="R19" s="98"/>
      <c r="S19" s="98"/>
      <c r="T19" s="98"/>
    </row>
    <row r="20" spans="1:20" x14ac:dyDescent="0.2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spans="1:20" x14ac:dyDescent="0.2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</row>
    <row r="22" spans="1:20" x14ac:dyDescent="0.2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spans="1:20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1:20" x14ac:dyDescent="0.2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  <row r="25" spans="1:20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</row>
    <row r="26" spans="1:20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</row>
    <row r="27" spans="1:20" x14ac:dyDescent="0.2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</row>
    <row r="28" spans="1:20" x14ac:dyDescent="0.2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0" x14ac:dyDescent="0.2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</row>
    <row r="30" spans="1:20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</row>
    <row r="31" spans="1:20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</row>
    <row r="32" spans="1:20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</row>
    <row r="33" spans="1:20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</row>
    <row r="34" spans="1:20" x14ac:dyDescent="0.2">
      <c r="A34" s="98"/>
      <c r="B34" s="98"/>
      <c r="C34" s="98"/>
      <c r="D34" s="98"/>
      <c r="E34" s="98"/>
      <c r="F34" s="98"/>
      <c r="G34" s="101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</row>
    <row r="35" spans="1:20" x14ac:dyDescent="0.2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</row>
    <row r="36" spans="1:20" x14ac:dyDescent="0.2">
      <c r="A36" s="98"/>
      <c r="B36" s="98"/>
      <c r="C36" s="99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</row>
    <row r="37" spans="1:20" x14ac:dyDescent="0.2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</row>
    <row r="38" spans="1:20" ht="20.25" x14ac:dyDescent="0.4">
      <c r="A38" s="342" t="s">
        <v>0</v>
      </c>
      <c r="B38" s="342"/>
      <c r="C38" s="342"/>
      <c r="D38" s="342"/>
      <c r="E38" s="342"/>
      <c r="F38" s="342"/>
      <c r="G38" s="100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</row>
    <row r="39" spans="1:20" ht="20.25" x14ac:dyDescent="0.4">
      <c r="A39" s="342" t="s">
        <v>1</v>
      </c>
      <c r="B39" s="342"/>
      <c r="C39" s="342"/>
      <c r="D39" s="342"/>
      <c r="E39" s="342"/>
      <c r="F39" s="342"/>
      <c r="G39" s="100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</row>
    <row r="40" spans="1:20" ht="20.25" x14ac:dyDescent="0.4">
      <c r="A40" s="342" t="s">
        <v>2</v>
      </c>
      <c r="B40" s="342"/>
      <c r="C40" s="342"/>
      <c r="D40" s="342"/>
      <c r="E40" s="342"/>
      <c r="F40" s="342"/>
      <c r="G40" s="100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</row>
    <row r="41" spans="1:20" ht="20.25" x14ac:dyDescent="0.4">
      <c r="A41" s="342" t="s">
        <v>3</v>
      </c>
      <c r="B41" s="342"/>
      <c r="C41" s="342"/>
      <c r="D41" s="342"/>
      <c r="E41" s="342"/>
      <c r="F41" s="342"/>
      <c r="G41" s="100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</row>
    <row r="42" spans="1:20" ht="20.25" x14ac:dyDescent="0.4">
      <c r="A42" s="343" t="s">
        <v>120</v>
      </c>
      <c r="B42" s="342"/>
      <c r="C42" s="342"/>
      <c r="D42" s="342"/>
      <c r="E42" s="342"/>
      <c r="F42" s="342"/>
      <c r="G42" s="100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</row>
    <row r="43" spans="1:20" x14ac:dyDescent="0.2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</row>
  </sheetData>
  <mergeCells count="5">
    <mergeCell ref="A38:F38"/>
    <mergeCell ref="A39:F39"/>
    <mergeCell ref="A40:F40"/>
    <mergeCell ref="A41:F41"/>
    <mergeCell ref="A42:F42"/>
  </mergeCells>
  <phoneticPr fontId="39" type="noConversion"/>
  <hyperlinks>
    <hyperlink ref="A42" r:id="rId1"/>
  </hyperlinks>
  <pageMargins left="0.7" right="0.7" top="0.75" bottom="0.75" header="0.3" footer="0.3"/>
  <pageSetup scale="70" fitToHeight="2" orientation="landscape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showGridLines="0" topLeftCell="A31" workbookViewId="0">
      <selection activeCell="K61" sqref="K61"/>
    </sheetView>
  </sheetViews>
  <sheetFormatPr defaultColWidth="9.140625" defaultRowHeight="12.75" x14ac:dyDescent="0.2"/>
  <cols>
    <col min="1" max="1" width="1.7109375" style="11" customWidth="1"/>
    <col min="2" max="2" width="38.85546875" style="11" bestFit="1" customWidth="1"/>
    <col min="3" max="7" width="9.140625" style="11"/>
    <col min="8" max="8" width="1.7109375" style="11" customWidth="1"/>
    <col min="9" max="9" width="4" style="11" customWidth="1"/>
    <col min="10" max="10" width="1.7109375" style="28" customWidth="1"/>
    <col min="11" max="11" width="38.85546875" style="11" customWidth="1"/>
    <col min="12" max="16" width="9.140625" style="11"/>
    <col min="17" max="17" width="1.7109375" style="11" customWidth="1"/>
    <col min="18" max="16384" width="9.140625" style="11"/>
  </cols>
  <sheetData>
    <row r="1" spans="1:19" s="30" customFormat="1" ht="15" customHeight="1" thickBot="1" x14ac:dyDescent="0.25">
      <c r="A1" s="404" t="s">
        <v>17</v>
      </c>
      <c r="B1" s="405"/>
      <c r="C1" s="371"/>
      <c r="D1" s="372"/>
      <c r="E1" s="372"/>
      <c r="F1" s="372"/>
      <c r="G1" s="372"/>
      <c r="H1" s="373"/>
      <c r="I1" s="31"/>
      <c r="J1" s="381" t="s">
        <v>17</v>
      </c>
      <c r="K1" s="382"/>
      <c r="L1" s="371"/>
      <c r="M1" s="372"/>
      <c r="N1" s="372"/>
      <c r="O1" s="372"/>
      <c r="P1" s="372"/>
      <c r="Q1" s="373"/>
    </row>
    <row r="2" spans="1:19" s="30" customFormat="1" ht="15" customHeight="1" thickBot="1" x14ac:dyDescent="0.25">
      <c r="A2" s="406"/>
      <c r="B2" s="407"/>
      <c r="C2" s="264" t="s">
        <v>84</v>
      </c>
      <c r="D2" s="264" t="s">
        <v>86</v>
      </c>
      <c r="E2" s="265" t="s">
        <v>4</v>
      </c>
      <c r="F2" s="265" t="s">
        <v>106</v>
      </c>
      <c r="G2" s="402" t="s">
        <v>109</v>
      </c>
      <c r="H2" s="403"/>
      <c r="I2" s="31"/>
      <c r="J2" s="383"/>
      <c r="K2" s="384"/>
      <c r="L2" s="256" t="str">
        <f>$C$2</f>
        <v>2011-12</v>
      </c>
      <c r="M2" s="256" t="str">
        <f>$D$2</f>
        <v>2012-13</v>
      </c>
      <c r="N2" s="256" t="s">
        <v>119</v>
      </c>
      <c r="O2" s="256" t="s">
        <v>106</v>
      </c>
      <c r="P2" s="361" t="s">
        <v>109</v>
      </c>
      <c r="Q2" s="362"/>
    </row>
    <row r="3" spans="1:19" s="39" customFormat="1" ht="20.100000000000001" customHeight="1" thickBot="1" x14ac:dyDescent="0.25">
      <c r="A3" s="302"/>
      <c r="B3" s="303" t="s">
        <v>78</v>
      </c>
      <c r="C3" s="266"/>
      <c r="D3" s="266"/>
      <c r="E3" s="266"/>
      <c r="F3" s="266"/>
      <c r="G3" s="266"/>
      <c r="H3" s="267"/>
      <c r="I3" s="240"/>
      <c r="J3" s="257"/>
      <c r="K3" s="258" t="s">
        <v>77</v>
      </c>
      <c r="L3" s="259"/>
      <c r="M3" s="259"/>
      <c r="N3" s="259"/>
      <c r="O3" s="259"/>
      <c r="P3" s="259"/>
      <c r="Q3" s="260"/>
    </row>
    <row r="4" spans="1:19" ht="15" customHeight="1" x14ac:dyDescent="0.2">
      <c r="A4" s="391" t="s">
        <v>76</v>
      </c>
      <c r="B4" s="392"/>
      <c r="C4" s="401">
        <f>SUM(C7:C9)</f>
        <v>42543</v>
      </c>
      <c r="D4" s="401">
        <f t="shared" ref="D4" si="0">SUM(D7:D9)</f>
        <v>40115</v>
      </c>
      <c r="E4" s="401">
        <f>SUM(E7:E9)</f>
        <v>36909</v>
      </c>
      <c r="F4" s="401">
        <f>SUM(F7:F9)</f>
        <v>34884</v>
      </c>
      <c r="G4" s="401">
        <f>SUM(G7:G9)</f>
        <v>34151</v>
      </c>
      <c r="H4" s="410"/>
      <c r="I4" s="10"/>
      <c r="J4" s="374"/>
      <c r="K4" s="376" t="s">
        <v>19</v>
      </c>
      <c r="L4" s="290" t="s">
        <v>26</v>
      </c>
      <c r="M4" s="290"/>
      <c r="N4" s="290"/>
      <c r="O4" s="290"/>
      <c r="P4" s="134">
        <v>47184</v>
      </c>
      <c r="Q4" s="247"/>
    </row>
    <row r="5" spans="1:19" ht="15" customHeight="1" thickBot="1" x14ac:dyDescent="0.25">
      <c r="A5" s="393"/>
      <c r="B5" s="394"/>
      <c r="C5" s="354"/>
      <c r="D5" s="354"/>
      <c r="E5" s="354"/>
      <c r="F5" s="354"/>
      <c r="G5" s="354"/>
      <c r="H5" s="411"/>
      <c r="I5" s="10"/>
      <c r="J5" s="375"/>
      <c r="K5" s="377"/>
      <c r="L5" s="291" t="s">
        <v>118</v>
      </c>
      <c r="M5" s="291"/>
      <c r="N5" s="291"/>
      <c r="O5" s="291"/>
      <c r="P5" s="133">
        <v>401508</v>
      </c>
      <c r="Q5" s="248"/>
    </row>
    <row r="6" spans="1:19" ht="15" customHeight="1" x14ac:dyDescent="0.2">
      <c r="A6" s="268"/>
      <c r="B6" s="269"/>
      <c r="C6" s="103"/>
      <c r="D6" s="103"/>
      <c r="E6" s="103"/>
      <c r="F6" s="103"/>
      <c r="G6" s="103"/>
      <c r="H6" s="139"/>
      <c r="I6" s="10"/>
      <c r="J6" s="250"/>
      <c r="K6" s="385" t="s">
        <v>59</v>
      </c>
      <c r="L6" s="380">
        <v>466383</v>
      </c>
      <c r="M6" s="380">
        <v>429552</v>
      </c>
      <c r="N6" s="380">
        <v>404336</v>
      </c>
      <c r="O6" s="380">
        <v>391132</v>
      </c>
      <c r="P6" s="386">
        <v>448692</v>
      </c>
      <c r="Q6" s="387"/>
    </row>
    <row r="7" spans="1:19" ht="15" customHeight="1" x14ac:dyDescent="0.2">
      <c r="A7" s="268"/>
      <c r="B7" s="143" t="s">
        <v>18</v>
      </c>
      <c r="C7" s="113">
        <v>11854</v>
      </c>
      <c r="D7" s="113">
        <v>10748</v>
      </c>
      <c r="E7" s="113">
        <v>11139</v>
      </c>
      <c r="F7" s="113">
        <v>9634</v>
      </c>
      <c r="G7" s="113">
        <v>9622</v>
      </c>
      <c r="H7" s="139"/>
      <c r="I7" s="10"/>
      <c r="J7" s="250"/>
      <c r="K7" s="385"/>
      <c r="L7" s="380"/>
      <c r="M7" s="380"/>
      <c r="N7" s="380"/>
      <c r="O7" s="380"/>
      <c r="P7" s="380"/>
      <c r="Q7" s="388"/>
      <c r="S7" s="11">
        <v>47184</v>
      </c>
    </row>
    <row r="8" spans="1:19" ht="15" customHeight="1" thickBot="1" x14ac:dyDescent="0.25">
      <c r="A8" s="268"/>
      <c r="B8" s="270"/>
      <c r="C8" s="113"/>
      <c r="D8" s="113"/>
      <c r="E8" s="113"/>
      <c r="F8" s="113"/>
      <c r="G8" s="113"/>
      <c r="H8" s="139"/>
      <c r="I8" s="10"/>
      <c r="J8" s="250"/>
      <c r="K8" s="385"/>
      <c r="L8" s="380"/>
      <c r="M8" s="380"/>
      <c r="N8" s="380"/>
      <c r="O8" s="380"/>
      <c r="P8" s="389"/>
      <c r="Q8" s="390"/>
      <c r="S8" s="11">
        <v>401508</v>
      </c>
    </row>
    <row r="9" spans="1:19" ht="15" customHeight="1" x14ac:dyDescent="0.2">
      <c r="A9" s="268"/>
      <c r="B9" s="143" t="s">
        <v>20</v>
      </c>
      <c r="C9" s="113">
        <v>30689</v>
      </c>
      <c r="D9" s="113">
        <v>29367</v>
      </c>
      <c r="E9" s="113">
        <v>25770</v>
      </c>
      <c r="F9" s="113">
        <v>25250</v>
      </c>
      <c r="G9" s="113">
        <v>24529</v>
      </c>
      <c r="H9" s="139"/>
      <c r="I9" s="10"/>
      <c r="J9" s="363" t="s">
        <v>116</v>
      </c>
      <c r="K9" s="364"/>
      <c r="L9" s="378">
        <v>1243113</v>
      </c>
      <c r="M9" s="378">
        <v>1140614</v>
      </c>
      <c r="N9" s="378">
        <v>1058923</v>
      </c>
      <c r="O9" s="378">
        <v>982954</v>
      </c>
      <c r="P9" s="378">
        <v>1049969</v>
      </c>
      <c r="Q9" s="288"/>
      <c r="S9" s="11">
        <f>SUM(S7:S8)</f>
        <v>448692</v>
      </c>
    </row>
    <row r="10" spans="1:19" ht="15" customHeight="1" thickBot="1" x14ac:dyDescent="0.25">
      <c r="A10" s="271" t="s">
        <v>104</v>
      </c>
      <c r="B10" s="272"/>
      <c r="C10" s="408"/>
      <c r="D10" s="408"/>
      <c r="E10" s="408"/>
      <c r="F10" s="408"/>
      <c r="G10" s="408"/>
      <c r="H10" s="409"/>
      <c r="I10" s="10"/>
      <c r="J10" s="365"/>
      <c r="K10" s="366"/>
      <c r="L10" s="379"/>
      <c r="M10" s="379"/>
      <c r="N10" s="379"/>
      <c r="O10" s="379"/>
      <c r="P10" s="379"/>
      <c r="Q10" s="289"/>
    </row>
    <row r="11" spans="1:19" ht="15" customHeight="1" thickBot="1" x14ac:dyDescent="0.25">
      <c r="A11" s="395" t="s">
        <v>103</v>
      </c>
      <c r="B11" s="396"/>
      <c r="C11" s="396"/>
      <c r="D11" s="396"/>
      <c r="E11" s="396"/>
      <c r="F11" s="396"/>
      <c r="G11" s="396"/>
      <c r="H11" s="397"/>
      <c r="I11" s="10"/>
      <c r="J11" s="250"/>
      <c r="K11" s="138"/>
      <c r="L11" s="15"/>
      <c r="M11" s="15"/>
      <c r="N11" s="334"/>
      <c r="O11" s="15"/>
      <c r="P11" s="15"/>
      <c r="Q11" s="246"/>
    </row>
    <row r="12" spans="1:19" ht="15" customHeight="1" thickBot="1" x14ac:dyDescent="0.25">
      <c r="A12" s="398"/>
      <c r="B12" s="399"/>
      <c r="C12" s="399"/>
      <c r="D12" s="399"/>
      <c r="E12" s="399"/>
      <c r="F12" s="399"/>
      <c r="G12" s="399"/>
      <c r="H12" s="400"/>
      <c r="I12" s="10"/>
      <c r="J12" s="367" t="s">
        <v>105</v>
      </c>
      <c r="K12" s="368"/>
      <c r="L12" s="427" t="s">
        <v>117</v>
      </c>
      <c r="M12" s="428"/>
      <c r="N12" s="428"/>
      <c r="O12" s="428"/>
      <c r="P12" s="134">
        <v>29573</v>
      </c>
      <c r="Q12" s="247"/>
    </row>
    <row r="13" spans="1:19" ht="15" customHeight="1" thickBot="1" x14ac:dyDescent="0.25">
      <c r="A13" s="268"/>
      <c r="B13" s="281"/>
      <c r="C13" s="119"/>
      <c r="D13" s="119"/>
      <c r="E13" s="119"/>
      <c r="F13" s="119"/>
      <c r="G13" s="119"/>
      <c r="H13" s="139"/>
      <c r="I13" s="10"/>
      <c r="J13" s="369"/>
      <c r="K13" s="370"/>
      <c r="L13" s="429" t="s">
        <v>108</v>
      </c>
      <c r="M13" s="430"/>
      <c r="N13" s="430"/>
      <c r="O13" s="133"/>
      <c r="P13" s="133">
        <v>1680</v>
      </c>
      <c r="Q13" s="248"/>
    </row>
    <row r="14" spans="1:19" s="18" customFormat="1" ht="15" customHeight="1" x14ac:dyDescent="0.2">
      <c r="A14" s="273"/>
      <c r="B14" s="336" t="s">
        <v>23</v>
      </c>
      <c r="C14" s="114">
        <v>643.4</v>
      </c>
      <c r="D14" s="114">
        <v>637.6</v>
      </c>
      <c r="E14" s="114">
        <v>607.20000000000005</v>
      </c>
      <c r="F14" s="114">
        <v>567.79999999999995</v>
      </c>
      <c r="G14" s="114">
        <v>557</v>
      </c>
      <c r="H14" s="140"/>
      <c r="I14" s="241"/>
      <c r="J14" s="261"/>
      <c r="K14" s="137" t="s">
        <v>72</v>
      </c>
      <c r="L14" s="17">
        <v>35955</v>
      </c>
      <c r="M14" s="17">
        <v>33626</v>
      </c>
      <c r="N14" s="17">
        <v>34018</v>
      </c>
      <c r="O14" s="17">
        <v>31158</v>
      </c>
      <c r="P14" s="17">
        <v>31253</v>
      </c>
      <c r="Q14" s="249"/>
    </row>
    <row r="15" spans="1:19" ht="15" customHeight="1" x14ac:dyDescent="0.2">
      <c r="A15" s="273"/>
      <c r="B15" s="335" t="s">
        <v>121</v>
      </c>
      <c r="C15" s="275"/>
      <c r="D15" s="275"/>
      <c r="E15" s="275"/>
      <c r="F15" s="275"/>
      <c r="G15" s="275"/>
      <c r="H15" s="274"/>
      <c r="I15" s="242"/>
      <c r="J15" s="262"/>
      <c r="K15" s="426" t="s">
        <v>71</v>
      </c>
      <c r="L15" s="20"/>
      <c r="M15" s="20"/>
      <c r="N15" s="20"/>
      <c r="O15" s="20"/>
      <c r="P15" s="20"/>
      <c r="Q15" s="245"/>
    </row>
    <row r="16" spans="1:19" ht="15" customHeight="1" thickBot="1" x14ac:dyDescent="0.25">
      <c r="A16" s="279"/>
      <c r="B16" s="282"/>
      <c r="C16" s="280"/>
      <c r="D16" s="280"/>
      <c r="E16" s="280"/>
      <c r="F16" s="280"/>
      <c r="G16" s="280"/>
      <c r="H16" s="272"/>
      <c r="I16" s="10"/>
      <c r="J16" s="250"/>
      <c r="K16" s="426"/>
      <c r="L16" s="20">
        <v>18757</v>
      </c>
      <c r="M16" s="20">
        <v>18064</v>
      </c>
      <c r="N16" s="20">
        <v>18190</v>
      </c>
      <c r="O16" s="20">
        <v>20383</v>
      </c>
      <c r="P16" s="20">
        <v>20383</v>
      </c>
      <c r="Q16" s="245"/>
    </row>
    <row r="17" spans="1:20" ht="15" customHeight="1" thickBot="1" x14ac:dyDescent="0.25">
      <c r="A17" s="391" t="s">
        <v>69</v>
      </c>
      <c r="B17" s="392"/>
      <c r="C17" s="353">
        <f t="shared" ref="C17" si="1">(C22+C20)</f>
        <v>43037</v>
      </c>
      <c r="D17" s="353">
        <f>(D22+D20)</f>
        <v>43952</v>
      </c>
      <c r="E17" s="353">
        <f>(E22+E20)</f>
        <v>46354</v>
      </c>
      <c r="F17" s="345">
        <f>(F22+F20)</f>
        <v>46135</v>
      </c>
      <c r="G17" s="345">
        <f>(G22+G20)</f>
        <v>45958</v>
      </c>
      <c r="H17" s="286"/>
      <c r="I17" s="27"/>
      <c r="J17" s="416" t="s">
        <v>49</v>
      </c>
      <c r="K17" s="417"/>
      <c r="L17" s="418"/>
      <c r="M17" s="418"/>
      <c r="N17" s="418"/>
      <c r="O17" s="418"/>
      <c r="P17" s="418"/>
      <c r="Q17" s="419"/>
    </row>
    <row r="18" spans="1:20" ht="15" customHeight="1" thickBot="1" x14ac:dyDescent="0.25">
      <c r="A18" s="393"/>
      <c r="B18" s="394"/>
      <c r="C18" s="354"/>
      <c r="D18" s="354"/>
      <c r="E18" s="354"/>
      <c r="F18" s="346"/>
      <c r="G18" s="346"/>
      <c r="H18" s="287"/>
      <c r="I18" s="27"/>
      <c r="J18" s="250"/>
      <c r="K18" s="135" t="s">
        <v>21</v>
      </c>
      <c r="L18" s="21">
        <v>6388</v>
      </c>
      <c r="M18" s="21">
        <v>5081</v>
      </c>
      <c r="N18" s="21">
        <v>5061</v>
      </c>
      <c r="O18" s="21">
        <v>4166</v>
      </c>
      <c r="P18" s="21">
        <v>4289</v>
      </c>
      <c r="Q18" s="245"/>
    </row>
    <row r="19" spans="1:20" ht="15" customHeight="1" x14ac:dyDescent="0.2">
      <c r="A19" s="268"/>
      <c r="B19" s="276"/>
      <c r="C19" s="104"/>
      <c r="D19" s="104"/>
      <c r="E19" s="104"/>
      <c r="F19" s="104"/>
      <c r="G19" s="104"/>
      <c r="H19" s="141"/>
      <c r="I19" s="10"/>
      <c r="J19" s="250"/>
      <c r="K19" s="135" t="s">
        <v>22</v>
      </c>
      <c r="L19" s="22">
        <v>126488</v>
      </c>
      <c r="M19" s="22">
        <v>108913</v>
      </c>
      <c r="N19" s="22">
        <v>113913</v>
      </c>
      <c r="O19" s="22">
        <v>93255</v>
      </c>
      <c r="P19" s="22">
        <v>91641</v>
      </c>
      <c r="Q19" s="245"/>
    </row>
    <row r="20" spans="1:20" ht="15" customHeight="1" x14ac:dyDescent="0.2">
      <c r="A20" s="268"/>
      <c r="B20" s="143" t="s">
        <v>125</v>
      </c>
      <c r="C20" s="23">
        <v>38807</v>
      </c>
      <c r="D20" s="23">
        <v>39793</v>
      </c>
      <c r="E20" s="23">
        <v>42430</v>
      </c>
      <c r="F20" s="23">
        <v>42877</v>
      </c>
      <c r="G20" s="23">
        <v>42742</v>
      </c>
      <c r="H20" s="142"/>
      <c r="I20" s="10"/>
      <c r="J20" s="250"/>
      <c r="K20" s="135" t="s">
        <v>48</v>
      </c>
      <c r="L20" s="24">
        <v>10308</v>
      </c>
      <c r="M20" s="24">
        <v>8651</v>
      </c>
      <c r="N20" s="24">
        <v>9128</v>
      </c>
      <c r="O20" s="24">
        <v>8429</v>
      </c>
      <c r="P20" s="24">
        <v>8218</v>
      </c>
      <c r="Q20" s="245"/>
    </row>
    <row r="21" spans="1:20" ht="15" customHeight="1" thickBot="1" x14ac:dyDescent="0.25">
      <c r="A21" s="268"/>
      <c r="B21" s="144"/>
      <c r="C21" s="115"/>
      <c r="D21" s="115"/>
      <c r="E21" s="115"/>
      <c r="F21" s="115"/>
      <c r="G21" s="115"/>
      <c r="H21" s="141"/>
      <c r="I21" s="10"/>
      <c r="J21" s="263"/>
      <c r="K21" s="136"/>
      <c r="L21" s="132"/>
      <c r="M21" s="132"/>
      <c r="N21" s="132"/>
      <c r="O21" s="132"/>
      <c r="P21" s="132"/>
      <c r="Q21" s="251"/>
    </row>
    <row r="22" spans="1:20" ht="15" customHeight="1" thickBot="1" x14ac:dyDescent="0.25">
      <c r="A22" s="277"/>
      <c r="B22" s="143" t="s">
        <v>68</v>
      </c>
      <c r="C22" s="23">
        <v>4230</v>
      </c>
      <c r="D22" s="23">
        <v>4159</v>
      </c>
      <c r="E22" s="23">
        <v>3924</v>
      </c>
      <c r="F22" s="23">
        <v>3258</v>
      </c>
      <c r="G22" s="23">
        <v>3216</v>
      </c>
      <c r="H22" s="274"/>
      <c r="I22" s="10"/>
      <c r="J22" s="283" t="s">
        <v>58</v>
      </c>
      <c r="K22" s="284"/>
      <c r="L22" s="297">
        <v>2286</v>
      </c>
      <c r="M22" s="297">
        <v>1793</v>
      </c>
      <c r="N22" s="298">
        <v>1841</v>
      </c>
      <c r="O22" s="297">
        <v>1717</v>
      </c>
      <c r="P22" s="297">
        <v>1601</v>
      </c>
      <c r="Q22" s="252"/>
    </row>
    <row r="23" spans="1:20" ht="15" customHeight="1" thickBot="1" x14ac:dyDescent="0.25">
      <c r="A23" s="277"/>
      <c r="B23" s="278"/>
      <c r="C23" s="275"/>
      <c r="D23" s="275"/>
      <c r="E23" s="275"/>
      <c r="F23" s="275"/>
      <c r="G23" s="275"/>
      <c r="H23" s="274"/>
      <c r="I23" s="10"/>
      <c r="J23" s="420" t="s">
        <v>60</v>
      </c>
      <c r="K23" s="421"/>
      <c r="L23" s="293">
        <v>8.83</v>
      </c>
      <c r="M23" s="294">
        <v>8.3000000000000007</v>
      </c>
      <c r="N23" s="294">
        <v>8.86</v>
      </c>
      <c r="O23" s="294">
        <v>7.84</v>
      </c>
      <c r="P23" s="294">
        <v>7.94</v>
      </c>
      <c r="Q23" s="295"/>
    </row>
    <row r="24" spans="1:20" ht="15" customHeight="1" x14ac:dyDescent="0.2">
      <c r="A24" s="412" t="s">
        <v>70</v>
      </c>
      <c r="B24" s="413"/>
      <c r="C24" s="347">
        <v>116731</v>
      </c>
      <c r="D24" s="349">
        <v>115667</v>
      </c>
      <c r="E24" s="349">
        <v>115588</v>
      </c>
      <c r="F24" s="424">
        <v>113177</v>
      </c>
      <c r="G24" s="349">
        <v>111040</v>
      </c>
      <c r="H24" s="356"/>
      <c r="I24" s="27"/>
      <c r="J24" s="422" t="s">
        <v>122</v>
      </c>
      <c r="K24" s="423"/>
      <c r="L24" s="296">
        <v>2464</v>
      </c>
      <c r="M24" s="129">
        <v>1951</v>
      </c>
      <c r="N24" s="129">
        <v>1768</v>
      </c>
      <c r="O24" s="129">
        <v>2804</v>
      </c>
      <c r="P24" s="129">
        <v>1336</v>
      </c>
      <c r="Q24" s="252"/>
      <c r="T24" s="96"/>
    </row>
    <row r="25" spans="1:20" ht="15" customHeight="1" thickBot="1" x14ac:dyDescent="0.25">
      <c r="A25" s="414"/>
      <c r="B25" s="415"/>
      <c r="C25" s="348"/>
      <c r="D25" s="350"/>
      <c r="E25" s="350"/>
      <c r="F25" s="425"/>
      <c r="G25" s="350"/>
      <c r="H25" s="357"/>
      <c r="I25" s="27"/>
      <c r="J25" s="285"/>
      <c r="K25" s="292"/>
      <c r="L25" s="358"/>
      <c r="M25" s="359"/>
      <c r="N25" s="359"/>
      <c r="O25" s="359"/>
      <c r="P25" s="359"/>
      <c r="Q25" s="360"/>
    </row>
    <row r="26" spans="1:20" ht="15" customHeight="1" x14ac:dyDescent="0.2">
      <c r="A26" s="351"/>
      <c r="B26" s="351"/>
      <c r="C26" s="351"/>
      <c r="D26" s="351"/>
      <c r="E26" s="351"/>
      <c r="F26" s="351"/>
      <c r="G26" s="351"/>
      <c r="H26" s="352"/>
      <c r="I26" s="243"/>
      <c r="J26" s="253"/>
      <c r="K26" s="27"/>
      <c r="L26" s="27"/>
      <c r="M26" s="27"/>
      <c r="N26" s="27"/>
      <c r="O26" s="27"/>
      <c r="P26" s="27"/>
      <c r="Q26" s="254"/>
      <c r="T26" s="96"/>
    </row>
    <row r="27" spans="1:20" ht="15" customHeight="1" x14ac:dyDescent="0.2">
      <c r="A27" s="121"/>
      <c r="B27" s="105"/>
      <c r="C27" s="122"/>
      <c r="D27" s="122"/>
      <c r="E27" s="122"/>
      <c r="F27" s="122"/>
      <c r="G27" s="122"/>
      <c r="H27" s="122"/>
      <c r="I27" s="10"/>
      <c r="J27" s="244"/>
      <c r="K27" s="13"/>
      <c r="L27" s="15"/>
      <c r="M27" s="15"/>
      <c r="N27" s="15"/>
      <c r="O27" s="15"/>
      <c r="P27" s="15"/>
      <c r="Q27" s="246"/>
      <c r="T27" s="96"/>
    </row>
    <row r="28" spans="1:20" x14ac:dyDescent="0.2">
      <c r="A28" s="121"/>
      <c r="B28" s="105"/>
      <c r="C28" s="106"/>
      <c r="D28" s="106"/>
      <c r="E28" s="106"/>
      <c r="F28" s="106"/>
      <c r="G28" s="106"/>
      <c r="H28" s="106"/>
      <c r="I28" s="10"/>
      <c r="J28" s="244"/>
      <c r="K28" s="13"/>
      <c r="L28" s="16"/>
      <c r="M28" s="16"/>
      <c r="N28" s="16"/>
      <c r="O28" s="16"/>
      <c r="P28" s="16"/>
      <c r="Q28" s="246"/>
      <c r="T28" s="96"/>
    </row>
    <row r="29" spans="1:20" x14ac:dyDescent="0.2">
      <c r="A29" s="121"/>
      <c r="B29" s="105"/>
      <c r="C29" s="107"/>
      <c r="D29" s="107"/>
      <c r="E29" s="107"/>
      <c r="F29" s="107"/>
      <c r="G29" s="107"/>
      <c r="H29" s="106"/>
      <c r="I29" s="10"/>
      <c r="J29" s="255"/>
      <c r="K29" s="27"/>
      <c r="L29" s="10"/>
      <c r="M29" s="10"/>
      <c r="N29" s="10"/>
      <c r="O29" s="10"/>
      <c r="P29" s="10"/>
      <c r="Q29" s="198"/>
      <c r="T29" s="96"/>
    </row>
    <row r="30" spans="1:20" x14ac:dyDescent="0.2">
      <c r="A30" s="121"/>
      <c r="B30" s="108"/>
      <c r="C30" s="108"/>
      <c r="D30" s="108"/>
      <c r="E30" s="108"/>
      <c r="F30" s="108"/>
      <c r="G30" s="108"/>
      <c r="H30" s="108"/>
      <c r="I30" s="10"/>
      <c r="J30" s="255"/>
      <c r="K30" s="27"/>
      <c r="L30" s="10"/>
      <c r="M30" s="10"/>
      <c r="N30" s="10"/>
      <c r="O30" s="10"/>
      <c r="P30" s="10"/>
      <c r="Q30" s="198"/>
      <c r="T30" s="96"/>
    </row>
    <row r="31" spans="1:20" x14ac:dyDescent="0.2">
      <c r="A31" s="121"/>
      <c r="B31" s="108"/>
      <c r="C31" s="108"/>
      <c r="D31" s="108"/>
      <c r="E31" s="108"/>
      <c r="F31" s="108"/>
      <c r="G31" s="108"/>
      <c r="H31" s="108"/>
      <c r="I31" s="10"/>
      <c r="J31" s="255"/>
      <c r="K31" s="10"/>
      <c r="L31" s="10"/>
      <c r="M31" s="10"/>
      <c r="N31" s="10"/>
      <c r="O31" s="10"/>
      <c r="P31" s="10"/>
      <c r="Q31" s="198"/>
    </row>
    <row r="32" spans="1:20" x14ac:dyDescent="0.2">
      <c r="A32" s="121"/>
      <c r="B32" s="105"/>
      <c r="C32" s="109"/>
      <c r="D32" s="109"/>
      <c r="E32" s="109"/>
      <c r="F32" s="109"/>
      <c r="G32" s="109"/>
      <c r="H32" s="122"/>
      <c r="I32" s="10"/>
      <c r="J32" s="255"/>
      <c r="K32" s="10"/>
      <c r="L32" s="10"/>
      <c r="M32" s="10"/>
      <c r="N32" s="10"/>
      <c r="O32" s="10"/>
      <c r="P32" s="10"/>
      <c r="Q32" s="198"/>
    </row>
    <row r="33" spans="1:17" x14ac:dyDescent="0.2">
      <c r="A33" s="123"/>
      <c r="B33" s="110"/>
      <c r="C33" s="111"/>
      <c r="D33" s="111"/>
      <c r="E33" s="111"/>
      <c r="F33" s="111"/>
      <c r="G33" s="111"/>
      <c r="H33" s="120"/>
      <c r="I33" s="10"/>
      <c r="J33" s="255"/>
      <c r="K33" s="10"/>
      <c r="L33" s="10"/>
      <c r="M33" s="10"/>
      <c r="N33" s="10"/>
      <c r="O33" s="10"/>
      <c r="P33" s="10"/>
      <c r="Q33" s="198"/>
    </row>
    <row r="34" spans="1:17" x14ac:dyDescent="0.2">
      <c r="A34" s="124"/>
      <c r="B34" s="108"/>
      <c r="C34" s="108"/>
      <c r="D34" s="108"/>
      <c r="E34" s="108"/>
      <c r="F34" s="108"/>
      <c r="G34" s="108"/>
      <c r="H34" s="108"/>
      <c r="I34" s="10"/>
      <c r="J34" s="255"/>
      <c r="K34" s="10"/>
      <c r="L34" s="10"/>
      <c r="M34" s="10"/>
      <c r="N34" s="10"/>
      <c r="O34" s="10"/>
      <c r="P34" s="10"/>
      <c r="Q34" s="198"/>
    </row>
    <row r="35" spans="1:17" x14ac:dyDescent="0.2">
      <c r="A35" s="124"/>
      <c r="B35" s="108"/>
      <c r="C35" s="108"/>
      <c r="D35" s="108"/>
      <c r="E35" s="108"/>
      <c r="F35" s="108"/>
      <c r="G35" s="108"/>
      <c r="H35" s="108"/>
      <c r="I35" s="10"/>
      <c r="J35" s="255"/>
      <c r="K35" s="10"/>
      <c r="L35" s="10"/>
      <c r="M35" s="10"/>
      <c r="N35" s="10"/>
      <c r="O35" s="10"/>
      <c r="P35" s="10"/>
      <c r="Q35" s="198"/>
    </row>
    <row r="36" spans="1:17" x14ac:dyDescent="0.2">
      <c r="A36" s="124"/>
      <c r="B36" s="108"/>
      <c r="C36" s="108"/>
      <c r="D36" s="108"/>
      <c r="E36" s="108"/>
      <c r="F36" s="108"/>
      <c r="G36" s="108"/>
      <c r="H36" s="108"/>
      <c r="I36" s="10"/>
      <c r="J36" s="255"/>
      <c r="K36" s="10"/>
      <c r="L36" s="10"/>
      <c r="M36" s="10"/>
      <c r="N36" s="10"/>
      <c r="O36" s="10"/>
      <c r="P36" s="10"/>
      <c r="Q36" s="198"/>
    </row>
    <row r="37" spans="1:17" x14ac:dyDescent="0.2">
      <c r="A37" s="124"/>
      <c r="B37" s="108"/>
      <c r="C37" s="108"/>
      <c r="D37" s="108"/>
      <c r="E37" s="108"/>
      <c r="F37" s="108"/>
      <c r="G37" s="108"/>
      <c r="H37" s="108"/>
      <c r="I37" s="10"/>
      <c r="J37" s="255"/>
      <c r="K37" s="10"/>
      <c r="L37" s="10"/>
      <c r="M37" s="10"/>
      <c r="N37" s="10"/>
      <c r="O37" s="10"/>
      <c r="P37" s="10"/>
      <c r="Q37" s="198"/>
    </row>
    <row r="38" spans="1:17" x14ac:dyDescent="0.2">
      <c r="A38" s="124"/>
      <c r="B38" s="108"/>
      <c r="C38" s="108"/>
      <c r="D38" s="108"/>
      <c r="E38" s="108"/>
      <c r="F38" s="108"/>
      <c r="G38" s="108"/>
      <c r="H38" s="108"/>
      <c r="I38" s="10"/>
      <c r="J38" s="255"/>
      <c r="K38" s="10"/>
      <c r="L38" s="10"/>
      <c r="M38" s="10"/>
      <c r="N38" s="10"/>
      <c r="O38" s="10"/>
      <c r="P38" s="10"/>
      <c r="Q38" s="198"/>
    </row>
    <row r="39" spans="1:17" x14ac:dyDescent="0.2">
      <c r="A39" s="124"/>
      <c r="B39" s="108"/>
      <c r="C39" s="108"/>
      <c r="D39" s="108"/>
      <c r="E39" s="108"/>
      <c r="F39" s="108"/>
      <c r="G39" s="108"/>
      <c r="H39" s="108"/>
      <c r="I39" s="10"/>
      <c r="J39" s="255"/>
      <c r="K39" s="10"/>
      <c r="L39" s="10"/>
      <c r="M39" s="10"/>
      <c r="N39" s="10"/>
      <c r="O39" s="10" t="s">
        <v>51</v>
      </c>
      <c r="P39" s="10" t="s">
        <v>51</v>
      </c>
      <c r="Q39" s="198"/>
    </row>
    <row r="40" spans="1:17" x14ac:dyDescent="0.2">
      <c r="A40" s="124"/>
      <c r="B40" s="108"/>
      <c r="C40" s="108"/>
      <c r="D40" s="108"/>
      <c r="E40" s="108"/>
      <c r="F40" s="108"/>
      <c r="G40" s="108"/>
      <c r="H40" s="108"/>
      <c r="I40" s="10"/>
      <c r="J40" s="255"/>
      <c r="K40" s="10"/>
      <c r="L40" s="10"/>
      <c r="M40" s="10"/>
      <c r="N40" s="10"/>
      <c r="O40" s="10"/>
      <c r="P40" s="10"/>
      <c r="Q40" s="198"/>
    </row>
    <row r="41" spans="1:17" x14ac:dyDescent="0.2">
      <c r="A41" s="124"/>
      <c r="B41" s="108"/>
      <c r="C41" s="108"/>
      <c r="D41" s="108"/>
      <c r="E41" s="108"/>
      <c r="F41" s="108"/>
      <c r="G41" s="108"/>
      <c r="H41" s="108"/>
      <c r="I41" s="10"/>
      <c r="J41" s="255"/>
      <c r="K41" s="10"/>
      <c r="L41" s="10"/>
      <c r="M41" s="10"/>
      <c r="N41" s="10"/>
      <c r="O41" s="10" t="s">
        <v>51</v>
      </c>
      <c r="P41" s="10" t="s">
        <v>51</v>
      </c>
      <c r="Q41" s="198"/>
    </row>
    <row r="42" spans="1:17" x14ac:dyDescent="0.2">
      <c r="A42" s="124"/>
      <c r="B42" s="108"/>
      <c r="C42" s="108"/>
      <c r="D42" s="108"/>
      <c r="E42" s="108"/>
      <c r="F42" s="108"/>
      <c r="G42" s="108"/>
      <c r="H42" s="108"/>
      <c r="I42" s="10"/>
      <c r="J42" s="255"/>
      <c r="K42" s="10"/>
      <c r="L42" s="10"/>
      <c r="M42" s="10"/>
      <c r="N42" s="10"/>
      <c r="O42" s="10"/>
      <c r="P42" s="10"/>
      <c r="Q42" s="198"/>
    </row>
    <row r="43" spans="1:17" x14ac:dyDescent="0.2">
      <c r="A43" s="124"/>
      <c r="B43" s="108"/>
      <c r="C43" s="108"/>
      <c r="D43" s="108"/>
      <c r="E43" s="108"/>
      <c r="F43" s="108"/>
      <c r="G43" s="108"/>
      <c r="H43" s="108"/>
      <c r="I43" s="10"/>
      <c r="J43" s="255"/>
      <c r="K43" s="27"/>
      <c r="L43" s="10"/>
      <c r="M43" s="10"/>
      <c r="N43" s="10"/>
      <c r="O43" s="10"/>
      <c r="P43" s="10"/>
      <c r="Q43" s="198"/>
    </row>
    <row r="44" spans="1:17" x14ac:dyDescent="0.2">
      <c r="A44" s="124"/>
      <c r="B44" s="108"/>
      <c r="C44" s="108"/>
      <c r="D44" s="108"/>
      <c r="E44" s="108"/>
      <c r="F44" s="108"/>
      <c r="G44" s="108"/>
      <c r="H44" s="108"/>
      <c r="I44" s="10"/>
      <c r="J44" s="255"/>
      <c r="K44" s="27"/>
      <c r="L44" s="10"/>
      <c r="M44" s="10"/>
      <c r="N44" s="10"/>
      <c r="O44" s="10"/>
      <c r="P44" s="10"/>
      <c r="Q44" s="198"/>
    </row>
    <row r="45" spans="1:17" x14ac:dyDescent="0.2">
      <c r="A45" s="124"/>
      <c r="B45" s="108"/>
      <c r="C45" s="108"/>
      <c r="D45" s="108"/>
      <c r="E45" s="108"/>
      <c r="F45" s="108"/>
      <c r="G45" s="108"/>
      <c r="H45" s="108"/>
      <c r="I45" s="10"/>
      <c r="J45" s="255"/>
      <c r="K45" s="27"/>
      <c r="L45" s="10"/>
      <c r="M45" s="10"/>
      <c r="N45" s="10"/>
      <c r="O45" s="10"/>
      <c r="P45" s="10"/>
      <c r="Q45" s="198"/>
    </row>
    <row r="46" spans="1:17" x14ac:dyDescent="0.2">
      <c r="A46" s="124"/>
      <c r="B46" s="108"/>
      <c r="C46" s="108"/>
      <c r="D46" s="108"/>
      <c r="E46" s="108"/>
      <c r="F46" s="108"/>
      <c r="G46" s="108"/>
      <c r="H46" s="108"/>
      <c r="I46" s="10"/>
      <c r="J46" s="255"/>
      <c r="K46" s="27"/>
      <c r="L46" s="10"/>
      <c r="M46" s="10"/>
      <c r="N46" s="10"/>
      <c r="O46" s="10"/>
      <c r="P46" s="10"/>
      <c r="Q46" s="198"/>
    </row>
    <row r="47" spans="1:17" x14ac:dyDescent="0.2">
      <c r="A47" s="124"/>
      <c r="B47" s="108"/>
      <c r="C47" s="108"/>
      <c r="D47" s="108"/>
      <c r="E47" s="108"/>
      <c r="F47" s="108"/>
      <c r="G47" s="108"/>
      <c r="H47" s="108"/>
      <c r="I47" s="10"/>
      <c r="J47" s="255"/>
      <c r="K47" s="10"/>
      <c r="L47" s="10"/>
      <c r="M47" s="10"/>
      <c r="N47" s="10"/>
      <c r="O47" s="10"/>
      <c r="P47" s="10"/>
      <c r="Q47" s="198"/>
    </row>
    <row r="48" spans="1:17" x14ac:dyDescent="0.2">
      <c r="A48" s="124"/>
      <c r="B48" s="108"/>
      <c r="C48" s="108"/>
      <c r="D48" s="108"/>
      <c r="E48" s="108"/>
      <c r="F48" s="108"/>
      <c r="G48" s="108"/>
      <c r="H48" s="108"/>
      <c r="I48" s="10"/>
      <c r="J48" s="255"/>
      <c r="K48" s="10"/>
      <c r="L48" s="10"/>
      <c r="M48" s="10"/>
      <c r="N48" s="10"/>
      <c r="O48" s="10"/>
      <c r="P48" s="10"/>
      <c r="Q48" s="198"/>
    </row>
    <row r="49" spans="1:18" x14ac:dyDescent="0.2">
      <c r="A49" s="124"/>
      <c r="B49" s="108"/>
      <c r="C49" s="108"/>
      <c r="D49" s="108"/>
      <c r="E49" s="108"/>
      <c r="F49" s="108"/>
      <c r="G49" s="108"/>
      <c r="H49" s="108"/>
      <c r="I49" s="10"/>
      <c r="J49" s="255"/>
      <c r="K49" s="10"/>
      <c r="L49" s="10"/>
      <c r="M49" s="10"/>
      <c r="N49" s="10"/>
      <c r="O49" s="10"/>
      <c r="P49" s="10"/>
      <c r="Q49" s="198"/>
    </row>
    <row r="50" spans="1:18" x14ac:dyDescent="0.2">
      <c r="A50" s="124"/>
      <c r="B50" s="108"/>
      <c r="C50" s="108"/>
      <c r="D50" s="108"/>
      <c r="E50" s="108"/>
      <c r="F50" s="108"/>
      <c r="G50" s="108"/>
      <c r="H50" s="108"/>
      <c r="I50" s="10"/>
      <c r="J50" s="255"/>
      <c r="K50" s="27"/>
      <c r="L50" s="10"/>
      <c r="M50" s="10"/>
      <c r="N50" s="10"/>
      <c r="O50" s="10"/>
      <c r="P50" s="10"/>
      <c r="Q50" s="198"/>
      <c r="R50" s="27"/>
    </row>
    <row r="51" spans="1:18" x14ac:dyDescent="0.2">
      <c r="A51" s="124"/>
      <c r="B51" s="108"/>
      <c r="C51" s="108"/>
      <c r="D51" s="108"/>
      <c r="E51" s="108"/>
      <c r="F51" s="108"/>
      <c r="G51" s="108"/>
      <c r="H51" s="108"/>
      <c r="I51" s="10"/>
      <c r="J51" s="255"/>
      <c r="K51" s="10"/>
      <c r="L51" s="10"/>
      <c r="M51" s="10"/>
      <c r="N51" s="10"/>
      <c r="O51" s="10"/>
      <c r="P51" s="10"/>
      <c r="Q51" s="198"/>
      <c r="R51" s="27"/>
    </row>
    <row r="52" spans="1:18" x14ac:dyDescent="0.2">
      <c r="A52" s="124"/>
      <c r="B52" s="108"/>
      <c r="C52" s="108"/>
      <c r="D52" s="108"/>
      <c r="E52" s="108"/>
      <c r="F52" s="108"/>
      <c r="G52" s="108"/>
      <c r="H52" s="108"/>
      <c r="I52" s="10"/>
      <c r="J52" s="255"/>
      <c r="K52" s="10"/>
      <c r="L52" s="10"/>
      <c r="M52" s="10"/>
      <c r="N52" s="10"/>
      <c r="O52" s="10"/>
      <c r="P52" s="10"/>
      <c r="Q52" s="198"/>
      <c r="R52" s="27"/>
    </row>
    <row r="53" spans="1:18" x14ac:dyDescent="0.2">
      <c r="A53" s="124"/>
      <c r="B53" s="108"/>
      <c r="C53" s="108"/>
      <c r="D53" s="108"/>
      <c r="E53" s="108"/>
      <c r="F53" s="108"/>
      <c r="G53" s="108"/>
      <c r="H53" s="108"/>
      <c r="I53" s="10"/>
      <c r="J53" s="355"/>
      <c r="K53" s="355"/>
      <c r="L53" s="355"/>
      <c r="M53" s="355"/>
      <c r="N53" s="355"/>
      <c r="O53" s="355"/>
      <c r="P53" s="355"/>
      <c r="Q53" s="355"/>
      <c r="R53" s="27"/>
    </row>
    <row r="54" spans="1:18" x14ac:dyDescent="0.2">
      <c r="A54" s="124"/>
      <c r="B54" s="108"/>
      <c r="C54" s="108"/>
      <c r="D54" s="108"/>
      <c r="E54" s="108"/>
      <c r="F54" s="108"/>
      <c r="G54" s="108"/>
      <c r="H54" s="108"/>
      <c r="I54" s="10"/>
      <c r="J54" s="29"/>
      <c r="K54" s="10"/>
      <c r="L54" s="10"/>
      <c r="M54" s="10"/>
      <c r="N54" s="10"/>
      <c r="O54" s="10"/>
      <c r="P54" s="10"/>
      <c r="Q54" s="10"/>
    </row>
    <row r="55" spans="1:18" x14ac:dyDescent="0.2">
      <c r="A55" s="124"/>
      <c r="B55" s="108"/>
      <c r="C55" s="108"/>
      <c r="D55" s="108"/>
      <c r="E55" s="108"/>
      <c r="F55" s="154"/>
      <c r="G55" s="128"/>
      <c r="H55" s="128"/>
      <c r="I55" s="10"/>
      <c r="J55" s="29"/>
      <c r="K55" s="10"/>
      <c r="L55" s="10"/>
      <c r="M55" s="10"/>
      <c r="N55" s="10"/>
      <c r="O55" s="10"/>
      <c r="P55" s="10"/>
      <c r="Q55" s="10"/>
    </row>
    <row r="56" spans="1:18" x14ac:dyDescent="0.2">
      <c r="A56" s="355" t="s">
        <v>7</v>
      </c>
      <c r="B56" s="355"/>
      <c r="C56" s="355"/>
      <c r="D56" s="355"/>
      <c r="E56" s="355"/>
      <c r="F56" s="355"/>
      <c r="G56" s="355"/>
      <c r="H56" s="355"/>
      <c r="I56" s="10"/>
      <c r="J56" s="355" t="s">
        <v>102</v>
      </c>
      <c r="K56" s="355"/>
      <c r="L56" s="355"/>
      <c r="M56" s="355"/>
      <c r="N56" s="355"/>
      <c r="O56" s="355"/>
      <c r="P56" s="355"/>
      <c r="Q56" s="355"/>
    </row>
    <row r="57" spans="1:18" x14ac:dyDescent="0.2">
      <c r="J57" s="344" t="s">
        <v>123</v>
      </c>
      <c r="K57" s="344"/>
      <c r="L57" s="344"/>
      <c r="M57" s="344"/>
      <c r="N57" s="344"/>
      <c r="O57" s="344"/>
      <c r="P57" s="344"/>
      <c r="Q57" s="344"/>
    </row>
    <row r="58" spans="1:18" x14ac:dyDescent="0.2">
      <c r="J58" s="11"/>
    </row>
    <row r="59" spans="1:18" x14ac:dyDescent="0.2">
      <c r="J59" s="11"/>
    </row>
  </sheetData>
  <sheetProtection selectLockedCells="1" selectUnlockedCells="1"/>
  <mergeCells count="54">
    <mergeCell ref="O6:O8"/>
    <mergeCell ref="O9:O10"/>
    <mergeCell ref="A24:B25"/>
    <mergeCell ref="J53:Q53"/>
    <mergeCell ref="E17:E18"/>
    <mergeCell ref="D17:D18"/>
    <mergeCell ref="A17:B18"/>
    <mergeCell ref="J17:K17"/>
    <mergeCell ref="L17:Q17"/>
    <mergeCell ref="J23:K23"/>
    <mergeCell ref="J24:K24"/>
    <mergeCell ref="F17:F18"/>
    <mergeCell ref="F24:F25"/>
    <mergeCell ref="K15:K16"/>
    <mergeCell ref="L12:O12"/>
    <mergeCell ref="L13:N13"/>
    <mergeCell ref="A4:B5"/>
    <mergeCell ref="A11:H12"/>
    <mergeCell ref="E4:E5"/>
    <mergeCell ref="C1:H1"/>
    <mergeCell ref="C4:C5"/>
    <mergeCell ref="D4:D5"/>
    <mergeCell ref="G2:H2"/>
    <mergeCell ref="A1:B2"/>
    <mergeCell ref="C10:H10"/>
    <mergeCell ref="F4:F5"/>
    <mergeCell ref="G4:H5"/>
    <mergeCell ref="P2:Q2"/>
    <mergeCell ref="J9:K10"/>
    <mergeCell ref="J12:K13"/>
    <mergeCell ref="L1:Q1"/>
    <mergeCell ref="J4:J5"/>
    <mergeCell ref="K4:K5"/>
    <mergeCell ref="N9:N10"/>
    <mergeCell ref="N6:N8"/>
    <mergeCell ref="P9:P10"/>
    <mergeCell ref="J1:K2"/>
    <mergeCell ref="L9:L10"/>
    <mergeCell ref="M9:M10"/>
    <mergeCell ref="K6:K8"/>
    <mergeCell ref="L6:L8"/>
    <mergeCell ref="M6:M8"/>
    <mergeCell ref="P6:Q8"/>
    <mergeCell ref="J57:Q57"/>
    <mergeCell ref="G17:G18"/>
    <mergeCell ref="C24:C25"/>
    <mergeCell ref="D24:D25"/>
    <mergeCell ref="E24:E25"/>
    <mergeCell ref="A26:H26"/>
    <mergeCell ref="C17:C18"/>
    <mergeCell ref="A56:H56"/>
    <mergeCell ref="J56:Q56"/>
    <mergeCell ref="G24:H25"/>
    <mergeCell ref="L25:Q25"/>
  </mergeCells>
  <phoneticPr fontId="39" type="noConversion"/>
  <printOptions horizontalCentered="1" verticalCentered="1"/>
  <pageMargins left="0" right="0" top="0" bottom="0" header="0" footer="0"/>
  <pageSetup scale="76" fitToHeight="2" orientation="landscape" r:id="rId1"/>
  <drawing r:id="rId2"/>
  <legacyDrawing r:id="rId3"/>
  <oleObjects>
    <mc:AlternateContent xmlns:mc="http://schemas.openxmlformats.org/markup-compatibility/2006">
      <mc:Choice Requires="x14">
        <oleObject progId="MSGraph.Chart.5" shapeId="11265" r:id="rId4">
          <objectPr defaultSize="0" r:id="rId5">
            <anchor moveWithCells="1">
              <from>
                <xdr:col>9</xdr:col>
                <xdr:colOff>28575</xdr:colOff>
                <xdr:row>25</xdr:row>
                <xdr:rowOff>123825</xdr:rowOff>
              </from>
              <to>
                <xdr:col>16</xdr:col>
                <xdr:colOff>76200</xdr:colOff>
                <xdr:row>52</xdr:row>
                <xdr:rowOff>114300</xdr:rowOff>
              </to>
            </anchor>
          </objectPr>
        </oleObject>
      </mc:Choice>
      <mc:Fallback>
        <oleObject progId="MSGraph.Chart.5" shapeId="11265" r:id="rId4"/>
      </mc:Fallback>
    </mc:AlternateContent>
    <mc:AlternateContent xmlns:mc="http://schemas.openxmlformats.org/markup-compatibility/2006">
      <mc:Choice Requires="x14">
        <oleObject progId="MSGraph.Chart.5" shapeId="11266" r:id="rId6">
          <objectPr defaultSize="0" r:id="rId7">
            <anchor moveWithCells="1">
              <from>
                <xdr:col>0</xdr:col>
                <xdr:colOff>28575</xdr:colOff>
                <xdr:row>25</xdr:row>
                <xdr:rowOff>123825</xdr:rowOff>
              </from>
              <to>
                <xdr:col>7</xdr:col>
                <xdr:colOff>95250</xdr:colOff>
                <xdr:row>52</xdr:row>
                <xdr:rowOff>95250</xdr:rowOff>
              </to>
            </anchor>
          </objectPr>
        </oleObject>
      </mc:Choice>
      <mc:Fallback>
        <oleObject progId="MSGraph.Chart.5" shapeId="11266" r:id="rId6"/>
      </mc:Fallback>
    </mc:AlternateContent>
  </oleObject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showGridLines="0" topLeftCell="A34" zoomScaleNormal="100" workbookViewId="0">
      <selection activeCell="B60" sqref="B60"/>
    </sheetView>
  </sheetViews>
  <sheetFormatPr defaultColWidth="9.140625" defaultRowHeight="12.75" x14ac:dyDescent="0.2"/>
  <cols>
    <col min="1" max="1" width="1.7109375" style="38" customWidth="1"/>
    <col min="2" max="2" width="38.85546875" style="10" customWidth="1"/>
    <col min="3" max="3" width="10" style="10" bestFit="1" customWidth="1"/>
    <col min="4" max="7" width="9.140625" style="10"/>
    <col min="8" max="8" width="1.7109375" style="10" customWidth="1"/>
    <col min="9" max="9" width="4" style="10" customWidth="1"/>
    <col min="10" max="10" width="5.140625" style="32" customWidth="1"/>
    <col min="11" max="11" width="38.85546875" style="10" customWidth="1"/>
    <col min="12" max="13" width="10" style="10" customWidth="1"/>
    <col min="14" max="14" width="9.85546875" style="10" customWidth="1"/>
    <col min="15" max="15" width="9.140625" style="10"/>
    <col min="16" max="16" width="1.7109375" style="10" customWidth="1"/>
    <col min="17" max="17" width="10" style="10" customWidth="1"/>
    <col min="18" max="18" width="0.28515625" style="10" customWidth="1"/>
    <col min="19" max="16384" width="9.140625" style="11"/>
  </cols>
  <sheetData>
    <row r="1" spans="1:18" s="30" customFormat="1" ht="15" customHeight="1" thickBot="1" x14ac:dyDescent="0.25">
      <c r="A1" s="479" t="s">
        <v>17</v>
      </c>
      <c r="B1" s="480"/>
      <c r="C1" s="371"/>
      <c r="D1" s="372"/>
      <c r="E1" s="372"/>
      <c r="F1" s="372"/>
      <c r="G1" s="372"/>
      <c r="H1" s="373"/>
      <c r="I1" s="27"/>
      <c r="J1" s="451" t="s">
        <v>17</v>
      </c>
      <c r="K1" s="452"/>
      <c r="L1" s="371"/>
      <c r="M1" s="372"/>
      <c r="N1" s="372"/>
      <c r="O1" s="372"/>
      <c r="P1" s="372"/>
      <c r="Q1" s="372"/>
      <c r="R1" s="373"/>
    </row>
    <row r="2" spans="1:18" s="30" customFormat="1" ht="15" customHeight="1" thickBot="1" x14ac:dyDescent="0.25">
      <c r="A2" s="481"/>
      <c r="B2" s="482"/>
      <c r="C2" s="237" t="s">
        <v>84</v>
      </c>
      <c r="D2" s="237" t="s">
        <v>115</v>
      </c>
      <c r="E2" s="237" t="s">
        <v>4</v>
      </c>
      <c r="F2" s="237" t="s">
        <v>106</v>
      </c>
      <c r="G2" s="477" t="s">
        <v>109</v>
      </c>
      <c r="H2" s="478"/>
      <c r="I2" s="27"/>
      <c r="J2" s="453"/>
      <c r="K2" s="454"/>
      <c r="L2" s="236" t="s">
        <v>84</v>
      </c>
      <c r="M2" s="236" t="s">
        <v>86</v>
      </c>
      <c r="N2" s="236" t="s">
        <v>4</v>
      </c>
      <c r="O2" s="236" t="s">
        <v>106</v>
      </c>
      <c r="P2" s="236"/>
      <c r="Q2" s="236" t="s">
        <v>109</v>
      </c>
      <c r="R2" s="215"/>
    </row>
    <row r="3" spans="1:18" s="35" customFormat="1" ht="16.5" thickTop="1" thickBot="1" x14ac:dyDescent="0.3">
      <c r="A3" s="455" t="s">
        <v>5</v>
      </c>
      <c r="B3" s="456"/>
      <c r="C3" s="175"/>
      <c r="D3" s="470">
        <f>SUM(D7:D13)</f>
        <v>135.4</v>
      </c>
      <c r="E3" s="470">
        <f t="shared" ref="E3:G3" si="0">SUM(E7:E13)</f>
        <v>117.9</v>
      </c>
      <c r="F3" s="470">
        <f t="shared" ref="F3" si="1">SUM(F7:F13)</f>
        <v>101.3</v>
      </c>
      <c r="G3" s="470">
        <f t="shared" si="0"/>
        <v>89.8</v>
      </c>
      <c r="H3" s="176"/>
      <c r="I3" s="34"/>
      <c r="J3" s="299"/>
      <c r="K3" s="300" t="s">
        <v>24</v>
      </c>
      <c r="L3" s="89"/>
      <c r="M3" s="89"/>
      <c r="N3" s="89"/>
      <c r="O3" s="89"/>
      <c r="P3" s="89"/>
      <c r="Q3" s="89"/>
      <c r="R3" s="216"/>
    </row>
    <row r="4" spans="1:18" s="35" customFormat="1" ht="16.5" thickTop="1" thickBot="1" x14ac:dyDescent="0.3">
      <c r="A4" s="455"/>
      <c r="B4" s="456"/>
      <c r="C4" s="177">
        <f>SUM(C7:C13)</f>
        <v>153.9</v>
      </c>
      <c r="D4" s="471"/>
      <c r="E4" s="471"/>
      <c r="F4" s="471"/>
      <c r="G4" s="471"/>
      <c r="H4" s="178"/>
      <c r="I4" s="34"/>
      <c r="J4" s="217"/>
      <c r="K4" s="59"/>
      <c r="L4" s="60"/>
      <c r="M4" s="60"/>
      <c r="N4" s="60"/>
      <c r="O4" s="60"/>
      <c r="P4" s="60"/>
      <c r="Q4" s="60"/>
      <c r="R4" s="218"/>
    </row>
    <row r="5" spans="1:18" ht="16.5" thickTop="1" thickBot="1" x14ac:dyDescent="0.3">
      <c r="A5" s="457"/>
      <c r="B5" s="458"/>
      <c r="C5" s="179"/>
      <c r="D5" s="472"/>
      <c r="E5" s="472"/>
      <c r="F5" s="472"/>
      <c r="G5" s="472"/>
      <c r="H5" s="180"/>
      <c r="I5" s="27"/>
      <c r="J5" s="219"/>
      <c r="K5" s="174" t="s">
        <v>25</v>
      </c>
      <c r="L5" s="88"/>
      <c r="M5" s="88"/>
      <c r="N5" s="88"/>
      <c r="O5" s="88"/>
      <c r="P5" s="88"/>
      <c r="Q5" s="88"/>
      <c r="R5" s="220"/>
    </row>
    <row r="6" spans="1:18" ht="13.5" thickTop="1" x14ac:dyDescent="0.2">
      <c r="A6" s="127"/>
      <c r="B6" s="150"/>
      <c r="C6" s="53"/>
      <c r="D6" s="53"/>
      <c r="E6" s="53"/>
      <c r="F6" s="53"/>
      <c r="G6" s="53"/>
      <c r="H6" s="46"/>
      <c r="I6" s="27"/>
      <c r="J6" s="221"/>
      <c r="K6" s="147"/>
      <c r="L6" s="47"/>
      <c r="M6" s="47"/>
      <c r="N6" s="47"/>
      <c r="O6" s="47"/>
      <c r="P6" s="47"/>
      <c r="Q6" s="47"/>
      <c r="R6" s="222"/>
    </row>
    <row r="7" spans="1:18" x14ac:dyDescent="0.2">
      <c r="A7" s="462" t="s">
        <v>12</v>
      </c>
      <c r="B7" s="463"/>
      <c r="C7" s="54">
        <v>73</v>
      </c>
      <c r="D7" s="54">
        <v>55.7</v>
      </c>
      <c r="E7" s="54">
        <v>40.5</v>
      </c>
      <c r="F7" s="54">
        <v>27.2</v>
      </c>
      <c r="G7" s="54">
        <v>20</v>
      </c>
      <c r="H7" s="40"/>
      <c r="I7" s="27"/>
      <c r="J7" s="221"/>
      <c r="K7" s="145" t="s">
        <v>73</v>
      </c>
      <c r="L7" s="49">
        <v>50148</v>
      </c>
      <c r="M7" s="49">
        <v>47055</v>
      </c>
      <c r="N7" s="49">
        <v>52834</v>
      </c>
      <c r="O7" s="49">
        <v>47204</v>
      </c>
      <c r="P7" s="49"/>
      <c r="Q7" s="206">
        <v>42083</v>
      </c>
      <c r="R7" s="223"/>
    </row>
    <row r="8" spans="1:18" x14ac:dyDescent="0.2">
      <c r="A8" s="126"/>
      <c r="B8" s="149"/>
      <c r="C8" s="54"/>
      <c r="D8" s="54"/>
      <c r="E8" s="54"/>
      <c r="F8" s="54"/>
      <c r="G8" s="54"/>
      <c r="H8" s="41"/>
      <c r="I8" s="27"/>
      <c r="J8" s="221"/>
      <c r="K8" s="145" t="s">
        <v>26</v>
      </c>
      <c r="L8" s="50">
        <v>53455</v>
      </c>
      <c r="M8" s="50">
        <v>54423</v>
      </c>
      <c r="N8" s="50">
        <v>50583</v>
      </c>
      <c r="O8" s="50">
        <v>48050</v>
      </c>
      <c r="P8" s="50"/>
      <c r="Q8" s="207">
        <v>47184</v>
      </c>
      <c r="R8" s="223"/>
    </row>
    <row r="9" spans="1:18" x14ac:dyDescent="0.2">
      <c r="A9" s="462" t="s">
        <v>13</v>
      </c>
      <c r="B9" s="463"/>
      <c r="C9" s="54">
        <v>58</v>
      </c>
      <c r="D9" s="54">
        <v>56</v>
      </c>
      <c r="E9" s="54">
        <v>51.8</v>
      </c>
      <c r="F9" s="54">
        <v>47.8</v>
      </c>
      <c r="G9" s="54">
        <v>45.2</v>
      </c>
      <c r="H9" s="41"/>
      <c r="I9" s="27"/>
      <c r="J9" s="221"/>
      <c r="K9" s="145" t="s">
        <v>27</v>
      </c>
      <c r="L9" s="50">
        <v>6487</v>
      </c>
      <c r="M9" s="50">
        <v>7252</v>
      </c>
      <c r="N9" s="50">
        <v>8546</v>
      </c>
      <c r="O9" s="50">
        <v>6652</v>
      </c>
      <c r="P9" s="50"/>
      <c r="Q9" s="207">
        <v>7285</v>
      </c>
      <c r="R9" s="224"/>
    </row>
    <row r="10" spans="1:18" x14ac:dyDescent="0.2">
      <c r="A10" s="126"/>
      <c r="B10" s="149"/>
      <c r="C10" s="54"/>
      <c r="D10" s="54"/>
      <c r="E10" s="54"/>
      <c r="F10" s="54"/>
      <c r="G10" s="54"/>
      <c r="H10" s="41"/>
      <c r="I10" s="27"/>
      <c r="J10" s="221"/>
      <c r="K10" s="147" t="s">
        <v>28</v>
      </c>
      <c r="L10" s="50">
        <v>110090</v>
      </c>
      <c r="M10" s="50">
        <v>108730</v>
      </c>
      <c r="N10" s="50">
        <v>111963</v>
      </c>
      <c r="O10" s="50">
        <f>SUM(O7:O9)</f>
        <v>101906</v>
      </c>
      <c r="P10" s="50"/>
      <c r="Q10" s="207">
        <f>SUM(Q7:Q9)</f>
        <v>96552</v>
      </c>
      <c r="R10" s="223"/>
    </row>
    <row r="11" spans="1:18" x14ac:dyDescent="0.2">
      <c r="A11" s="462" t="s">
        <v>14</v>
      </c>
      <c r="B11" s="463"/>
      <c r="C11" s="54">
        <v>19.5</v>
      </c>
      <c r="D11" s="54">
        <v>20.3</v>
      </c>
      <c r="E11" s="54">
        <v>22.2</v>
      </c>
      <c r="F11" s="54">
        <v>23.1</v>
      </c>
      <c r="G11" s="54">
        <v>21.3</v>
      </c>
      <c r="H11" s="41"/>
      <c r="I11" s="27"/>
      <c r="J11" s="221"/>
      <c r="K11" s="145" t="s">
        <v>87</v>
      </c>
      <c r="L11" s="50">
        <v>62584</v>
      </c>
      <c r="M11" s="50">
        <v>59418</v>
      </c>
      <c r="N11" s="50">
        <v>59030</v>
      </c>
      <c r="O11" s="50">
        <v>60888</v>
      </c>
      <c r="P11" s="50"/>
      <c r="Q11" s="207">
        <v>59368</v>
      </c>
      <c r="R11" s="223"/>
    </row>
    <row r="12" spans="1:18" ht="13.5" thickBot="1" x14ac:dyDescent="0.25">
      <c r="A12" s="126"/>
      <c r="B12" s="149"/>
      <c r="C12" s="54"/>
      <c r="D12" s="54"/>
      <c r="E12" s="54"/>
      <c r="F12" s="54"/>
      <c r="G12" s="54"/>
      <c r="H12" s="41"/>
      <c r="I12" s="27"/>
      <c r="J12" s="221"/>
      <c r="K12" s="148"/>
      <c r="L12" s="45"/>
      <c r="M12" s="45"/>
      <c r="N12" s="45"/>
      <c r="O12" s="45"/>
      <c r="P12" s="45"/>
      <c r="Q12" s="45"/>
      <c r="R12" s="223"/>
    </row>
    <row r="13" spans="1:18" ht="14.25" customHeight="1" thickTop="1" thickBot="1" x14ac:dyDescent="0.3">
      <c r="A13" s="464" t="s">
        <v>15</v>
      </c>
      <c r="B13" s="465"/>
      <c r="C13" s="54">
        <v>3.4</v>
      </c>
      <c r="D13" s="54">
        <v>3.4</v>
      </c>
      <c r="E13" s="54">
        <v>3.4</v>
      </c>
      <c r="F13" s="54">
        <v>3.2</v>
      </c>
      <c r="G13" s="54">
        <v>3.3</v>
      </c>
      <c r="H13" s="41"/>
      <c r="I13" s="27"/>
      <c r="J13" s="466" t="s">
        <v>16</v>
      </c>
      <c r="K13" s="467"/>
      <c r="L13" s="87">
        <f t="shared" ref="L13:Q13" si="2">SUM(L10-L11)</f>
        <v>47506</v>
      </c>
      <c r="M13" s="87">
        <f t="shared" si="2"/>
        <v>49312</v>
      </c>
      <c r="N13" s="87">
        <f t="shared" si="2"/>
        <v>52933</v>
      </c>
      <c r="O13" s="87">
        <f t="shared" ref="O13" si="3">SUM(O10-O11)</f>
        <v>41018</v>
      </c>
      <c r="P13" s="87"/>
      <c r="Q13" s="87">
        <f t="shared" si="2"/>
        <v>37184</v>
      </c>
      <c r="R13" s="225"/>
    </row>
    <row r="14" spans="1:18" ht="13.5" thickTop="1" x14ac:dyDescent="0.2">
      <c r="A14" s="181"/>
      <c r="B14" s="475" t="s">
        <v>96</v>
      </c>
      <c r="C14" s="473">
        <f>SUM(C16:C24)</f>
        <v>68886</v>
      </c>
      <c r="D14" s="473">
        <f>SUM(D16:D24)</f>
        <v>67958</v>
      </c>
      <c r="E14" s="473">
        <f>SUM(E16:E24)</f>
        <v>67665</v>
      </c>
      <c r="F14" s="473">
        <f>SUM(F16:F24)</f>
        <v>66510</v>
      </c>
      <c r="G14" s="473">
        <f>SUM(G16:G24)</f>
        <v>64922</v>
      </c>
      <c r="H14" s="185"/>
      <c r="I14" s="27"/>
      <c r="J14" s="221"/>
      <c r="K14" s="145"/>
      <c r="L14" s="50"/>
      <c r="M14" s="50"/>
      <c r="N14" s="50"/>
      <c r="O14" s="50"/>
      <c r="P14" s="50"/>
      <c r="Q14" s="50"/>
      <c r="R14" s="223"/>
    </row>
    <row r="15" spans="1:18" ht="13.5" thickBot="1" x14ac:dyDescent="0.25">
      <c r="A15" s="182"/>
      <c r="B15" s="476"/>
      <c r="C15" s="474"/>
      <c r="D15" s="474"/>
      <c r="E15" s="474"/>
      <c r="F15" s="474"/>
      <c r="G15" s="474"/>
      <c r="H15" s="186"/>
      <c r="I15" s="27"/>
      <c r="J15" s="221"/>
      <c r="K15" s="145" t="s">
        <v>74</v>
      </c>
      <c r="L15" s="50">
        <v>15764</v>
      </c>
      <c r="M15" s="50">
        <v>14163</v>
      </c>
      <c r="N15" s="50">
        <v>16158</v>
      </c>
      <c r="O15" s="50">
        <v>2802</v>
      </c>
      <c r="P15" s="50"/>
      <c r="Q15" s="50">
        <v>2455</v>
      </c>
      <c r="R15" s="226"/>
    </row>
    <row r="16" spans="1:18" ht="13.5" thickTop="1" x14ac:dyDescent="0.2">
      <c r="A16" s="118"/>
      <c r="B16" s="131" t="s">
        <v>97</v>
      </c>
      <c r="C16" s="25">
        <v>7909</v>
      </c>
      <c r="D16" s="25">
        <v>7755</v>
      </c>
      <c r="E16" s="25">
        <v>7788</v>
      </c>
      <c r="F16" s="25">
        <v>7547</v>
      </c>
      <c r="G16" s="25">
        <v>7285</v>
      </c>
      <c r="H16" s="116"/>
      <c r="I16" s="27"/>
      <c r="J16" s="221"/>
      <c r="K16" s="145" t="s">
        <v>75</v>
      </c>
      <c r="L16" s="50">
        <v>31742</v>
      </c>
      <c r="M16" s="50">
        <v>35149</v>
      </c>
      <c r="N16" s="50">
        <v>36775</v>
      </c>
      <c r="O16" s="50">
        <v>38216</v>
      </c>
      <c r="P16" s="50"/>
      <c r="Q16" s="50">
        <v>34729</v>
      </c>
      <c r="R16" s="226"/>
    </row>
    <row r="17" spans="1:18" ht="14.25" customHeight="1" thickBot="1" x14ac:dyDescent="0.25">
      <c r="A17" s="118"/>
      <c r="B17" s="131" t="s">
        <v>88</v>
      </c>
      <c r="C17" s="25">
        <v>19047</v>
      </c>
      <c r="D17" s="25">
        <v>18733</v>
      </c>
      <c r="E17" s="25">
        <v>18489</v>
      </c>
      <c r="F17" s="25">
        <v>18132</v>
      </c>
      <c r="G17" s="25">
        <v>17622</v>
      </c>
      <c r="H17" s="116"/>
      <c r="I17" s="27"/>
      <c r="J17" s="227"/>
      <c r="K17" s="146"/>
      <c r="L17" s="51"/>
      <c r="M17" s="51"/>
      <c r="N17" s="51"/>
      <c r="O17" s="51"/>
      <c r="P17" s="51"/>
      <c r="Q17" s="51"/>
      <c r="R17" s="228"/>
    </row>
    <row r="18" spans="1:18" ht="13.5" customHeight="1" thickTop="1" x14ac:dyDescent="0.2">
      <c r="A18" s="118"/>
      <c r="B18" s="131" t="s">
        <v>89</v>
      </c>
      <c r="C18" s="25">
        <v>7296</v>
      </c>
      <c r="D18" s="25">
        <v>7138</v>
      </c>
      <c r="E18" s="25">
        <v>7062</v>
      </c>
      <c r="F18" s="25">
        <v>6938</v>
      </c>
      <c r="G18" s="25">
        <v>6840</v>
      </c>
      <c r="H18" s="116"/>
      <c r="I18" s="213"/>
      <c r="J18" s="229"/>
      <c r="K18" s="208"/>
      <c r="L18" s="459">
        <f>SUM(L8/L27)*100</f>
        <v>5.2100389863547756</v>
      </c>
      <c r="M18" s="436">
        <f>SUM(M8/M27)*100</f>
        <v>5.3618719211822663</v>
      </c>
      <c r="N18" s="436">
        <f>SUM(N8/N27)*100</f>
        <v>5.0990927419354843</v>
      </c>
      <c r="O18" s="436">
        <f>SUM(O8/O27)*100</f>
        <v>4.8831300813008127</v>
      </c>
      <c r="P18" s="210"/>
      <c r="Q18" s="436">
        <f>SUM(Q8/Q27)*100</f>
        <v>4.7136863136863143</v>
      </c>
      <c r="R18" s="441"/>
    </row>
    <row r="19" spans="1:18" ht="13.5" customHeight="1" x14ac:dyDescent="0.2">
      <c r="A19" s="118"/>
      <c r="B19" s="131" t="s">
        <v>90</v>
      </c>
      <c r="C19" s="25">
        <v>3784</v>
      </c>
      <c r="D19" s="25">
        <v>3715</v>
      </c>
      <c r="E19" s="25">
        <v>3653</v>
      </c>
      <c r="F19" s="25">
        <v>3612</v>
      </c>
      <c r="G19" s="25">
        <v>3474</v>
      </c>
      <c r="H19" s="116"/>
      <c r="I19" s="213"/>
      <c r="J19" s="468" t="s">
        <v>99</v>
      </c>
      <c r="K19" s="469"/>
      <c r="L19" s="460"/>
      <c r="M19" s="437"/>
      <c r="N19" s="437"/>
      <c r="O19" s="437"/>
      <c r="P19" s="183"/>
      <c r="Q19" s="437"/>
      <c r="R19" s="442"/>
    </row>
    <row r="20" spans="1:18" ht="12.75" customHeight="1" x14ac:dyDescent="0.2">
      <c r="A20" s="118"/>
      <c r="B20" s="131" t="s">
        <v>91</v>
      </c>
      <c r="C20" s="25">
        <v>6714</v>
      </c>
      <c r="D20" s="25">
        <v>6677</v>
      </c>
      <c r="E20" s="25">
        <v>6656</v>
      </c>
      <c r="F20" s="25">
        <v>6596</v>
      </c>
      <c r="G20" s="25">
        <v>6551</v>
      </c>
      <c r="H20" s="116"/>
      <c r="I20" s="27"/>
      <c r="J20" s="230"/>
      <c r="K20" s="209"/>
      <c r="L20" s="460"/>
      <c r="M20" s="437"/>
      <c r="N20" s="437"/>
      <c r="O20" s="437"/>
      <c r="P20" s="183"/>
      <c r="Q20" s="437"/>
      <c r="R20" s="442"/>
    </row>
    <row r="21" spans="1:18" ht="13.5" customHeight="1" thickBot="1" x14ac:dyDescent="0.25">
      <c r="A21" s="118"/>
      <c r="B21" s="131" t="s">
        <v>92</v>
      </c>
      <c r="C21" s="25">
        <v>7735</v>
      </c>
      <c r="D21" s="25">
        <v>7675</v>
      </c>
      <c r="E21" s="25">
        <v>7623</v>
      </c>
      <c r="F21" s="25">
        <v>7517</v>
      </c>
      <c r="G21" s="25">
        <v>7345</v>
      </c>
      <c r="H21" s="116"/>
      <c r="I21" s="27"/>
      <c r="J21" s="230"/>
      <c r="K21" s="209"/>
      <c r="L21" s="461"/>
      <c r="M21" s="438"/>
      <c r="N21" s="438"/>
      <c r="O21" s="438"/>
      <c r="P21" s="211"/>
      <c r="Q21" s="438"/>
      <c r="R21" s="443"/>
    </row>
    <row r="22" spans="1:18" x14ac:dyDescent="0.2">
      <c r="A22" s="118"/>
      <c r="B22" s="131" t="s">
        <v>93</v>
      </c>
      <c r="C22" s="25">
        <v>3767</v>
      </c>
      <c r="D22" s="25">
        <v>3709</v>
      </c>
      <c r="E22" s="25">
        <v>3799</v>
      </c>
      <c r="F22" s="25">
        <v>3688</v>
      </c>
      <c r="G22" s="25">
        <v>3504</v>
      </c>
      <c r="H22" s="116"/>
      <c r="I22" s="27"/>
      <c r="J22" s="205" t="s">
        <v>112</v>
      </c>
      <c r="K22" s="202"/>
      <c r="L22" s="202"/>
      <c r="M22" s="202"/>
      <c r="N22" s="202"/>
      <c r="O22" s="202"/>
      <c r="P22" s="202"/>
      <c r="Q22" s="202"/>
      <c r="R22" s="203"/>
    </row>
    <row r="23" spans="1:18" x14ac:dyDescent="0.2">
      <c r="A23" s="118"/>
      <c r="B23" s="131" t="s">
        <v>94</v>
      </c>
      <c r="C23" s="25">
        <v>6784</v>
      </c>
      <c r="D23" s="25">
        <v>6706</v>
      </c>
      <c r="E23" s="25">
        <v>6739</v>
      </c>
      <c r="F23" s="25">
        <v>6653</v>
      </c>
      <c r="G23" s="25">
        <v>6462</v>
      </c>
      <c r="H23" s="116"/>
      <c r="I23" s="27"/>
      <c r="J23" s="444" t="s">
        <v>114</v>
      </c>
      <c r="K23" s="445"/>
      <c r="L23" s="445"/>
      <c r="M23" s="445"/>
      <c r="N23" s="445"/>
      <c r="O23" s="445"/>
      <c r="P23" s="445"/>
      <c r="Q23" s="445"/>
      <c r="R23" s="446"/>
    </row>
    <row r="24" spans="1:18" ht="13.5" customHeight="1" x14ac:dyDescent="0.2">
      <c r="A24" s="118"/>
      <c r="B24" s="131" t="s">
        <v>95</v>
      </c>
      <c r="C24" s="25">
        <v>5850</v>
      </c>
      <c r="D24" s="25">
        <v>5850</v>
      </c>
      <c r="E24" s="25">
        <v>5856</v>
      </c>
      <c r="F24" s="25">
        <v>5827</v>
      </c>
      <c r="G24" s="25">
        <v>5839</v>
      </c>
      <c r="H24" s="116"/>
      <c r="I24" s="56"/>
      <c r="J24" s="201" t="s">
        <v>111</v>
      </c>
      <c r="K24" s="44"/>
      <c r="L24" s="55"/>
      <c r="M24" s="55"/>
      <c r="N24" s="55"/>
      <c r="O24" s="55"/>
      <c r="P24" s="55"/>
      <c r="Q24" s="55"/>
      <c r="R24" s="197"/>
    </row>
    <row r="25" spans="1:18" ht="12.75" customHeight="1" thickBot="1" x14ac:dyDescent="0.25">
      <c r="A25" s="118"/>
      <c r="B25" s="131"/>
      <c r="C25" s="25"/>
      <c r="D25" s="25"/>
      <c r="E25" s="25"/>
      <c r="F25" s="25"/>
      <c r="G25" s="25"/>
      <c r="H25" s="116"/>
      <c r="I25" s="27"/>
      <c r="J25" s="212" t="s">
        <v>113</v>
      </c>
      <c r="K25" s="204"/>
      <c r="L25" s="199"/>
      <c r="M25" s="199"/>
      <c r="N25" s="199"/>
      <c r="O25" s="199"/>
      <c r="P25" s="199"/>
      <c r="Q25" s="199"/>
      <c r="R25" s="200"/>
    </row>
    <row r="26" spans="1:18" ht="12.75" customHeight="1" x14ac:dyDescent="0.2">
      <c r="A26" s="118"/>
      <c r="B26" s="131"/>
      <c r="C26" s="19"/>
      <c r="D26" s="19"/>
      <c r="E26" s="19"/>
      <c r="F26" s="19"/>
      <c r="G26" s="19"/>
      <c r="H26" s="116"/>
      <c r="I26" s="27"/>
      <c r="J26" s="447" t="s">
        <v>100</v>
      </c>
      <c r="K26" s="448"/>
      <c r="L26" s="195"/>
      <c r="M26" s="188"/>
      <c r="N26" s="188"/>
      <c r="O26" s="188"/>
      <c r="P26" s="188"/>
      <c r="Q26" s="188"/>
      <c r="R26" s="196"/>
    </row>
    <row r="27" spans="1:18" ht="12.75" customHeight="1" x14ac:dyDescent="0.2">
      <c r="A27" s="125"/>
      <c r="B27" s="130"/>
      <c r="H27" s="102"/>
      <c r="I27" s="27"/>
      <c r="J27" s="447"/>
      <c r="K27" s="448"/>
      <c r="L27" s="189">
        <v>1026000</v>
      </c>
      <c r="M27" s="187">
        <v>1015000</v>
      </c>
      <c r="N27" s="187">
        <v>992000</v>
      </c>
      <c r="O27" s="187">
        <v>984000</v>
      </c>
      <c r="P27" s="184"/>
      <c r="Q27" s="187">
        <v>1001000</v>
      </c>
      <c r="R27" s="190"/>
    </row>
    <row r="28" spans="1:18" ht="13.5" customHeight="1" thickBot="1" x14ac:dyDescent="0.25">
      <c r="A28" s="118"/>
      <c r="B28" s="131"/>
      <c r="C28" s="19"/>
      <c r="D28" s="19"/>
      <c r="E28" s="19"/>
      <c r="F28" s="19"/>
      <c r="G28" s="19"/>
      <c r="H28" s="116"/>
      <c r="I28" s="27"/>
      <c r="J28" s="449"/>
      <c r="K28" s="450"/>
      <c r="L28" s="191"/>
      <c r="M28" s="192"/>
      <c r="N28" s="192"/>
      <c r="O28" s="192"/>
      <c r="P28" s="193"/>
      <c r="Q28" s="192"/>
      <c r="R28" s="194"/>
    </row>
    <row r="29" spans="1:18" ht="13.5" thickTop="1" x14ac:dyDescent="0.2">
      <c r="A29" s="433" t="s">
        <v>98</v>
      </c>
      <c r="B29" s="434"/>
      <c r="C29" s="434"/>
      <c r="D29" s="434"/>
      <c r="E29" s="434"/>
      <c r="F29" s="434"/>
      <c r="G29" s="434"/>
      <c r="H29" s="435"/>
      <c r="I29" s="214"/>
      <c r="J29" s="431" t="s">
        <v>124</v>
      </c>
      <c r="K29" s="432"/>
      <c r="L29" s="432"/>
      <c r="M29" s="432"/>
      <c r="N29" s="432"/>
      <c r="O29" s="432"/>
      <c r="P29" s="432"/>
      <c r="Q29" s="432"/>
      <c r="R29" s="231"/>
    </row>
    <row r="30" spans="1:18" ht="13.5" thickBot="1" x14ac:dyDescent="0.25">
      <c r="A30" s="439"/>
      <c r="B30" s="440"/>
      <c r="C30" s="440"/>
      <c r="D30" s="440"/>
      <c r="E30" s="440"/>
      <c r="F30" s="440"/>
      <c r="G30" s="440"/>
      <c r="H30" s="117"/>
      <c r="I30" s="27"/>
      <c r="J30" s="232"/>
      <c r="K30" s="233"/>
      <c r="L30" s="234"/>
      <c r="M30" s="234"/>
      <c r="N30" s="234"/>
      <c r="O30" s="234"/>
      <c r="P30" s="234"/>
      <c r="Q30" s="234"/>
      <c r="R30" s="235"/>
    </row>
    <row r="31" spans="1:18" ht="13.5" thickTop="1" x14ac:dyDescent="0.2">
      <c r="A31" s="37"/>
      <c r="B31" s="14"/>
      <c r="C31" s="57"/>
      <c r="D31" s="57"/>
      <c r="E31" s="57"/>
      <c r="F31" s="57"/>
      <c r="G31" s="57"/>
      <c r="H31" s="12"/>
      <c r="J31" s="33"/>
      <c r="K31" s="14"/>
      <c r="L31" s="57"/>
      <c r="M31" s="57"/>
      <c r="N31" s="57"/>
      <c r="O31" s="57"/>
      <c r="P31" s="57"/>
      <c r="Q31" s="57"/>
      <c r="R31" s="57"/>
    </row>
    <row r="32" spans="1:18" x14ac:dyDescent="0.2">
      <c r="B32" s="58"/>
      <c r="C32" s="58"/>
      <c r="D32" s="58"/>
      <c r="E32" s="58"/>
      <c r="F32" s="58"/>
      <c r="G32" s="58"/>
      <c r="H32" s="58"/>
    </row>
    <row r="33" spans="2:8" x14ac:dyDescent="0.2">
      <c r="B33" s="58"/>
      <c r="C33" s="58"/>
      <c r="D33" s="58"/>
      <c r="E33" s="58"/>
      <c r="F33" s="58"/>
      <c r="G33" s="58"/>
      <c r="H33" s="58"/>
    </row>
    <row r="34" spans="2:8" x14ac:dyDescent="0.2">
      <c r="B34" s="58"/>
      <c r="C34" s="58"/>
      <c r="D34" s="58"/>
      <c r="E34" s="58"/>
      <c r="F34" s="58"/>
      <c r="G34" s="58"/>
      <c r="H34" s="58"/>
    </row>
    <row r="35" spans="2:8" x14ac:dyDescent="0.2">
      <c r="B35" s="58"/>
      <c r="C35" s="58"/>
      <c r="D35" s="58"/>
      <c r="E35" s="58"/>
      <c r="F35" s="58"/>
      <c r="G35" s="58"/>
      <c r="H35" s="58"/>
    </row>
    <row r="36" spans="2:8" x14ac:dyDescent="0.2">
      <c r="B36" s="58"/>
      <c r="C36" s="58"/>
      <c r="D36" s="58"/>
      <c r="E36" s="58"/>
      <c r="F36" s="58"/>
      <c r="G36" s="58"/>
      <c r="H36" s="58"/>
    </row>
    <row r="37" spans="2:8" x14ac:dyDescent="0.2">
      <c r="B37" s="58"/>
      <c r="C37" s="58"/>
      <c r="D37" s="58"/>
      <c r="E37" s="58"/>
      <c r="F37" s="58"/>
      <c r="G37" s="58"/>
      <c r="H37" s="58"/>
    </row>
    <row r="38" spans="2:8" x14ac:dyDescent="0.2">
      <c r="B38" s="58"/>
      <c r="C38" s="58"/>
      <c r="D38" s="58"/>
      <c r="E38" s="58"/>
      <c r="F38" s="58"/>
      <c r="G38" s="58"/>
      <c r="H38" s="58"/>
    </row>
    <row r="39" spans="2:8" x14ac:dyDescent="0.2">
      <c r="B39" s="58"/>
      <c r="C39" s="58"/>
      <c r="D39" s="58"/>
      <c r="E39" s="58"/>
      <c r="F39" s="58"/>
      <c r="G39" s="58"/>
      <c r="H39" s="58"/>
    </row>
    <row r="40" spans="2:8" x14ac:dyDescent="0.2">
      <c r="B40" s="58"/>
      <c r="C40" s="58"/>
      <c r="D40" s="58"/>
      <c r="E40" s="58"/>
      <c r="F40" s="58"/>
      <c r="G40" s="58"/>
      <c r="H40" s="58"/>
    </row>
    <row r="41" spans="2:8" x14ac:dyDescent="0.2">
      <c r="B41" s="58"/>
      <c r="C41" s="58"/>
      <c r="D41" s="58"/>
      <c r="E41" s="58"/>
      <c r="F41" s="58"/>
      <c r="G41" s="58"/>
      <c r="H41" s="58"/>
    </row>
    <row r="42" spans="2:8" x14ac:dyDescent="0.2">
      <c r="B42" s="58"/>
      <c r="C42" s="58"/>
      <c r="D42" s="58"/>
      <c r="E42" s="58"/>
      <c r="F42" s="58"/>
      <c r="G42" s="58"/>
      <c r="H42" s="58"/>
    </row>
    <row r="43" spans="2:8" x14ac:dyDescent="0.2">
      <c r="B43" s="58"/>
      <c r="C43" s="58"/>
      <c r="D43" s="58"/>
      <c r="E43" s="58"/>
      <c r="F43" s="58"/>
      <c r="G43" s="58"/>
      <c r="H43" s="58"/>
    </row>
    <row r="44" spans="2:8" x14ac:dyDescent="0.2">
      <c r="B44" s="58"/>
      <c r="C44" s="58"/>
      <c r="D44" s="58"/>
      <c r="E44" s="58"/>
      <c r="F44" s="58"/>
      <c r="G44" s="58"/>
      <c r="H44" s="58"/>
    </row>
    <row r="45" spans="2:8" x14ac:dyDescent="0.2">
      <c r="B45" s="58"/>
      <c r="C45" s="58"/>
      <c r="D45" s="58"/>
      <c r="E45" s="58"/>
      <c r="F45" s="58"/>
      <c r="G45" s="58"/>
      <c r="H45" s="58"/>
    </row>
    <row r="46" spans="2:8" x14ac:dyDescent="0.2">
      <c r="B46" s="58"/>
      <c r="C46" s="58"/>
      <c r="D46" s="58"/>
      <c r="E46" s="58"/>
      <c r="F46" s="58"/>
      <c r="G46" s="58"/>
      <c r="H46" s="58"/>
    </row>
    <row r="47" spans="2:8" x14ac:dyDescent="0.2">
      <c r="B47" s="58"/>
      <c r="C47" s="58"/>
      <c r="D47" s="58"/>
      <c r="E47" s="58"/>
      <c r="F47" s="58"/>
      <c r="G47" s="58"/>
      <c r="H47" s="58"/>
    </row>
    <row r="48" spans="2:8" x14ac:dyDescent="0.2">
      <c r="B48" s="58"/>
      <c r="C48" s="58"/>
      <c r="D48" s="58"/>
      <c r="E48" s="58"/>
      <c r="F48" s="58"/>
      <c r="G48" s="58"/>
      <c r="H48" s="58"/>
    </row>
    <row r="49" spans="1:18" x14ac:dyDescent="0.2">
      <c r="B49" s="58"/>
      <c r="C49" s="58"/>
      <c r="D49" s="58"/>
      <c r="E49" s="58"/>
      <c r="F49" s="58"/>
      <c r="G49" s="58"/>
      <c r="H49" s="58"/>
    </row>
    <row r="50" spans="1:18" x14ac:dyDescent="0.2">
      <c r="B50" s="58"/>
      <c r="C50" s="58"/>
      <c r="D50" s="58"/>
      <c r="E50" s="58"/>
      <c r="F50" s="58"/>
      <c r="G50" s="58"/>
      <c r="H50" s="58"/>
    </row>
    <row r="59" spans="1:18" x14ac:dyDescent="0.2">
      <c r="A59" s="355" t="s">
        <v>8</v>
      </c>
      <c r="B59" s="355"/>
      <c r="C59" s="355"/>
      <c r="D59" s="355"/>
      <c r="E59" s="355"/>
      <c r="F59" s="355"/>
      <c r="G59" s="355"/>
      <c r="H59" s="355"/>
      <c r="J59" s="355" t="s">
        <v>9</v>
      </c>
      <c r="K59" s="355"/>
      <c r="L59" s="355"/>
      <c r="M59" s="355"/>
      <c r="N59" s="355"/>
      <c r="O59" s="355"/>
      <c r="P59" s="355"/>
      <c r="Q59" s="355"/>
      <c r="R59" s="355"/>
    </row>
    <row r="60" spans="1:18" x14ac:dyDescent="0.2">
      <c r="J60" s="337" t="s">
        <v>110</v>
      </c>
    </row>
    <row r="61" spans="1:18" x14ac:dyDescent="0.2">
      <c r="A61" s="355"/>
      <c r="B61" s="355"/>
      <c r="C61" s="355"/>
      <c r="D61" s="355"/>
      <c r="E61" s="355"/>
      <c r="F61" s="355"/>
      <c r="G61" s="355"/>
      <c r="H61" s="355"/>
      <c r="J61" s="355"/>
      <c r="K61" s="355"/>
      <c r="L61" s="355"/>
      <c r="M61" s="355"/>
      <c r="N61" s="355"/>
      <c r="O61" s="355"/>
      <c r="P61" s="355"/>
      <c r="Q61" s="355"/>
      <c r="R61" s="355"/>
    </row>
  </sheetData>
  <sheetProtection selectLockedCells="1" selectUnlockedCells="1"/>
  <mergeCells count="37">
    <mergeCell ref="A1:B2"/>
    <mergeCell ref="G2:H2"/>
    <mergeCell ref="C14:C15"/>
    <mergeCell ref="D14:D15"/>
    <mergeCell ref="E14:E15"/>
    <mergeCell ref="D3:D5"/>
    <mergeCell ref="E3:E5"/>
    <mergeCell ref="J1:K2"/>
    <mergeCell ref="A3:B5"/>
    <mergeCell ref="L18:L21"/>
    <mergeCell ref="A11:B11"/>
    <mergeCell ref="A13:B13"/>
    <mergeCell ref="J13:K13"/>
    <mergeCell ref="J19:K19"/>
    <mergeCell ref="F3:F5"/>
    <mergeCell ref="F14:F15"/>
    <mergeCell ref="C1:H1"/>
    <mergeCell ref="L1:R1"/>
    <mergeCell ref="G3:G5"/>
    <mergeCell ref="A7:B7"/>
    <mergeCell ref="A9:B9"/>
    <mergeCell ref="G14:G15"/>
    <mergeCell ref="B14:B15"/>
    <mergeCell ref="J29:Q29"/>
    <mergeCell ref="A29:H29"/>
    <mergeCell ref="Q18:Q21"/>
    <mergeCell ref="A61:H61"/>
    <mergeCell ref="J61:R61"/>
    <mergeCell ref="A59:H59"/>
    <mergeCell ref="J59:R59"/>
    <mergeCell ref="A30:G30"/>
    <mergeCell ref="R18:R21"/>
    <mergeCell ref="M18:M21"/>
    <mergeCell ref="J23:R23"/>
    <mergeCell ref="J26:K28"/>
    <mergeCell ref="O18:O21"/>
    <mergeCell ref="N18:N21"/>
  </mergeCells>
  <phoneticPr fontId="39" type="noConversion"/>
  <printOptions horizontalCentered="1" verticalCentered="1"/>
  <pageMargins left="0" right="0" top="0" bottom="0" header="0" footer="0"/>
  <pageSetup scale="73" fitToHeight="2" orientation="landscape" r:id="rId1"/>
  <drawing r:id="rId2"/>
  <legacyDrawing r:id="rId3"/>
  <oleObjects>
    <mc:AlternateContent xmlns:mc="http://schemas.openxmlformats.org/markup-compatibility/2006">
      <mc:Choice Requires="x14">
        <oleObject progId="MSGraph.Chart.5" shapeId="18438" r:id="rId4">
          <objectPr defaultSize="0" autoPict="0" r:id="rId5">
            <anchor moveWithCells="1">
              <from>
                <xdr:col>0</xdr:col>
                <xdr:colOff>9525</xdr:colOff>
                <xdr:row>30</xdr:row>
                <xdr:rowOff>104775</xdr:rowOff>
              </from>
              <to>
                <xdr:col>7</xdr:col>
                <xdr:colOff>95250</xdr:colOff>
                <xdr:row>57</xdr:row>
                <xdr:rowOff>47625</xdr:rowOff>
              </to>
            </anchor>
          </objectPr>
        </oleObject>
      </mc:Choice>
      <mc:Fallback>
        <oleObject progId="MSGraph.Chart.5" shapeId="18438" r:id="rId4"/>
      </mc:Fallback>
    </mc:AlternateContent>
    <mc:AlternateContent xmlns:mc="http://schemas.openxmlformats.org/markup-compatibility/2006">
      <mc:Choice Requires="x14">
        <oleObject progId="MSGraph.Chart.5" shapeId="18439" r:id="rId6">
          <objectPr defaultSize="0" autoPict="0" r:id="rId7">
            <anchor moveWithCells="1">
              <from>
                <xdr:col>9</xdr:col>
                <xdr:colOff>19050</xdr:colOff>
                <xdr:row>30</xdr:row>
                <xdr:rowOff>95250</xdr:rowOff>
              </from>
              <to>
                <xdr:col>16</xdr:col>
                <xdr:colOff>657225</xdr:colOff>
                <xdr:row>57</xdr:row>
                <xdr:rowOff>28575</xdr:rowOff>
              </to>
            </anchor>
          </objectPr>
        </oleObject>
      </mc:Choice>
      <mc:Fallback>
        <oleObject progId="MSGraph.Chart.5" shapeId="18439" r:id="rId6"/>
      </mc:Fallback>
    </mc:AlternateContent>
  </oleObject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showGridLines="0" tabSelected="1" topLeftCell="A30" workbookViewId="0">
      <selection activeCell="T33" sqref="T33"/>
    </sheetView>
  </sheetViews>
  <sheetFormatPr defaultColWidth="9.140625" defaultRowHeight="12.75" x14ac:dyDescent="0.2"/>
  <cols>
    <col min="1" max="1" width="1.7109375" style="8" customWidth="1"/>
    <col min="2" max="2" width="38.85546875" style="1" customWidth="1"/>
    <col min="3" max="5" width="9.140625" style="1"/>
    <col min="6" max="6" width="10.42578125" style="1" customWidth="1"/>
    <col min="7" max="7" width="9.140625" style="1"/>
    <col min="8" max="8" width="1.7109375" style="1" customWidth="1"/>
    <col min="9" max="9" width="4" style="1" customWidth="1"/>
    <col min="10" max="10" width="1.7109375" style="1" customWidth="1"/>
    <col min="11" max="11" width="32.7109375" style="1" customWidth="1"/>
    <col min="12" max="14" width="9.140625" style="1"/>
    <col min="15" max="15" width="10.28515625" style="1" customWidth="1"/>
    <col min="16" max="16" width="9.140625" style="161"/>
    <col min="17" max="17" width="1.7109375" style="1" customWidth="1"/>
    <col min="18" max="20" width="9.140625" style="43"/>
    <col min="21" max="21" width="31.7109375" style="43" bestFit="1" customWidth="1"/>
    <col min="22" max="16384" width="9.140625" style="43"/>
  </cols>
  <sheetData>
    <row r="1" spans="1:18" s="30" customFormat="1" ht="15" customHeight="1" thickBot="1" x14ac:dyDescent="0.25">
      <c r="A1" s="404" t="s">
        <v>17</v>
      </c>
      <c r="B1" s="405"/>
      <c r="C1" s="372"/>
      <c r="D1" s="372"/>
      <c r="E1" s="372"/>
      <c r="F1" s="372"/>
      <c r="G1" s="372"/>
      <c r="H1" s="373"/>
      <c r="I1" s="31"/>
      <c r="J1" s="381" t="s">
        <v>17</v>
      </c>
      <c r="K1" s="382"/>
      <c r="L1" s="371"/>
      <c r="M1" s="372"/>
      <c r="N1" s="372"/>
      <c r="O1" s="372"/>
      <c r="P1" s="372"/>
      <c r="Q1" s="373"/>
    </row>
    <row r="2" spans="1:18" s="30" customFormat="1" ht="15" customHeight="1" thickBot="1" x14ac:dyDescent="0.25">
      <c r="A2" s="406"/>
      <c r="B2" s="407"/>
      <c r="C2" s="238" t="s">
        <v>84</v>
      </c>
      <c r="D2" s="238" t="s">
        <v>86</v>
      </c>
      <c r="E2" s="238" t="s">
        <v>4</v>
      </c>
      <c r="F2" s="238" t="s">
        <v>106</v>
      </c>
      <c r="G2" s="503" t="s">
        <v>109</v>
      </c>
      <c r="H2" s="504"/>
      <c r="I2" s="31"/>
      <c r="J2" s="383"/>
      <c r="K2" s="384"/>
      <c r="L2" s="239" t="s">
        <v>84</v>
      </c>
      <c r="M2" s="239" t="s">
        <v>86</v>
      </c>
      <c r="N2" s="239" t="s">
        <v>4</v>
      </c>
      <c r="O2" s="239" t="s">
        <v>106</v>
      </c>
      <c r="P2" s="500" t="s">
        <v>109</v>
      </c>
      <c r="Q2" s="501"/>
    </row>
    <row r="3" spans="1:18" s="35" customFormat="1" ht="16.5" thickTop="1" thickBot="1" x14ac:dyDescent="0.3">
      <c r="A3" s="301"/>
      <c r="B3" s="317" t="s">
        <v>6</v>
      </c>
      <c r="C3" s="90">
        <f t="shared" ref="C3:G3" si="0">SUM(C6:C20)</f>
        <v>53455</v>
      </c>
      <c r="D3" s="90">
        <f t="shared" si="0"/>
        <v>54423</v>
      </c>
      <c r="E3" s="90">
        <f t="shared" si="0"/>
        <v>50583</v>
      </c>
      <c r="F3" s="90">
        <f t="shared" ref="F3" si="1">SUM(F6:F20)</f>
        <v>48050</v>
      </c>
      <c r="G3" s="90">
        <f t="shared" si="0"/>
        <v>47184</v>
      </c>
      <c r="H3" s="91"/>
      <c r="I3" s="34"/>
      <c r="J3" s="502"/>
      <c r="K3" s="307" t="s">
        <v>82</v>
      </c>
      <c r="L3" s="94"/>
      <c r="M3" s="94"/>
      <c r="N3" s="94"/>
      <c r="O3" s="94"/>
      <c r="P3" s="155"/>
      <c r="Q3" s="95"/>
    </row>
    <row r="4" spans="1:18" s="35" customFormat="1" ht="16.5" thickTop="1" thickBot="1" x14ac:dyDescent="0.3">
      <c r="A4" s="81"/>
      <c r="B4" s="36"/>
      <c r="C4" s="68"/>
      <c r="D4" s="68"/>
      <c r="E4" s="68"/>
      <c r="F4" s="68"/>
      <c r="G4" s="68"/>
      <c r="H4" s="82"/>
      <c r="I4" s="34"/>
      <c r="J4" s="495"/>
      <c r="K4" s="308" t="s">
        <v>83</v>
      </c>
      <c r="L4" s="93">
        <f t="shared" ref="L4:N4" si="2">(L6+L12)</f>
        <v>53455</v>
      </c>
      <c r="M4" s="93">
        <f t="shared" si="2"/>
        <v>54423</v>
      </c>
      <c r="N4" s="93">
        <f t="shared" si="2"/>
        <v>50583</v>
      </c>
      <c r="O4" s="93">
        <f t="shared" ref="O4" si="3">(O6+O12)</f>
        <v>48050</v>
      </c>
      <c r="P4" s="507">
        <v>47184</v>
      </c>
      <c r="Q4" s="508"/>
    </row>
    <row r="5" spans="1:18" s="35" customFormat="1" ht="16.5" thickTop="1" thickBot="1" x14ac:dyDescent="0.3">
      <c r="A5" s="168"/>
      <c r="B5" s="321" t="s">
        <v>85</v>
      </c>
      <c r="C5" s="92"/>
      <c r="D5" s="92"/>
      <c r="E5" s="92"/>
      <c r="F5" s="92"/>
      <c r="G5" s="92"/>
      <c r="H5" s="91"/>
      <c r="I5" s="34"/>
      <c r="J5" s="75"/>
      <c r="K5" s="70"/>
      <c r="L5" s="69"/>
      <c r="M5" s="69"/>
      <c r="N5" s="69"/>
      <c r="O5" s="69"/>
      <c r="P5" s="304"/>
      <c r="Q5" s="305"/>
    </row>
    <row r="6" spans="1:18" s="11" customFormat="1" ht="14.25" thickTop="1" thickBot="1" x14ac:dyDescent="0.25">
      <c r="A6" s="83"/>
      <c r="B6" s="312" t="s">
        <v>52</v>
      </c>
      <c r="C6" s="61">
        <v>14827</v>
      </c>
      <c r="D6" s="61">
        <v>16226</v>
      </c>
      <c r="E6" s="61">
        <v>15022</v>
      </c>
      <c r="F6" s="61">
        <v>15006</v>
      </c>
      <c r="G6" s="61">
        <v>15712</v>
      </c>
      <c r="H6" s="73"/>
      <c r="I6" s="10"/>
      <c r="J6" s="76"/>
      <c r="K6" s="309" t="s">
        <v>31</v>
      </c>
      <c r="L6" s="171">
        <f t="shared" ref="L6:N6" si="4">SUM(L8:L10)</f>
        <v>22220</v>
      </c>
      <c r="M6" s="171">
        <f t="shared" si="4"/>
        <v>20883</v>
      </c>
      <c r="N6" s="171">
        <f t="shared" si="4"/>
        <v>18822</v>
      </c>
      <c r="O6" s="171">
        <f t="shared" ref="O6:P6" si="5">SUM(O8:O10)</f>
        <v>16853</v>
      </c>
      <c r="P6" s="505">
        <f t="shared" si="5"/>
        <v>20973</v>
      </c>
      <c r="Q6" s="506"/>
    </row>
    <row r="7" spans="1:18" s="11" customFormat="1" x14ac:dyDescent="0.2">
      <c r="A7" s="83"/>
      <c r="B7" s="312" t="s">
        <v>45</v>
      </c>
      <c r="C7" s="61">
        <v>9192</v>
      </c>
      <c r="D7" s="61">
        <v>8946</v>
      </c>
      <c r="E7" s="61">
        <v>8376</v>
      </c>
      <c r="F7" s="61">
        <v>8304</v>
      </c>
      <c r="G7" s="61">
        <v>8500</v>
      </c>
      <c r="H7" s="41"/>
      <c r="I7" s="10"/>
      <c r="J7" s="77"/>
      <c r="K7" s="315"/>
      <c r="L7" s="25"/>
      <c r="M7" s="25"/>
      <c r="N7" s="25"/>
      <c r="O7" s="25"/>
      <c r="P7" s="306"/>
      <c r="Q7" s="153"/>
      <c r="R7" s="96"/>
    </row>
    <row r="8" spans="1:18" s="11" customFormat="1" x14ac:dyDescent="0.2">
      <c r="A8" s="83"/>
      <c r="B8" s="312" t="s">
        <v>42</v>
      </c>
      <c r="C8" s="61">
        <v>7533</v>
      </c>
      <c r="D8" s="61">
        <v>7358</v>
      </c>
      <c r="E8" s="61">
        <v>6897</v>
      </c>
      <c r="F8" s="61">
        <v>6654</v>
      </c>
      <c r="G8" s="61">
        <v>5478</v>
      </c>
      <c r="H8" s="41"/>
      <c r="I8" s="10"/>
      <c r="J8" s="76"/>
      <c r="K8" s="312" t="s">
        <v>34</v>
      </c>
      <c r="L8" s="62">
        <v>12821</v>
      </c>
      <c r="M8" s="23">
        <v>11318</v>
      </c>
      <c r="N8" s="23">
        <v>9719</v>
      </c>
      <c r="O8" s="23">
        <v>9484</v>
      </c>
      <c r="P8" s="509">
        <v>11715</v>
      </c>
      <c r="Q8" s="510"/>
    </row>
    <row r="9" spans="1:18" s="11" customFormat="1" x14ac:dyDescent="0.2">
      <c r="A9" s="83"/>
      <c r="B9" s="312" t="s">
        <v>43</v>
      </c>
      <c r="C9" s="61">
        <v>3230</v>
      </c>
      <c r="D9" s="61">
        <v>3399</v>
      </c>
      <c r="E9" s="61">
        <v>3342</v>
      </c>
      <c r="F9" s="61">
        <v>2878</v>
      </c>
      <c r="G9" s="61">
        <v>2841</v>
      </c>
      <c r="H9" s="74"/>
      <c r="I9" s="10"/>
      <c r="J9" s="76"/>
      <c r="K9" s="312" t="s">
        <v>36</v>
      </c>
      <c r="L9" s="62">
        <v>4790</v>
      </c>
      <c r="M9" s="23">
        <v>4743</v>
      </c>
      <c r="N9" s="23">
        <v>4481</v>
      </c>
      <c r="O9" s="23">
        <v>3475</v>
      </c>
      <c r="P9" s="509">
        <v>4367</v>
      </c>
      <c r="Q9" s="510"/>
    </row>
    <row r="10" spans="1:18" s="11" customFormat="1" x14ac:dyDescent="0.2">
      <c r="A10" s="83"/>
      <c r="B10" s="312" t="s">
        <v>37</v>
      </c>
      <c r="C10" s="61">
        <v>3475</v>
      </c>
      <c r="D10" s="61">
        <v>2953</v>
      </c>
      <c r="E10" s="61">
        <v>2856</v>
      </c>
      <c r="F10" s="61">
        <v>2943</v>
      </c>
      <c r="G10" s="61">
        <v>2775</v>
      </c>
      <c r="H10" s="41"/>
      <c r="I10" s="10"/>
      <c r="J10" s="76"/>
      <c r="K10" s="312" t="s">
        <v>38</v>
      </c>
      <c r="L10" s="62">
        <v>4609</v>
      </c>
      <c r="M10" s="23">
        <v>4822</v>
      </c>
      <c r="N10" s="23">
        <v>4622</v>
      </c>
      <c r="O10" s="23">
        <v>3894</v>
      </c>
      <c r="P10" s="509">
        <v>4891</v>
      </c>
      <c r="Q10" s="510"/>
    </row>
    <row r="11" spans="1:18" s="11" customFormat="1" ht="13.5" thickBot="1" x14ac:dyDescent="0.25">
      <c r="A11" s="83"/>
      <c r="B11" s="312" t="s">
        <v>53</v>
      </c>
      <c r="C11" s="61">
        <v>2461</v>
      </c>
      <c r="D11" s="61">
        <v>2671</v>
      </c>
      <c r="E11" s="61">
        <v>2388</v>
      </c>
      <c r="F11" s="61">
        <v>2401</v>
      </c>
      <c r="G11" s="61">
        <v>2496</v>
      </c>
      <c r="H11" s="41"/>
      <c r="I11" s="10"/>
      <c r="J11" s="78"/>
      <c r="K11" s="316"/>
      <c r="L11" s="63"/>
      <c r="M11" s="63"/>
      <c r="N11" s="151"/>
      <c r="O11" s="151"/>
      <c r="P11" s="333"/>
      <c r="Q11" s="152"/>
    </row>
    <row r="12" spans="1:18" s="11" customFormat="1" ht="13.5" thickBot="1" x14ac:dyDescent="0.25">
      <c r="A12" s="83"/>
      <c r="B12" s="312" t="s">
        <v>44</v>
      </c>
      <c r="C12" s="61">
        <v>820</v>
      </c>
      <c r="D12" s="61">
        <v>869</v>
      </c>
      <c r="E12" s="61">
        <v>830</v>
      </c>
      <c r="F12" s="61">
        <v>693</v>
      </c>
      <c r="G12" s="61">
        <v>764</v>
      </c>
      <c r="H12" s="41"/>
      <c r="I12" s="10"/>
      <c r="J12" s="76"/>
      <c r="K12" s="309" t="s">
        <v>41</v>
      </c>
      <c r="L12" s="172">
        <f t="shared" ref="L12:P12" si="6">SUM(L14:L20)</f>
        <v>31235</v>
      </c>
      <c r="M12" s="172">
        <f t="shared" si="6"/>
        <v>33540</v>
      </c>
      <c r="N12" s="173">
        <f t="shared" si="6"/>
        <v>31761</v>
      </c>
      <c r="O12" s="173">
        <f t="shared" si="6"/>
        <v>31197</v>
      </c>
      <c r="P12" s="173">
        <f t="shared" si="6"/>
        <v>26211</v>
      </c>
      <c r="Q12" s="341"/>
    </row>
    <row r="13" spans="1:18" s="11" customFormat="1" x14ac:dyDescent="0.2">
      <c r="A13" s="83"/>
      <c r="B13" s="312" t="s">
        <v>32</v>
      </c>
      <c r="C13" s="61">
        <v>749</v>
      </c>
      <c r="D13" s="61">
        <v>952</v>
      </c>
      <c r="E13" s="61">
        <v>823</v>
      </c>
      <c r="F13" s="61">
        <v>733</v>
      </c>
      <c r="G13" s="61">
        <v>565</v>
      </c>
      <c r="H13" s="73"/>
      <c r="I13" s="10"/>
      <c r="J13" s="76"/>
      <c r="K13" s="311"/>
      <c r="L13" s="64"/>
      <c r="M13" s="64"/>
      <c r="N13" s="64"/>
      <c r="O13" s="48"/>
      <c r="P13" s="157"/>
      <c r="Q13" s="41"/>
    </row>
    <row r="14" spans="1:18" s="11" customFormat="1" x14ac:dyDescent="0.2">
      <c r="A14" s="83"/>
      <c r="B14" s="312" t="s">
        <v>30</v>
      </c>
      <c r="C14" s="61">
        <v>541</v>
      </c>
      <c r="D14" s="61">
        <v>702</v>
      </c>
      <c r="E14" s="61">
        <v>471</v>
      </c>
      <c r="F14" s="61">
        <v>409</v>
      </c>
      <c r="G14" s="61">
        <v>398</v>
      </c>
      <c r="H14" s="41"/>
      <c r="I14" s="10"/>
      <c r="J14" s="76"/>
      <c r="K14" s="312" t="s">
        <v>62</v>
      </c>
      <c r="L14" s="62">
        <v>392</v>
      </c>
      <c r="M14" s="23">
        <v>169</v>
      </c>
      <c r="N14" s="23">
        <v>163</v>
      </c>
      <c r="O14" s="23">
        <v>202</v>
      </c>
      <c r="P14" s="156">
        <v>325</v>
      </c>
      <c r="Q14" s="41"/>
      <c r="R14" s="96"/>
    </row>
    <row r="15" spans="1:18" s="11" customFormat="1" x14ac:dyDescent="0.2">
      <c r="A15" s="83"/>
      <c r="B15" s="312" t="s">
        <v>40</v>
      </c>
      <c r="C15" s="61">
        <v>517</v>
      </c>
      <c r="D15" s="61">
        <v>477</v>
      </c>
      <c r="E15" s="61">
        <v>456</v>
      </c>
      <c r="F15" s="61">
        <v>243</v>
      </c>
      <c r="G15" s="61">
        <v>251</v>
      </c>
      <c r="H15" s="74"/>
      <c r="I15" s="10"/>
      <c r="J15" s="76"/>
      <c r="K15" s="312" t="s">
        <v>63</v>
      </c>
      <c r="L15" s="62">
        <v>3047</v>
      </c>
      <c r="M15" s="23">
        <v>1556</v>
      </c>
      <c r="N15" s="23">
        <v>584</v>
      </c>
      <c r="O15" s="23">
        <v>874</v>
      </c>
      <c r="P15" s="156">
        <v>1695</v>
      </c>
      <c r="Q15" s="41"/>
    </row>
    <row r="16" spans="1:18" s="11" customFormat="1" x14ac:dyDescent="0.2">
      <c r="A16" s="83"/>
      <c r="B16" s="312" t="s">
        <v>39</v>
      </c>
      <c r="C16" s="61">
        <v>412</v>
      </c>
      <c r="D16" s="61">
        <v>289</v>
      </c>
      <c r="E16" s="61">
        <v>267</v>
      </c>
      <c r="F16" s="61">
        <v>205</v>
      </c>
      <c r="G16" s="61">
        <v>158</v>
      </c>
      <c r="H16" s="41"/>
      <c r="I16" s="10"/>
      <c r="J16" s="76"/>
      <c r="K16" s="312" t="s">
        <v>64</v>
      </c>
      <c r="L16" s="62">
        <v>1668</v>
      </c>
      <c r="M16" s="23">
        <v>792</v>
      </c>
      <c r="N16" s="23">
        <v>289</v>
      </c>
      <c r="O16" s="23">
        <v>396</v>
      </c>
      <c r="P16" s="156">
        <v>810</v>
      </c>
      <c r="Q16" s="41"/>
    </row>
    <row r="17" spans="1:26" s="11" customFormat="1" x14ac:dyDescent="0.2">
      <c r="A17" s="83"/>
      <c r="B17" s="312" t="s">
        <v>33</v>
      </c>
      <c r="C17" s="61">
        <v>305</v>
      </c>
      <c r="D17" s="61">
        <v>261</v>
      </c>
      <c r="E17" s="61">
        <v>257</v>
      </c>
      <c r="F17" s="61">
        <v>225</v>
      </c>
      <c r="G17" s="61">
        <v>249</v>
      </c>
      <c r="H17" s="73"/>
      <c r="I17" s="10"/>
      <c r="J17" s="76"/>
      <c r="K17" s="312" t="s">
        <v>65</v>
      </c>
      <c r="L17" s="62">
        <v>457</v>
      </c>
      <c r="M17" s="23">
        <v>244</v>
      </c>
      <c r="N17" s="23">
        <v>60</v>
      </c>
      <c r="O17" s="23">
        <v>71</v>
      </c>
      <c r="P17" s="156">
        <v>280</v>
      </c>
      <c r="Q17" s="41"/>
    </row>
    <row r="18" spans="1:26" s="11" customFormat="1" x14ac:dyDescent="0.2">
      <c r="A18" s="83"/>
      <c r="B18" s="312" t="s">
        <v>29</v>
      </c>
      <c r="C18" s="61">
        <v>177</v>
      </c>
      <c r="D18" s="61">
        <v>292</v>
      </c>
      <c r="E18" s="61">
        <v>146</v>
      </c>
      <c r="F18" s="61">
        <v>125</v>
      </c>
      <c r="G18" s="61">
        <v>175</v>
      </c>
      <c r="H18" s="73"/>
      <c r="I18" s="10"/>
      <c r="J18" s="76"/>
      <c r="K18" s="312" t="s">
        <v>66</v>
      </c>
      <c r="L18" s="62">
        <v>8463</v>
      </c>
      <c r="M18" s="23">
        <v>4951</v>
      </c>
      <c r="N18" s="23">
        <v>2023</v>
      </c>
      <c r="O18" s="23">
        <v>2223</v>
      </c>
      <c r="P18" s="156">
        <v>5590</v>
      </c>
      <c r="Q18" s="41"/>
    </row>
    <row r="19" spans="1:26" s="11" customFormat="1" x14ac:dyDescent="0.2">
      <c r="A19" s="83"/>
      <c r="B19" s="312" t="s">
        <v>35</v>
      </c>
      <c r="C19" s="61">
        <v>42</v>
      </c>
      <c r="D19" s="61">
        <v>39</v>
      </c>
      <c r="E19" s="61">
        <v>144</v>
      </c>
      <c r="F19" s="61">
        <v>46</v>
      </c>
      <c r="G19" s="61">
        <v>72</v>
      </c>
      <c r="H19" s="73"/>
      <c r="I19" s="10"/>
      <c r="J19" s="76"/>
      <c r="K19" s="312" t="s">
        <v>67</v>
      </c>
      <c r="L19" s="62">
        <v>3652</v>
      </c>
      <c r="M19" s="23">
        <v>2058</v>
      </c>
      <c r="N19" s="23">
        <v>788</v>
      </c>
      <c r="O19" s="23">
        <v>1007</v>
      </c>
      <c r="P19" s="156">
        <v>2460</v>
      </c>
      <c r="Q19" s="41"/>
    </row>
    <row r="20" spans="1:26" s="11" customFormat="1" x14ac:dyDescent="0.2">
      <c r="A20" s="83"/>
      <c r="B20" s="312" t="s">
        <v>61</v>
      </c>
      <c r="C20" s="61">
        <v>9174</v>
      </c>
      <c r="D20" s="61">
        <v>8989</v>
      </c>
      <c r="E20" s="61">
        <v>8308</v>
      </c>
      <c r="F20" s="61">
        <v>7185</v>
      </c>
      <c r="G20" s="61">
        <v>6750</v>
      </c>
      <c r="H20" s="41"/>
      <c r="I20" s="10"/>
      <c r="J20" s="76"/>
      <c r="K20" s="312" t="s">
        <v>50</v>
      </c>
      <c r="L20" s="62">
        <v>13556</v>
      </c>
      <c r="M20" s="23">
        <v>23770</v>
      </c>
      <c r="N20" s="23">
        <v>27854</v>
      </c>
      <c r="O20" s="23">
        <v>26424</v>
      </c>
      <c r="P20" s="156">
        <v>15051</v>
      </c>
      <c r="Q20" s="41"/>
    </row>
    <row r="21" spans="1:26" s="11" customFormat="1" ht="13.5" thickBot="1" x14ac:dyDescent="0.25">
      <c r="A21" s="83"/>
      <c r="B21" s="322"/>
      <c r="C21" s="61"/>
      <c r="D21" s="61"/>
      <c r="E21" s="61"/>
      <c r="F21" s="61"/>
      <c r="G21" s="61"/>
      <c r="H21" s="41"/>
      <c r="I21" s="10"/>
      <c r="J21" s="76"/>
      <c r="K21" s="313"/>
      <c r="L21" s="12"/>
      <c r="M21" s="12"/>
      <c r="N21" s="12"/>
      <c r="O21" s="19"/>
      <c r="P21" s="158"/>
      <c r="Q21" s="41"/>
    </row>
    <row r="22" spans="1:26" s="35" customFormat="1" ht="15.75" thickTop="1" x14ac:dyDescent="0.25">
      <c r="A22" s="494"/>
      <c r="B22" s="323" t="s">
        <v>79</v>
      </c>
      <c r="C22" s="488">
        <f t="shared" ref="C22:G22" si="7">(C6+C7+C8+C9+C11)</f>
        <v>37243</v>
      </c>
      <c r="D22" s="488">
        <f t="shared" si="7"/>
        <v>38600</v>
      </c>
      <c r="E22" s="488">
        <f t="shared" si="7"/>
        <v>36025</v>
      </c>
      <c r="F22" s="488">
        <f t="shared" ref="F22" si="8">(F6+F7+F8+F9+F11)</f>
        <v>35243</v>
      </c>
      <c r="G22" s="488">
        <f t="shared" si="7"/>
        <v>35027</v>
      </c>
      <c r="H22" s="166"/>
      <c r="I22" s="34"/>
      <c r="J22" s="494"/>
      <c r="K22" s="496" t="s">
        <v>81</v>
      </c>
      <c r="L22" s="483">
        <f>L25+L26+L28+L29</f>
        <v>53455</v>
      </c>
      <c r="M22" s="483">
        <f>M25+M26+M28+M29</f>
        <v>54423</v>
      </c>
      <c r="N22" s="483">
        <f>N25+N26+N28+N29</f>
        <v>50583</v>
      </c>
      <c r="O22" s="483">
        <f>O25+O26+O28+O29</f>
        <v>48050</v>
      </c>
      <c r="P22" s="483">
        <f>SUM(P25:P29)</f>
        <v>47184</v>
      </c>
      <c r="Q22" s="485"/>
    </row>
    <row r="23" spans="1:26" s="35" customFormat="1" ht="15.75" thickBot="1" x14ac:dyDescent="0.3">
      <c r="A23" s="495"/>
      <c r="B23" s="308" t="s">
        <v>80</v>
      </c>
      <c r="C23" s="489"/>
      <c r="D23" s="489"/>
      <c r="E23" s="489"/>
      <c r="F23" s="489"/>
      <c r="G23" s="489"/>
      <c r="H23" s="167">
        <f>H6+H7+H8+H11+H9</f>
        <v>0</v>
      </c>
      <c r="I23" s="34"/>
      <c r="J23" s="495"/>
      <c r="K23" s="497"/>
      <c r="L23" s="484"/>
      <c r="M23" s="484"/>
      <c r="N23" s="484"/>
      <c r="O23" s="484"/>
      <c r="P23" s="484"/>
      <c r="Q23" s="486"/>
    </row>
    <row r="24" spans="1:26" s="11" customFormat="1" ht="14.25" thickTop="1" thickBot="1" x14ac:dyDescent="0.25">
      <c r="A24" s="84"/>
      <c r="B24" s="198"/>
      <c r="C24" s="10"/>
      <c r="D24" s="10"/>
      <c r="E24" s="10"/>
      <c r="F24" s="10"/>
      <c r="G24" s="10"/>
      <c r="H24" s="85"/>
      <c r="I24" s="10"/>
      <c r="J24" s="79"/>
      <c r="K24" s="314"/>
      <c r="L24" s="324"/>
      <c r="M24" s="324"/>
      <c r="N24" s="324"/>
      <c r="O24" s="324"/>
      <c r="P24" s="325"/>
      <c r="Q24" s="326"/>
    </row>
    <row r="25" spans="1:26" s="11" customFormat="1" ht="13.5" customHeight="1" thickTop="1" x14ac:dyDescent="0.2">
      <c r="A25" s="498" t="s">
        <v>101</v>
      </c>
      <c r="B25" s="496"/>
      <c r="C25" s="490">
        <f t="shared" ref="C25:E25" si="9">SUM(C28:C29)</f>
        <v>53455</v>
      </c>
      <c r="D25" s="490">
        <f t="shared" si="9"/>
        <v>54423</v>
      </c>
      <c r="E25" s="490">
        <f t="shared" si="9"/>
        <v>50583</v>
      </c>
      <c r="F25" s="490">
        <f t="shared" ref="F25:G25" si="10">SUM(F28:F29)</f>
        <v>48050</v>
      </c>
      <c r="G25" s="490">
        <f t="shared" si="10"/>
        <v>47184</v>
      </c>
      <c r="H25" s="492"/>
      <c r="I25" s="65"/>
      <c r="J25" s="52"/>
      <c r="K25" s="310" t="s">
        <v>54</v>
      </c>
      <c r="L25" s="16">
        <v>369</v>
      </c>
      <c r="M25" s="26">
        <v>412</v>
      </c>
      <c r="N25" s="26">
        <v>372</v>
      </c>
      <c r="O25" s="26">
        <v>316</v>
      </c>
      <c r="P25" s="159">
        <v>214</v>
      </c>
      <c r="Q25" s="41"/>
      <c r="R25" s="97"/>
      <c r="S25" s="97"/>
    </row>
    <row r="26" spans="1:26" s="11" customFormat="1" ht="13.5" customHeight="1" thickBot="1" x14ac:dyDescent="0.25">
      <c r="A26" s="499"/>
      <c r="B26" s="497"/>
      <c r="C26" s="491"/>
      <c r="D26" s="491"/>
      <c r="E26" s="491"/>
      <c r="F26" s="491"/>
      <c r="G26" s="491"/>
      <c r="H26" s="493"/>
      <c r="I26" s="10"/>
      <c r="J26" s="52"/>
      <c r="K26" s="310" t="s">
        <v>57</v>
      </c>
      <c r="L26" s="16">
        <v>21882</v>
      </c>
      <c r="M26" s="26">
        <v>22540</v>
      </c>
      <c r="N26" s="26">
        <v>21097</v>
      </c>
      <c r="O26" s="26">
        <v>20261</v>
      </c>
      <c r="P26" s="159">
        <v>18438</v>
      </c>
      <c r="Q26" s="41"/>
    </row>
    <row r="27" spans="1:26" s="11" customFormat="1" ht="0.75" customHeight="1" thickTop="1" x14ac:dyDescent="0.2">
      <c r="A27" s="86"/>
      <c r="B27" s="318"/>
      <c r="C27" s="61"/>
      <c r="D27" s="66"/>
      <c r="E27" s="66"/>
      <c r="F27" s="66"/>
      <c r="G27" s="66"/>
      <c r="H27" s="41"/>
      <c r="I27" s="10"/>
      <c r="J27" s="52"/>
      <c r="K27" s="310" t="s">
        <v>55</v>
      </c>
      <c r="L27" s="16">
        <v>28046</v>
      </c>
      <c r="M27" s="26">
        <v>28226</v>
      </c>
      <c r="N27" s="26">
        <v>26220</v>
      </c>
      <c r="O27" s="26">
        <v>24658</v>
      </c>
      <c r="P27" s="159" t="s">
        <v>107</v>
      </c>
      <c r="Q27" s="41"/>
      <c r="R27" s="97"/>
      <c r="S27" s="97"/>
    </row>
    <row r="28" spans="1:26" s="11" customFormat="1" x14ac:dyDescent="0.2">
      <c r="A28" s="169"/>
      <c r="B28" s="319" t="s">
        <v>46</v>
      </c>
      <c r="C28" s="162">
        <v>27764</v>
      </c>
      <c r="D28" s="162">
        <v>27739</v>
      </c>
      <c r="E28" s="162">
        <v>25895</v>
      </c>
      <c r="F28" s="162">
        <v>24588</v>
      </c>
      <c r="G28" s="339">
        <v>24664</v>
      </c>
      <c r="H28" s="163"/>
      <c r="I28" s="10"/>
      <c r="J28" s="52"/>
      <c r="K28" s="310" t="s">
        <v>55</v>
      </c>
      <c r="L28" s="16">
        <v>28046</v>
      </c>
      <c r="M28" s="26">
        <v>28226</v>
      </c>
      <c r="N28" s="26">
        <v>26220</v>
      </c>
      <c r="O28" s="26">
        <v>24658</v>
      </c>
      <c r="P28" s="332">
        <v>25402</v>
      </c>
      <c r="Q28" s="41"/>
    </row>
    <row r="29" spans="1:26" s="11" customFormat="1" ht="13.5" thickBot="1" x14ac:dyDescent="0.25">
      <c r="A29" s="170"/>
      <c r="B29" s="320" t="s">
        <v>47</v>
      </c>
      <c r="C29" s="164">
        <v>25691</v>
      </c>
      <c r="D29" s="164">
        <v>26684</v>
      </c>
      <c r="E29" s="164">
        <v>24688</v>
      </c>
      <c r="F29" s="164">
        <v>23462</v>
      </c>
      <c r="G29" s="340">
        <v>22520</v>
      </c>
      <c r="H29" s="165"/>
      <c r="I29" s="10"/>
      <c r="J29" s="80"/>
      <c r="K29" s="327" t="s">
        <v>56</v>
      </c>
      <c r="L29" s="328">
        <v>3158</v>
      </c>
      <c r="M29" s="329">
        <v>3245</v>
      </c>
      <c r="N29" s="329">
        <v>2894</v>
      </c>
      <c r="O29" s="329">
        <v>2815</v>
      </c>
      <c r="P29" s="330">
        <v>3130</v>
      </c>
      <c r="Q29" s="42"/>
      <c r="U29" s="331"/>
      <c r="V29" s="16"/>
      <c r="W29" s="16"/>
      <c r="X29" s="26"/>
      <c r="Y29" s="26"/>
      <c r="Z29" s="26"/>
    </row>
    <row r="30" spans="1:26" ht="13.5" thickTop="1" x14ac:dyDescent="0.2">
      <c r="A30" s="9"/>
      <c r="B30" s="6"/>
      <c r="C30" s="4"/>
      <c r="D30" s="4"/>
      <c r="E30" s="4"/>
      <c r="F30" s="4"/>
      <c r="G30" s="4"/>
      <c r="H30" s="5"/>
      <c r="J30" s="7"/>
      <c r="K30" s="7"/>
      <c r="L30" s="4"/>
      <c r="M30" s="4"/>
      <c r="N30" s="4"/>
      <c r="O30" s="4"/>
      <c r="P30" s="160"/>
      <c r="Q30" s="3"/>
    </row>
    <row r="31" spans="1:26" x14ac:dyDescent="0.2">
      <c r="K31" s="2"/>
    </row>
    <row r="32" spans="1:26" x14ac:dyDescent="0.2">
      <c r="B32" s="67"/>
      <c r="K32" s="2"/>
    </row>
    <row r="34" spans="2:2" x14ac:dyDescent="0.2">
      <c r="B34" s="67"/>
    </row>
    <row r="36" spans="2:2" x14ac:dyDescent="0.2">
      <c r="B36" s="67"/>
    </row>
    <row r="38" spans="2:2" x14ac:dyDescent="0.2">
      <c r="B38" s="67"/>
    </row>
    <row r="57" spans="1:17" x14ac:dyDescent="0.2">
      <c r="B57" s="71"/>
    </row>
    <row r="58" spans="1:17" x14ac:dyDescent="0.2">
      <c r="C58" s="487"/>
      <c r="D58" s="487"/>
      <c r="E58" s="487"/>
      <c r="F58" s="487"/>
      <c r="G58" s="487"/>
    </row>
    <row r="59" spans="1:17" x14ac:dyDescent="0.2">
      <c r="A59" s="72"/>
      <c r="B59" s="72"/>
      <c r="C59" s="487"/>
      <c r="D59" s="487"/>
      <c r="E59" s="487"/>
      <c r="F59" s="487"/>
      <c r="G59" s="487"/>
      <c r="H59" s="72"/>
      <c r="J59" s="487"/>
      <c r="K59" s="487"/>
      <c r="L59" s="487"/>
      <c r="M59" s="487"/>
      <c r="N59" s="487"/>
      <c r="O59" s="487"/>
      <c r="P59" s="487"/>
      <c r="Q59" s="487"/>
    </row>
    <row r="60" spans="1:17" x14ac:dyDescent="0.2">
      <c r="A60" s="355" t="s">
        <v>10</v>
      </c>
      <c r="B60" s="487"/>
      <c r="C60" s="487"/>
      <c r="D60" s="487"/>
      <c r="E60" s="487"/>
      <c r="F60" s="487"/>
      <c r="G60" s="487"/>
      <c r="H60" s="487"/>
      <c r="K60" s="337" t="s">
        <v>110</v>
      </c>
      <c r="L60" s="338"/>
      <c r="M60" s="338" t="s">
        <v>11</v>
      </c>
      <c r="N60" s="338"/>
      <c r="O60" s="338"/>
      <c r="P60" s="338"/>
    </row>
  </sheetData>
  <sheetProtection selectLockedCells="1" selectUnlockedCells="1"/>
  <mergeCells count="36">
    <mergeCell ref="P6:Q6"/>
    <mergeCell ref="P4:Q4"/>
    <mergeCell ref="P8:Q8"/>
    <mergeCell ref="P9:Q9"/>
    <mergeCell ref="P10:Q10"/>
    <mergeCell ref="P2:Q2"/>
    <mergeCell ref="C1:H1"/>
    <mergeCell ref="L1:Q1"/>
    <mergeCell ref="J3:J4"/>
    <mergeCell ref="J1:K2"/>
    <mergeCell ref="G2:H2"/>
    <mergeCell ref="K22:K23"/>
    <mergeCell ref="F25:F26"/>
    <mergeCell ref="A1:B2"/>
    <mergeCell ref="C25:C26"/>
    <mergeCell ref="D25:D26"/>
    <mergeCell ref="A25:B26"/>
    <mergeCell ref="A22:A23"/>
    <mergeCell ref="C22:C23"/>
    <mergeCell ref="D22:D23"/>
    <mergeCell ref="O22:O23"/>
    <mergeCell ref="P22:Q23"/>
    <mergeCell ref="A60:H60"/>
    <mergeCell ref="J59:Q59"/>
    <mergeCell ref="C58:G58"/>
    <mergeCell ref="C59:G59"/>
    <mergeCell ref="L22:L23"/>
    <mergeCell ref="M22:M23"/>
    <mergeCell ref="N22:N23"/>
    <mergeCell ref="G22:G23"/>
    <mergeCell ref="E22:E23"/>
    <mergeCell ref="F22:F23"/>
    <mergeCell ref="E25:E26"/>
    <mergeCell ref="G25:G26"/>
    <mergeCell ref="H25:H26"/>
    <mergeCell ref="J22:J23"/>
  </mergeCells>
  <phoneticPr fontId="39" type="noConversion"/>
  <printOptions horizontalCentered="1" verticalCentered="1"/>
  <pageMargins left="0" right="0" top="0" bottom="0" header="0" footer="0"/>
  <pageSetup scale="75" fitToHeight="2" orientation="landscape" r:id="rId1"/>
  <drawing r:id="rId2"/>
  <legacyDrawing r:id="rId3"/>
  <oleObjects>
    <mc:AlternateContent xmlns:mc="http://schemas.openxmlformats.org/markup-compatibility/2006">
      <mc:Choice Requires="x14">
        <oleObject progId="MSGraph.Chart.5" shapeId="19457" r:id="rId4">
          <objectPr defaultSize="0" r:id="rId5">
            <anchor moveWithCells="1">
              <from>
                <xdr:col>0</xdr:col>
                <xdr:colOff>47625</xdr:colOff>
                <xdr:row>29</xdr:row>
                <xdr:rowOff>123825</xdr:rowOff>
              </from>
              <to>
                <xdr:col>7</xdr:col>
                <xdr:colOff>85725</xdr:colOff>
                <xdr:row>48</xdr:row>
                <xdr:rowOff>123825</xdr:rowOff>
              </to>
            </anchor>
          </objectPr>
        </oleObject>
      </mc:Choice>
      <mc:Fallback>
        <oleObject progId="MSGraph.Chart.5" shapeId="19457" r:id="rId4"/>
      </mc:Fallback>
    </mc:AlternateContent>
    <mc:AlternateContent xmlns:mc="http://schemas.openxmlformats.org/markup-compatibility/2006">
      <mc:Choice Requires="x14">
        <oleObject progId="MSGraph.Chart.5" shapeId="19458" r:id="rId6">
          <objectPr defaultSize="0" r:id="rId7">
            <anchor moveWithCells="1">
              <from>
                <xdr:col>9</xdr:col>
                <xdr:colOff>9525</xdr:colOff>
                <xdr:row>29</xdr:row>
                <xdr:rowOff>123825</xdr:rowOff>
              </from>
              <to>
                <xdr:col>16</xdr:col>
                <xdr:colOff>95250</xdr:colOff>
                <xdr:row>48</xdr:row>
                <xdr:rowOff>76200</xdr:rowOff>
              </to>
            </anchor>
          </objectPr>
        </oleObject>
      </mc:Choice>
      <mc:Fallback>
        <oleObject progId="MSGraph.Chart.5" shapeId="19458" r:id="rId6"/>
      </mc:Fallback>
    </mc:AlternateContent>
  </oleObject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Portada</vt:lpstr>
      <vt:lpstr>HOJA I</vt:lpstr>
      <vt:lpstr>HOJA II</vt:lpstr>
      <vt:lpstr>HOJA III</vt:lpstr>
      <vt:lpstr>'HOJA I'!Print_Area</vt:lpstr>
      <vt:lpstr>'HOJA II'!Print_Area</vt:lpstr>
      <vt:lpstr>'HOJA III'!Print_Area</vt:lpstr>
      <vt:lpstr>Portada!Print_Area</vt:lpstr>
    </vt:vector>
  </TitlesOfParts>
  <Company>CFSE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Corporación del Fondo del Seguro del Estado</dc:creator>
  <cp:lastModifiedBy>CFSE</cp:lastModifiedBy>
  <cp:lastPrinted>2016-09-23T17:53:21Z</cp:lastPrinted>
  <dcterms:created xsi:type="dcterms:W3CDTF">1996-09-30T11:47:23Z</dcterms:created>
  <dcterms:modified xsi:type="dcterms:W3CDTF">2016-09-23T17:53:23Z</dcterms:modified>
</cp:coreProperties>
</file>