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autoCompressPictures="0"/>
  <mc:AlternateContent xmlns:mc="http://schemas.openxmlformats.org/markup-compatibility/2006">
    <mc:Choice Requires="x15">
      <x15ac:absPath xmlns:x15ac="http://schemas.microsoft.com/office/spreadsheetml/2010/11/ac" url="C:\Users\javier.zavala\Labores\Estadísticas\"/>
    </mc:Choice>
  </mc:AlternateContent>
  <xr:revisionPtr revIDLastSave="0" documentId="8_{9889D1F7-A11F-4571-8DF7-9B65C68B74CD}" xr6:coauthVersionLast="47" xr6:coauthVersionMax="47" xr10:uidLastSave="{00000000-0000-0000-0000-000000000000}"/>
  <bookViews>
    <workbookView xWindow="-120" yWindow="-120" windowWidth="25440" windowHeight="15270" tabRatio="885" firstSheet="3" activeTab="3" xr2:uid="{00000000-000D-0000-FFFF-FFFF00000000}"/>
  </bookViews>
  <sheets>
    <sheet name="Sheet18" sheetId="3" state="hidden" r:id="rId1"/>
    <sheet name="Sheet17" sheetId="4" state="hidden" r:id="rId2"/>
    <sheet name="Contenido" sheetId="14" r:id="rId3"/>
    <sheet name="1Perfil" sheetId="1" r:id="rId4"/>
    <sheet name="2Mat Grad y Sub" sheetId="5" r:id="rId5"/>
    <sheet name="3Mat. Prog. Acade." sheetId="6" r:id="rId6"/>
    <sheet name="4Grados" sheetId="7" r:id="rId7"/>
    <sheet name="Tabla6-EnsenRangoNombrTC" sheetId="12" r:id="rId8"/>
    <sheet name="Tabla5-Personal Full Part Time" sheetId="13" r:id="rId9"/>
  </sheets>
  <definedNames>
    <definedName name="Aguadilla">'1Perfil'!$A$17:$T$17</definedName>
    <definedName name="_xlnm.Print_Area" localSheetId="6">'4Grados'!$A$1:$M$25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6" l="1"/>
  <c r="D22" i="6"/>
  <c r="C22" i="6"/>
  <c r="M13" i="6"/>
  <c r="M12" i="6"/>
  <c r="M11" i="6"/>
  <c r="E22" i="6"/>
  <c r="K22" i="6"/>
  <c r="J22" i="6"/>
  <c r="I22" i="6"/>
  <c r="H22" i="6"/>
  <c r="G22" i="6"/>
  <c r="M22" i="6" l="1"/>
  <c r="B38" i="1"/>
  <c r="E36" i="13" l="1"/>
  <c r="F18" i="12"/>
  <c r="E18" i="12"/>
  <c r="B58" i="12"/>
  <c r="B57" i="12"/>
  <c r="B56" i="12"/>
  <c r="B54" i="12"/>
  <c r="B53" i="12"/>
  <c r="B52" i="12"/>
  <c r="B50" i="12"/>
  <c r="B49" i="12"/>
  <c r="B48" i="12"/>
  <c r="B46" i="12"/>
  <c r="B45" i="12"/>
  <c r="B44" i="12"/>
  <c r="B42" i="12"/>
  <c r="B41" i="12"/>
  <c r="B40" i="12"/>
  <c r="B38" i="12"/>
  <c r="B37" i="12"/>
  <c r="B36" i="12"/>
  <c r="B34" i="12"/>
  <c r="B33" i="12"/>
  <c r="B32" i="12"/>
  <c r="B30" i="12"/>
  <c r="B29" i="12"/>
  <c r="B28" i="12"/>
  <c r="B26" i="12"/>
  <c r="B25" i="12"/>
  <c r="B24" i="12"/>
  <c r="B22" i="12"/>
  <c r="B21" i="12"/>
  <c r="B20" i="12"/>
  <c r="B17" i="12"/>
  <c r="B16" i="12"/>
  <c r="B18" i="12" l="1"/>
  <c r="AK70" i="13"/>
  <c r="AH70" i="13"/>
  <c r="AE70" i="13"/>
  <c r="AB70" i="13"/>
  <c r="Y70" i="13"/>
  <c r="V70" i="13"/>
  <c r="S70" i="13"/>
  <c r="P70" i="13"/>
  <c r="M70" i="13"/>
  <c r="J70" i="13"/>
  <c r="G70" i="13"/>
  <c r="C70" i="13"/>
  <c r="B70" i="13"/>
  <c r="AK69" i="13"/>
  <c r="AH69" i="13"/>
  <c r="AE69" i="13"/>
  <c r="AB69" i="13"/>
  <c r="Y69" i="13"/>
  <c r="V69" i="13"/>
  <c r="S69" i="13"/>
  <c r="P69" i="13"/>
  <c r="M69" i="13"/>
  <c r="J69" i="13"/>
  <c r="G69" i="13"/>
  <c r="C69" i="13"/>
  <c r="B69" i="13"/>
  <c r="AK68" i="13"/>
  <c r="AH68" i="13"/>
  <c r="AE68" i="13"/>
  <c r="AB68" i="13"/>
  <c r="Y68" i="13"/>
  <c r="V68" i="13"/>
  <c r="S68" i="13"/>
  <c r="P68" i="13"/>
  <c r="M68" i="13"/>
  <c r="J68" i="13"/>
  <c r="G68" i="13"/>
  <c r="C68" i="13"/>
  <c r="B68" i="13"/>
  <c r="AK67" i="13"/>
  <c r="AH67" i="13"/>
  <c r="AE67" i="13"/>
  <c r="AB67" i="13"/>
  <c r="Y67" i="13"/>
  <c r="V67" i="13"/>
  <c r="S67" i="13"/>
  <c r="P67" i="13"/>
  <c r="M67" i="13"/>
  <c r="J67" i="13"/>
  <c r="G67" i="13"/>
  <c r="C67" i="13"/>
  <c r="B67" i="13"/>
  <c r="AK66" i="13"/>
  <c r="AH66" i="13"/>
  <c r="AE66" i="13"/>
  <c r="AB66" i="13"/>
  <c r="Y66" i="13"/>
  <c r="V66" i="13"/>
  <c r="S66" i="13"/>
  <c r="P66" i="13"/>
  <c r="M66" i="13"/>
  <c r="J66" i="13"/>
  <c r="G66" i="13"/>
  <c r="C66" i="13"/>
  <c r="B66" i="13"/>
  <c r="AK65" i="13"/>
  <c r="AH65" i="13"/>
  <c r="AE65" i="13"/>
  <c r="AB65" i="13"/>
  <c r="Y65" i="13"/>
  <c r="V65" i="13"/>
  <c r="S65" i="13"/>
  <c r="P65" i="13"/>
  <c r="M65" i="13"/>
  <c r="J65" i="13"/>
  <c r="G65" i="13"/>
  <c r="C65" i="13"/>
  <c r="B65" i="13"/>
  <c r="AK64" i="13"/>
  <c r="AH64" i="13"/>
  <c r="AE64" i="13"/>
  <c r="AB64" i="13"/>
  <c r="Y64" i="13"/>
  <c r="V64" i="13"/>
  <c r="S64" i="13"/>
  <c r="P64" i="13"/>
  <c r="M64" i="13"/>
  <c r="J64" i="13"/>
  <c r="G64" i="13"/>
  <c r="C64" i="13"/>
  <c r="B64" i="13"/>
  <c r="AK63" i="13"/>
  <c r="AH63" i="13"/>
  <c r="AE63" i="13"/>
  <c r="AB63" i="13"/>
  <c r="Y63" i="13"/>
  <c r="V63" i="13"/>
  <c r="S63" i="13"/>
  <c r="P63" i="13"/>
  <c r="M63" i="13"/>
  <c r="J63" i="13"/>
  <c r="G63" i="13"/>
  <c r="C63" i="13"/>
  <c r="B63" i="13"/>
  <c r="AK62" i="13"/>
  <c r="AH62" i="13"/>
  <c r="AE62" i="13"/>
  <c r="AB62" i="13"/>
  <c r="Y62" i="13"/>
  <c r="V62" i="13"/>
  <c r="S62" i="13"/>
  <c r="P62" i="13"/>
  <c r="M62" i="13"/>
  <c r="J62" i="13"/>
  <c r="G62" i="13"/>
  <c r="C62" i="13"/>
  <c r="B62" i="13"/>
  <c r="AK61" i="13"/>
  <c r="AH61" i="13"/>
  <c r="AE61" i="13"/>
  <c r="AB61" i="13"/>
  <c r="Y61" i="13"/>
  <c r="V61" i="13"/>
  <c r="S61" i="13"/>
  <c r="P61" i="13"/>
  <c r="M61" i="13"/>
  <c r="J61" i="13"/>
  <c r="G61" i="13"/>
  <c r="C61" i="13"/>
  <c r="B61" i="13"/>
  <c r="AK60" i="13"/>
  <c r="AH60" i="13"/>
  <c r="AE60" i="13"/>
  <c r="AB60" i="13"/>
  <c r="Y60" i="13"/>
  <c r="V60" i="13"/>
  <c r="S60" i="13"/>
  <c r="P60" i="13"/>
  <c r="M60" i="13"/>
  <c r="J60" i="13"/>
  <c r="G60" i="13"/>
  <c r="C60" i="13"/>
  <c r="B60" i="13"/>
  <c r="AK59" i="13"/>
  <c r="AH59" i="13"/>
  <c r="AE59" i="13"/>
  <c r="AB59" i="13"/>
  <c r="Y59" i="13"/>
  <c r="V59" i="13"/>
  <c r="S59" i="13"/>
  <c r="P59" i="13"/>
  <c r="M59" i="13"/>
  <c r="J59" i="13"/>
  <c r="G59" i="13"/>
  <c r="C59" i="13"/>
  <c r="B59" i="13"/>
  <c r="AK58" i="13"/>
  <c r="AH58" i="13"/>
  <c r="AE58" i="13"/>
  <c r="AB58" i="13"/>
  <c r="Y58" i="13"/>
  <c r="V58" i="13"/>
  <c r="S58" i="13"/>
  <c r="P58" i="13"/>
  <c r="M58" i="13"/>
  <c r="J58" i="13"/>
  <c r="G58" i="13"/>
  <c r="D58" i="13" s="1"/>
  <c r="C58" i="13"/>
  <c r="B58" i="13"/>
  <c r="AK57" i="13"/>
  <c r="AH57" i="13"/>
  <c r="AE57" i="13"/>
  <c r="AB57" i="13"/>
  <c r="Y57" i="13"/>
  <c r="V57" i="13"/>
  <c r="S57" i="13"/>
  <c r="P57" i="13"/>
  <c r="M57" i="13"/>
  <c r="J57" i="13"/>
  <c r="G57" i="13"/>
  <c r="D57" i="13" s="1"/>
  <c r="C57" i="13"/>
  <c r="B57" i="13"/>
  <c r="AJ56" i="13"/>
  <c r="AI56" i="13"/>
  <c r="AK56" i="13" s="1"/>
  <c r="AG56" i="13"/>
  <c r="AF56" i="13"/>
  <c r="AD56" i="13"/>
  <c r="AC56" i="13"/>
  <c r="AE56" i="13" s="1"/>
  <c r="AA56" i="13"/>
  <c r="Z56" i="13"/>
  <c r="X56" i="13"/>
  <c r="W56" i="13"/>
  <c r="Y56" i="13" s="1"/>
  <c r="U56" i="13"/>
  <c r="T56" i="13"/>
  <c r="R56" i="13"/>
  <c r="Q56" i="13"/>
  <c r="O56" i="13"/>
  <c r="N56" i="13"/>
  <c r="L56" i="13"/>
  <c r="K56" i="13"/>
  <c r="M56" i="13" s="1"/>
  <c r="I56" i="13"/>
  <c r="H56" i="13"/>
  <c r="F56" i="13"/>
  <c r="E56" i="13"/>
  <c r="E16" i="13" s="1"/>
  <c r="AK55" i="13"/>
  <c r="AH55" i="13"/>
  <c r="AE55" i="13"/>
  <c r="AB55" i="13"/>
  <c r="Y55" i="13"/>
  <c r="V55" i="13"/>
  <c r="S55" i="13"/>
  <c r="P55" i="13"/>
  <c r="M55" i="13"/>
  <c r="J55" i="13"/>
  <c r="G55" i="13"/>
  <c r="D55" i="13" s="1"/>
  <c r="C55" i="13"/>
  <c r="B55" i="13"/>
  <c r="AK54" i="13"/>
  <c r="AH54" i="13"/>
  <c r="AE54" i="13"/>
  <c r="AB54" i="13"/>
  <c r="Y54" i="13"/>
  <c r="V54" i="13"/>
  <c r="S54" i="13"/>
  <c r="P54" i="13"/>
  <c r="M54" i="13"/>
  <c r="J54" i="13"/>
  <c r="G54" i="13"/>
  <c r="C54" i="13"/>
  <c r="B54" i="13"/>
  <c r="AK53" i="13"/>
  <c r="AH53" i="13"/>
  <c r="AE53" i="13"/>
  <c r="AB53" i="13"/>
  <c r="Y53" i="13"/>
  <c r="V53" i="13"/>
  <c r="S53" i="13"/>
  <c r="P53" i="13"/>
  <c r="M53" i="13"/>
  <c r="J53" i="13"/>
  <c r="G53" i="13"/>
  <c r="C53" i="13"/>
  <c r="B53" i="13"/>
  <c r="AJ52" i="13"/>
  <c r="AI52" i="13"/>
  <c r="AI51" i="13" s="1"/>
  <c r="AG52" i="13"/>
  <c r="AF52" i="13"/>
  <c r="AF51" i="13" s="1"/>
  <c r="AD52" i="13"/>
  <c r="AD51" i="13" s="1"/>
  <c r="AC52" i="13"/>
  <c r="AA52" i="13"/>
  <c r="Z52" i="13"/>
  <c r="X52" i="13"/>
  <c r="W52" i="13"/>
  <c r="U52" i="13"/>
  <c r="U51" i="13" s="1"/>
  <c r="T52" i="13"/>
  <c r="V52" i="13" s="1"/>
  <c r="R52" i="13"/>
  <c r="Q52" i="13"/>
  <c r="O52" i="13"/>
  <c r="N52" i="13"/>
  <c r="L52" i="13"/>
  <c r="L51" i="13" s="1"/>
  <c r="K52" i="13"/>
  <c r="I52" i="13"/>
  <c r="H52" i="13"/>
  <c r="H51" i="13" s="1"/>
  <c r="F52" i="13"/>
  <c r="E52" i="13"/>
  <c r="AA51" i="13"/>
  <c r="AK50" i="13"/>
  <c r="AH50" i="13"/>
  <c r="AE50" i="13"/>
  <c r="AB50" i="13"/>
  <c r="Y50" i="13"/>
  <c r="V50" i="13"/>
  <c r="S50" i="13"/>
  <c r="P50" i="13"/>
  <c r="M50" i="13"/>
  <c r="J50" i="13"/>
  <c r="G50" i="13"/>
  <c r="C50" i="13"/>
  <c r="B50" i="13"/>
  <c r="AK49" i="13"/>
  <c r="AH49" i="13"/>
  <c r="AE49" i="13"/>
  <c r="AB49" i="13"/>
  <c r="Y49" i="13"/>
  <c r="V49" i="13"/>
  <c r="S49" i="13"/>
  <c r="P49" i="13"/>
  <c r="M49" i="13"/>
  <c r="J49" i="13"/>
  <c r="G49" i="13"/>
  <c r="C49" i="13"/>
  <c r="B49" i="13"/>
  <c r="AK48" i="13"/>
  <c r="AH48" i="13"/>
  <c r="AE48" i="13"/>
  <c r="AB48" i="13"/>
  <c r="Y48" i="13"/>
  <c r="V48" i="13"/>
  <c r="S48" i="13"/>
  <c r="P48" i="13"/>
  <c r="M48" i="13"/>
  <c r="J48" i="13"/>
  <c r="G48" i="13"/>
  <c r="C48" i="13"/>
  <c r="B48" i="13"/>
  <c r="AK47" i="13"/>
  <c r="AH47" i="13"/>
  <c r="AE47" i="13"/>
  <c r="AB47" i="13"/>
  <c r="Y47" i="13"/>
  <c r="V47" i="13"/>
  <c r="S47" i="13"/>
  <c r="P47" i="13"/>
  <c r="M47" i="13"/>
  <c r="J47" i="13"/>
  <c r="G47" i="13"/>
  <c r="C47" i="13"/>
  <c r="B47" i="13"/>
  <c r="AK46" i="13"/>
  <c r="AH46" i="13"/>
  <c r="AE46" i="13"/>
  <c r="AB46" i="13"/>
  <c r="Y46" i="13"/>
  <c r="V46" i="13"/>
  <c r="S46" i="13"/>
  <c r="P46" i="13"/>
  <c r="M46" i="13"/>
  <c r="J46" i="13"/>
  <c r="G46" i="13"/>
  <c r="C46" i="13"/>
  <c r="B46" i="13"/>
  <c r="AK45" i="13"/>
  <c r="AH45" i="13"/>
  <c r="AE45" i="13"/>
  <c r="AB45" i="13"/>
  <c r="Y45" i="13"/>
  <c r="V45" i="13"/>
  <c r="S45" i="13"/>
  <c r="P45" i="13"/>
  <c r="M45" i="13"/>
  <c r="J45" i="13"/>
  <c r="G45" i="13"/>
  <c r="C45" i="13"/>
  <c r="B45" i="13"/>
  <c r="AK44" i="13"/>
  <c r="AH44" i="13"/>
  <c r="AE44" i="13"/>
  <c r="AB44" i="13"/>
  <c r="Y44" i="13"/>
  <c r="V44" i="13"/>
  <c r="S44" i="13"/>
  <c r="P44" i="13"/>
  <c r="M44" i="13"/>
  <c r="J44" i="13"/>
  <c r="G44" i="13"/>
  <c r="C44" i="13"/>
  <c r="B44" i="13"/>
  <c r="AK43" i="13"/>
  <c r="AH43" i="13"/>
  <c r="AE43" i="13"/>
  <c r="AB43" i="13"/>
  <c r="Y43" i="13"/>
  <c r="V43" i="13"/>
  <c r="S43" i="13"/>
  <c r="P43" i="13"/>
  <c r="M43" i="13"/>
  <c r="J43" i="13"/>
  <c r="G43" i="13"/>
  <c r="C43" i="13"/>
  <c r="B43" i="13"/>
  <c r="AK42" i="13"/>
  <c r="AH42" i="13"/>
  <c r="AE42" i="13"/>
  <c r="AB42" i="13"/>
  <c r="Y42" i="13"/>
  <c r="V42" i="13"/>
  <c r="S42" i="13"/>
  <c r="P42" i="13"/>
  <c r="M42" i="13"/>
  <c r="J42" i="13"/>
  <c r="G42" i="13"/>
  <c r="C42" i="13"/>
  <c r="B42" i="13"/>
  <c r="AK41" i="13"/>
  <c r="AH41" i="13"/>
  <c r="AE41" i="13"/>
  <c r="AB41" i="13"/>
  <c r="Y41" i="13"/>
  <c r="V41" i="13"/>
  <c r="S41" i="13"/>
  <c r="P41" i="13"/>
  <c r="M41" i="13"/>
  <c r="J41" i="13"/>
  <c r="G41" i="13"/>
  <c r="C41" i="13"/>
  <c r="B41" i="13"/>
  <c r="AK40" i="13"/>
  <c r="AH40" i="13"/>
  <c r="AE40" i="13"/>
  <c r="AB40" i="13"/>
  <c r="Y40" i="13"/>
  <c r="V40" i="13"/>
  <c r="S40" i="13"/>
  <c r="P40" i="13"/>
  <c r="M40" i="13"/>
  <c r="J40" i="13"/>
  <c r="G40" i="13"/>
  <c r="C40" i="13"/>
  <c r="B40" i="13"/>
  <c r="AK39" i="13"/>
  <c r="AH39" i="13"/>
  <c r="AE39" i="13"/>
  <c r="AB39" i="13"/>
  <c r="Y39" i="13"/>
  <c r="V39" i="13"/>
  <c r="S39" i="13"/>
  <c r="P39" i="13"/>
  <c r="M39" i="13"/>
  <c r="J39" i="13"/>
  <c r="G39" i="13"/>
  <c r="C39" i="13"/>
  <c r="B39" i="13"/>
  <c r="AK38" i="13"/>
  <c r="AH38" i="13"/>
  <c r="AE38" i="13"/>
  <c r="AB38" i="13"/>
  <c r="Y38" i="13"/>
  <c r="V38" i="13"/>
  <c r="S38" i="13"/>
  <c r="P38" i="13"/>
  <c r="M38" i="13"/>
  <c r="J38" i="13"/>
  <c r="G38" i="13"/>
  <c r="C38" i="13"/>
  <c r="B38" i="13"/>
  <c r="AK37" i="13"/>
  <c r="AH37" i="13"/>
  <c r="AE37" i="13"/>
  <c r="AB37" i="13"/>
  <c r="Y37" i="13"/>
  <c r="V37" i="13"/>
  <c r="S37" i="13"/>
  <c r="P37" i="13"/>
  <c r="M37" i="13"/>
  <c r="J37" i="13"/>
  <c r="G37" i="13"/>
  <c r="G36" i="13" s="1"/>
  <c r="C37" i="13"/>
  <c r="B37" i="13"/>
  <c r="AJ36" i="13"/>
  <c r="AI36" i="13"/>
  <c r="AG36" i="13"/>
  <c r="AF36" i="13"/>
  <c r="AD36" i="13"/>
  <c r="AD16" i="13" s="1"/>
  <c r="AC36" i="13"/>
  <c r="AC16" i="13" s="1"/>
  <c r="AA36" i="13"/>
  <c r="Z36" i="13"/>
  <c r="X36" i="13"/>
  <c r="W36" i="13"/>
  <c r="U36" i="13"/>
  <c r="U16" i="13" s="1"/>
  <c r="T36" i="13"/>
  <c r="R36" i="13"/>
  <c r="Q36" i="13"/>
  <c r="O36" i="13"/>
  <c r="N36" i="13"/>
  <c r="L36" i="13"/>
  <c r="K36" i="13"/>
  <c r="I36" i="13"/>
  <c r="H36" i="13"/>
  <c r="F36" i="13"/>
  <c r="AK35" i="13"/>
  <c r="AH35" i="13"/>
  <c r="AE35" i="13"/>
  <c r="AB35" i="13"/>
  <c r="Y35" i="13"/>
  <c r="V35" i="13"/>
  <c r="S35" i="13"/>
  <c r="P35" i="13"/>
  <c r="M35" i="13"/>
  <c r="J35" i="13"/>
  <c r="G35" i="13"/>
  <c r="C35" i="13"/>
  <c r="B35" i="13"/>
  <c r="AK34" i="13"/>
  <c r="AH34" i="13"/>
  <c r="AE34" i="13"/>
  <c r="AB34" i="13"/>
  <c r="Y34" i="13"/>
  <c r="V34" i="13"/>
  <c r="S34" i="13"/>
  <c r="P34" i="13"/>
  <c r="M34" i="13"/>
  <c r="J34" i="13"/>
  <c r="G34" i="13"/>
  <c r="C34" i="13"/>
  <c r="B34" i="13"/>
  <c r="AK33" i="13"/>
  <c r="AH33" i="13"/>
  <c r="AE33" i="13"/>
  <c r="AB33" i="13"/>
  <c r="Y33" i="13"/>
  <c r="V33" i="13"/>
  <c r="S33" i="13"/>
  <c r="P33" i="13"/>
  <c r="M33" i="13"/>
  <c r="J33" i="13"/>
  <c r="G33" i="13"/>
  <c r="C33" i="13"/>
  <c r="B33" i="13"/>
  <c r="AJ32" i="13"/>
  <c r="AJ31" i="13" s="1"/>
  <c r="AI32" i="13"/>
  <c r="AK32" i="13" s="1"/>
  <c r="AG32" i="13"/>
  <c r="AF32" i="13"/>
  <c r="AD32" i="13"/>
  <c r="AC32" i="13"/>
  <c r="AA32" i="13"/>
  <c r="Z32" i="13"/>
  <c r="X32" i="13"/>
  <c r="W32" i="13"/>
  <c r="Y32" i="13" s="1"/>
  <c r="U32" i="13"/>
  <c r="U12" i="13" s="1"/>
  <c r="T32" i="13"/>
  <c r="R32" i="13"/>
  <c r="Q32" i="13"/>
  <c r="O32" i="13"/>
  <c r="N32" i="13"/>
  <c r="N31" i="13" s="1"/>
  <c r="L32" i="13"/>
  <c r="K32" i="13"/>
  <c r="I32" i="13"/>
  <c r="H32" i="13"/>
  <c r="F32" i="13"/>
  <c r="F31" i="13" s="1"/>
  <c r="E32" i="13"/>
  <c r="E12" i="13" s="1"/>
  <c r="AJ30" i="13"/>
  <c r="AI30" i="13"/>
  <c r="AG30" i="13"/>
  <c r="AF30" i="13"/>
  <c r="AD30" i="13"/>
  <c r="AC30" i="13"/>
  <c r="AA30" i="13"/>
  <c r="Z30" i="13"/>
  <c r="X30" i="13"/>
  <c r="W30" i="13"/>
  <c r="Y30" i="13" s="1"/>
  <c r="U30" i="13"/>
  <c r="T30" i="13"/>
  <c r="R30" i="13"/>
  <c r="Q30" i="13"/>
  <c r="O30" i="13"/>
  <c r="N30" i="13"/>
  <c r="P30" i="13" s="1"/>
  <c r="L30" i="13"/>
  <c r="K30" i="13"/>
  <c r="I30" i="13"/>
  <c r="H30" i="13"/>
  <c r="F30" i="13"/>
  <c r="E30" i="13"/>
  <c r="AJ29" i="13"/>
  <c r="AI29" i="13"/>
  <c r="AK29" i="13" s="1"/>
  <c r="AG29" i="13"/>
  <c r="AF29" i="13"/>
  <c r="AH29" i="13" s="1"/>
  <c r="AD29" i="13"/>
  <c r="AC29" i="13"/>
  <c r="AA29" i="13"/>
  <c r="Z29" i="13"/>
  <c r="X29" i="13"/>
  <c r="W29" i="13"/>
  <c r="U29" i="13"/>
  <c r="T29" i="13"/>
  <c r="R29" i="13"/>
  <c r="Q29" i="13"/>
  <c r="O29" i="13"/>
  <c r="N29" i="13"/>
  <c r="P29" i="13" s="1"/>
  <c r="L29" i="13"/>
  <c r="K29" i="13"/>
  <c r="I29" i="13"/>
  <c r="H29" i="13"/>
  <c r="J29" i="13" s="1"/>
  <c r="F29" i="13"/>
  <c r="E29" i="13"/>
  <c r="G29" i="13" s="1"/>
  <c r="AJ28" i="13"/>
  <c r="AI28" i="13"/>
  <c r="AG28" i="13"/>
  <c r="AF28" i="13"/>
  <c r="AH28" i="13" s="1"/>
  <c r="AD28" i="13"/>
  <c r="AC28" i="13"/>
  <c r="AE28" i="13" s="1"/>
  <c r="AA28" i="13"/>
  <c r="Z28" i="13"/>
  <c r="X28" i="13"/>
  <c r="W28" i="13"/>
  <c r="U28" i="13"/>
  <c r="T28" i="13"/>
  <c r="R28" i="13"/>
  <c r="Q28" i="13"/>
  <c r="O28" i="13"/>
  <c r="N28" i="13"/>
  <c r="P28" i="13" s="1"/>
  <c r="L28" i="13"/>
  <c r="K28" i="13"/>
  <c r="I28" i="13"/>
  <c r="H28" i="13"/>
  <c r="F28" i="13"/>
  <c r="E28" i="13"/>
  <c r="AJ27" i="13"/>
  <c r="AI27" i="13"/>
  <c r="AK27" i="13" s="1"/>
  <c r="AG27" i="13"/>
  <c r="AF27" i="13"/>
  <c r="AD27" i="13"/>
  <c r="AC27" i="13"/>
  <c r="AA27" i="13"/>
  <c r="Z27" i="13"/>
  <c r="X27" i="13"/>
  <c r="W27" i="13"/>
  <c r="U27" i="13"/>
  <c r="T27" i="13"/>
  <c r="R27" i="13"/>
  <c r="Q27" i="13"/>
  <c r="S27" i="13" s="1"/>
  <c r="O27" i="13"/>
  <c r="N27" i="13"/>
  <c r="P27" i="13" s="1"/>
  <c r="L27" i="13"/>
  <c r="K27" i="13"/>
  <c r="M27" i="13" s="1"/>
  <c r="I27" i="13"/>
  <c r="H27" i="13"/>
  <c r="F27" i="13"/>
  <c r="E27" i="13"/>
  <c r="AJ26" i="13"/>
  <c r="AI26" i="13"/>
  <c r="AG26" i="13"/>
  <c r="AF26" i="13"/>
  <c r="AH26" i="13" s="1"/>
  <c r="AD26" i="13"/>
  <c r="AC26" i="13"/>
  <c r="AA26" i="13"/>
  <c r="Z26" i="13"/>
  <c r="X26" i="13"/>
  <c r="W26" i="13"/>
  <c r="U26" i="13"/>
  <c r="T26" i="13"/>
  <c r="R26" i="13"/>
  <c r="Q26" i="13"/>
  <c r="O26" i="13"/>
  <c r="N26" i="13"/>
  <c r="L26" i="13"/>
  <c r="K26" i="13"/>
  <c r="M26" i="13" s="1"/>
  <c r="I26" i="13"/>
  <c r="H26" i="13"/>
  <c r="F26" i="13"/>
  <c r="E26" i="13"/>
  <c r="AJ25" i="13"/>
  <c r="AI25" i="13"/>
  <c r="AG25" i="13"/>
  <c r="AF25" i="13"/>
  <c r="AD25" i="13"/>
  <c r="AC25" i="13"/>
  <c r="AA25" i="13"/>
  <c r="Z25" i="13"/>
  <c r="X25" i="13"/>
  <c r="W25" i="13"/>
  <c r="U25" i="13"/>
  <c r="T25" i="13"/>
  <c r="V25" i="13" s="1"/>
  <c r="R25" i="13"/>
  <c r="Q25" i="13"/>
  <c r="O25" i="13"/>
  <c r="N25" i="13"/>
  <c r="L25" i="13"/>
  <c r="K25" i="13"/>
  <c r="I25" i="13"/>
  <c r="H25" i="13"/>
  <c r="J25" i="13" s="1"/>
  <c r="F25" i="13"/>
  <c r="E25" i="13"/>
  <c r="G25" i="13" s="1"/>
  <c r="AJ24" i="13"/>
  <c r="AI24" i="13"/>
  <c r="AK24" i="13" s="1"/>
  <c r="AG24" i="13"/>
  <c r="AF24" i="13"/>
  <c r="AD24" i="13"/>
  <c r="AC24" i="13"/>
  <c r="AA24" i="13"/>
  <c r="Z24" i="13"/>
  <c r="AB24" i="13" s="1"/>
  <c r="X24" i="13"/>
  <c r="W24" i="13"/>
  <c r="U24" i="13"/>
  <c r="T24" i="13"/>
  <c r="V24" i="13" s="1"/>
  <c r="R24" i="13"/>
  <c r="Q24" i="13"/>
  <c r="O24" i="13"/>
  <c r="N24" i="13"/>
  <c r="P24" i="13" s="1"/>
  <c r="L24" i="13"/>
  <c r="K24" i="13"/>
  <c r="I24" i="13"/>
  <c r="H24" i="13"/>
  <c r="F24" i="13"/>
  <c r="E24" i="13"/>
  <c r="AJ23" i="13"/>
  <c r="AI23" i="13"/>
  <c r="AG23" i="13"/>
  <c r="AF23" i="13"/>
  <c r="AD23" i="13"/>
  <c r="AC23" i="13"/>
  <c r="AA23" i="13"/>
  <c r="Z23" i="13"/>
  <c r="X23" i="13"/>
  <c r="W23" i="13"/>
  <c r="U23" i="13"/>
  <c r="T23" i="13"/>
  <c r="R23" i="13"/>
  <c r="Q23" i="13"/>
  <c r="O23" i="13"/>
  <c r="N23" i="13"/>
  <c r="L23" i="13"/>
  <c r="K23" i="13"/>
  <c r="I23" i="13"/>
  <c r="H23" i="13"/>
  <c r="F23" i="13"/>
  <c r="E23" i="13"/>
  <c r="AJ22" i="13"/>
  <c r="AI22" i="13"/>
  <c r="AG22" i="13"/>
  <c r="AF22" i="13"/>
  <c r="AD22" i="13"/>
  <c r="AC22" i="13"/>
  <c r="AA22" i="13"/>
  <c r="Z22" i="13"/>
  <c r="AB22" i="13" s="1"/>
  <c r="X22" i="13"/>
  <c r="W22" i="13"/>
  <c r="U22" i="13"/>
  <c r="T22" i="13"/>
  <c r="R22" i="13"/>
  <c r="Q22" i="13"/>
  <c r="O22" i="13"/>
  <c r="N22" i="13"/>
  <c r="L22" i="13"/>
  <c r="K22" i="13"/>
  <c r="I22" i="13"/>
  <c r="H22" i="13"/>
  <c r="F22" i="13"/>
  <c r="E22" i="13"/>
  <c r="AJ21" i="13"/>
  <c r="AI21" i="13"/>
  <c r="AK21" i="13" s="1"/>
  <c r="AG21" i="13"/>
  <c r="AF21" i="13"/>
  <c r="AD21" i="13"/>
  <c r="AC21" i="13"/>
  <c r="AA21" i="13"/>
  <c r="Z21" i="13"/>
  <c r="AB21" i="13" s="1"/>
  <c r="X21" i="13"/>
  <c r="W21" i="13"/>
  <c r="Y21" i="13" s="1"/>
  <c r="U21" i="13"/>
  <c r="T21" i="13"/>
  <c r="V21" i="13" s="1"/>
  <c r="R21" i="13"/>
  <c r="Q21" i="13"/>
  <c r="O21" i="13"/>
  <c r="N21" i="13"/>
  <c r="L21" i="13"/>
  <c r="K21" i="13"/>
  <c r="I21" i="13"/>
  <c r="H21" i="13"/>
  <c r="F21" i="13"/>
  <c r="E21" i="13"/>
  <c r="AJ20" i="13"/>
  <c r="AI20" i="13"/>
  <c r="AK20" i="13" s="1"/>
  <c r="AG20" i="13"/>
  <c r="AF20" i="13"/>
  <c r="AD20" i="13"/>
  <c r="AC20" i="13"/>
  <c r="AE20" i="13" s="1"/>
  <c r="AA20" i="13"/>
  <c r="Z20" i="13"/>
  <c r="AB20" i="13" s="1"/>
  <c r="X20" i="13"/>
  <c r="W20" i="13"/>
  <c r="U20" i="13"/>
  <c r="T20" i="13"/>
  <c r="V20" i="13" s="1"/>
  <c r="R20" i="13"/>
  <c r="Q20" i="13"/>
  <c r="S20" i="13" s="1"/>
  <c r="O20" i="13"/>
  <c r="N20" i="13"/>
  <c r="P20" i="13" s="1"/>
  <c r="L20" i="13"/>
  <c r="K20" i="13"/>
  <c r="I20" i="13"/>
  <c r="H20" i="13"/>
  <c r="F20" i="13"/>
  <c r="E20" i="13"/>
  <c r="AJ19" i="13"/>
  <c r="AI19" i="13"/>
  <c r="AG19" i="13"/>
  <c r="AF19" i="13"/>
  <c r="AD19" i="13"/>
  <c r="AC19" i="13"/>
  <c r="AA19" i="13"/>
  <c r="Z19" i="13"/>
  <c r="X19" i="13"/>
  <c r="W19" i="13"/>
  <c r="U19" i="13"/>
  <c r="T19" i="13"/>
  <c r="R19" i="13"/>
  <c r="Q19" i="13"/>
  <c r="O19" i="13"/>
  <c r="N19" i="13"/>
  <c r="L19" i="13"/>
  <c r="K19" i="13"/>
  <c r="I19" i="13"/>
  <c r="H19" i="13"/>
  <c r="F19" i="13"/>
  <c r="E19" i="13"/>
  <c r="AJ18" i="13"/>
  <c r="AI18" i="13"/>
  <c r="AG18" i="13"/>
  <c r="AF18" i="13"/>
  <c r="AH18" i="13" s="1"/>
  <c r="AD18" i="13"/>
  <c r="AC18" i="13"/>
  <c r="AE18" i="13" s="1"/>
  <c r="AA18" i="13"/>
  <c r="Z18" i="13"/>
  <c r="AB18" i="13" s="1"/>
  <c r="X18" i="13"/>
  <c r="W18" i="13"/>
  <c r="U18" i="13"/>
  <c r="T18" i="13"/>
  <c r="V18" i="13" s="1"/>
  <c r="R18" i="13"/>
  <c r="Q18" i="13"/>
  <c r="O18" i="13"/>
  <c r="N18" i="13"/>
  <c r="L18" i="13"/>
  <c r="K18" i="13"/>
  <c r="M18" i="13" s="1"/>
  <c r="I18" i="13"/>
  <c r="H18" i="13"/>
  <c r="F18" i="13"/>
  <c r="E18" i="13"/>
  <c r="AJ17" i="13"/>
  <c r="AI17" i="13"/>
  <c r="AK17" i="13" s="1"/>
  <c r="AG17" i="13"/>
  <c r="AF17" i="13"/>
  <c r="AH17" i="13" s="1"/>
  <c r="AD17" i="13"/>
  <c r="AC17" i="13"/>
  <c r="AE17" i="13" s="1"/>
  <c r="AA17" i="13"/>
  <c r="Z17" i="13"/>
  <c r="AB17" i="13" s="1"/>
  <c r="X17" i="13"/>
  <c r="W17" i="13"/>
  <c r="U17" i="13"/>
  <c r="T17" i="13"/>
  <c r="R17" i="13"/>
  <c r="Q17" i="13"/>
  <c r="S17" i="13" s="1"/>
  <c r="O17" i="13"/>
  <c r="N17" i="13"/>
  <c r="L17" i="13"/>
  <c r="K17" i="13"/>
  <c r="I17" i="13"/>
  <c r="H17" i="13"/>
  <c r="J17" i="13" s="1"/>
  <c r="F17" i="13"/>
  <c r="E17" i="13"/>
  <c r="AI16" i="13"/>
  <c r="AG16" i="13"/>
  <c r="AF16" i="13"/>
  <c r="W16" i="13"/>
  <c r="N16" i="13"/>
  <c r="AJ15" i="13"/>
  <c r="AI15" i="13"/>
  <c r="AK15" i="13" s="1"/>
  <c r="AG15" i="13"/>
  <c r="AF15" i="13"/>
  <c r="AH15" i="13" s="1"/>
  <c r="AD15" i="13"/>
  <c r="AC15" i="13"/>
  <c r="AE15" i="13" s="1"/>
  <c r="AA15" i="13"/>
  <c r="Z15" i="13"/>
  <c r="AB15" i="13" s="1"/>
  <c r="X15" i="13"/>
  <c r="W15" i="13"/>
  <c r="Y15" i="13" s="1"/>
  <c r="U15" i="13"/>
  <c r="T15" i="13"/>
  <c r="V15" i="13" s="1"/>
  <c r="R15" i="13"/>
  <c r="Q15" i="13"/>
  <c r="S15" i="13" s="1"/>
  <c r="O15" i="13"/>
  <c r="N15" i="13"/>
  <c r="P15" i="13" s="1"/>
  <c r="L15" i="13"/>
  <c r="K15" i="13"/>
  <c r="M15" i="13" s="1"/>
  <c r="I15" i="13"/>
  <c r="H15" i="13"/>
  <c r="F15" i="13"/>
  <c r="E15" i="13"/>
  <c r="AJ14" i="13"/>
  <c r="AI14" i="13"/>
  <c r="AK14" i="13" s="1"/>
  <c r="AG14" i="13"/>
  <c r="AF14" i="13"/>
  <c r="AH14" i="13" s="1"/>
  <c r="AD14" i="13"/>
  <c r="AC14" i="13"/>
  <c r="AA14" i="13"/>
  <c r="Z14" i="13"/>
  <c r="AB14" i="13" s="1"/>
  <c r="X14" i="13"/>
  <c r="W14" i="13"/>
  <c r="U14" i="13"/>
  <c r="T14" i="13"/>
  <c r="V14" i="13" s="1"/>
  <c r="R14" i="13"/>
  <c r="Q14" i="13"/>
  <c r="O14" i="13"/>
  <c r="N14" i="13"/>
  <c r="L14" i="13"/>
  <c r="K14" i="13"/>
  <c r="I14" i="13"/>
  <c r="H14" i="13"/>
  <c r="F14" i="13"/>
  <c r="E14" i="13"/>
  <c r="AJ13" i="13"/>
  <c r="AI13" i="13"/>
  <c r="AG13" i="13"/>
  <c r="AF13" i="13"/>
  <c r="AD13" i="13"/>
  <c r="AC13" i="13"/>
  <c r="AA13" i="13"/>
  <c r="Z13" i="13"/>
  <c r="X13" i="13"/>
  <c r="W13" i="13"/>
  <c r="U13" i="13"/>
  <c r="T13" i="13"/>
  <c r="R13" i="13"/>
  <c r="Q13" i="13"/>
  <c r="O13" i="13"/>
  <c r="N13" i="13"/>
  <c r="L13" i="13"/>
  <c r="K13" i="13"/>
  <c r="I13" i="13"/>
  <c r="H13" i="13"/>
  <c r="F13" i="13"/>
  <c r="E13" i="13"/>
  <c r="AA12" i="13"/>
  <c r="X12" i="13"/>
  <c r="Q12" i="13"/>
  <c r="O12" i="13"/>
  <c r="L12" i="13"/>
  <c r="K12" i="13"/>
  <c r="F12" i="13"/>
  <c r="G18" i="13" l="1"/>
  <c r="Y29" i="13"/>
  <c r="Q31" i="13"/>
  <c r="I51" i="13"/>
  <c r="N51" i="13"/>
  <c r="O51" i="13"/>
  <c r="Z51" i="13"/>
  <c r="G56" i="13"/>
  <c r="AK22" i="13"/>
  <c r="AJ16" i="13"/>
  <c r="AK16" i="13" s="1"/>
  <c r="AK52" i="13"/>
  <c r="AK25" i="13"/>
  <c r="AK36" i="13"/>
  <c r="AK19" i="13"/>
  <c r="AJ12" i="13"/>
  <c r="AI31" i="13"/>
  <c r="AK31" i="13" s="1"/>
  <c r="AI12" i="13"/>
  <c r="AK12" i="13" s="1"/>
  <c r="AI11" i="13"/>
  <c r="AH23" i="13"/>
  <c r="AH56" i="13"/>
  <c r="AH30" i="13"/>
  <c r="AH27" i="13"/>
  <c r="AH22" i="13"/>
  <c r="AH21" i="13"/>
  <c r="AH32" i="13"/>
  <c r="AD12" i="13"/>
  <c r="AE52" i="13"/>
  <c r="AE30" i="13"/>
  <c r="AE26" i="13"/>
  <c r="AE25" i="13"/>
  <c r="AE22" i="13"/>
  <c r="AE19" i="13"/>
  <c r="AE32" i="13"/>
  <c r="AE13" i="13"/>
  <c r="AB52" i="13"/>
  <c r="AB30" i="13"/>
  <c r="AB29" i="13"/>
  <c r="AB26" i="13"/>
  <c r="Z31" i="13"/>
  <c r="AB36" i="13"/>
  <c r="AA31" i="13"/>
  <c r="AA11" i="13" s="1"/>
  <c r="AB19" i="13"/>
  <c r="AB13" i="13"/>
  <c r="X16" i="13"/>
  <c r="Y28" i="13"/>
  <c r="Y27" i="13"/>
  <c r="Y26" i="13"/>
  <c r="Y24" i="13"/>
  <c r="Y16" i="13"/>
  <c r="Y18" i="13"/>
  <c r="X31" i="13"/>
  <c r="Y36" i="13"/>
  <c r="Y14" i="13"/>
  <c r="Y13" i="13"/>
  <c r="T12" i="13"/>
  <c r="V27" i="13"/>
  <c r="V26" i="13"/>
  <c r="V23" i="13"/>
  <c r="V22" i="13"/>
  <c r="V36" i="13"/>
  <c r="D70" i="13"/>
  <c r="S14" i="13"/>
  <c r="S52" i="13"/>
  <c r="S30" i="13"/>
  <c r="S29" i="13"/>
  <c r="S18" i="13"/>
  <c r="Q16" i="13"/>
  <c r="S13" i="13"/>
  <c r="D59" i="13"/>
  <c r="P14" i="13"/>
  <c r="P52" i="13"/>
  <c r="P22" i="13"/>
  <c r="P17" i="13"/>
  <c r="O31" i="13"/>
  <c r="O11" i="13" s="1"/>
  <c r="N12" i="13"/>
  <c r="P12" i="13" s="1"/>
  <c r="P13" i="13"/>
  <c r="M25" i="13"/>
  <c r="L16" i="13"/>
  <c r="K16" i="13"/>
  <c r="M12" i="13"/>
  <c r="M30" i="13"/>
  <c r="M24" i="13"/>
  <c r="M19" i="13"/>
  <c r="M16" i="13"/>
  <c r="L31" i="13"/>
  <c r="K31" i="13"/>
  <c r="J22" i="13"/>
  <c r="I16" i="13"/>
  <c r="J27" i="13"/>
  <c r="J26" i="13"/>
  <c r="J21" i="13"/>
  <c r="J19" i="13"/>
  <c r="J18" i="13"/>
  <c r="I31" i="13"/>
  <c r="I11" i="13" s="1"/>
  <c r="B15" i="13"/>
  <c r="G26" i="13"/>
  <c r="G24" i="13"/>
  <c r="G21" i="13"/>
  <c r="E51" i="13"/>
  <c r="F16" i="13"/>
  <c r="G19" i="13"/>
  <c r="F51" i="13"/>
  <c r="F11" i="13" s="1"/>
  <c r="G14" i="13"/>
  <c r="G52" i="13"/>
  <c r="G30" i="13"/>
  <c r="G28" i="13"/>
  <c r="G27" i="13"/>
  <c r="G23" i="13"/>
  <c r="G22" i="13"/>
  <c r="G20" i="13"/>
  <c r="D40" i="13"/>
  <c r="G16" i="13"/>
  <c r="G32" i="13"/>
  <c r="G12" i="13"/>
  <c r="G13" i="13"/>
  <c r="E31" i="13"/>
  <c r="AK26" i="13"/>
  <c r="AH24" i="13"/>
  <c r="AG51" i="13"/>
  <c r="AH51" i="13" s="1"/>
  <c r="AH16" i="13"/>
  <c r="AH20" i="13"/>
  <c r="AE23" i="13"/>
  <c r="Y19" i="13"/>
  <c r="Y23" i="13"/>
  <c r="W51" i="13"/>
  <c r="Y22" i="13"/>
  <c r="X51" i="13"/>
  <c r="Y51" i="13" s="1"/>
  <c r="Y25" i="13"/>
  <c r="V29" i="13"/>
  <c r="D61" i="13"/>
  <c r="V56" i="13"/>
  <c r="D60" i="13"/>
  <c r="D64" i="13"/>
  <c r="S21" i="13"/>
  <c r="S24" i="13"/>
  <c r="D68" i="13"/>
  <c r="S23" i="13"/>
  <c r="S28" i="13"/>
  <c r="P19" i="13"/>
  <c r="P56" i="13"/>
  <c r="P26" i="13"/>
  <c r="P51" i="13"/>
  <c r="M20" i="13"/>
  <c r="L11" i="13"/>
  <c r="K51" i="13"/>
  <c r="M51" i="13" s="1"/>
  <c r="B56" i="13"/>
  <c r="M23" i="13"/>
  <c r="M22" i="13"/>
  <c r="J23" i="13"/>
  <c r="J28" i="13"/>
  <c r="D63" i="13"/>
  <c r="D66" i="13"/>
  <c r="D69" i="13"/>
  <c r="H16" i="13"/>
  <c r="J16" i="13" s="1"/>
  <c r="J56" i="13"/>
  <c r="D62" i="13"/>
  <c r="D65" i="13"/>
  <c r="D67" i="13"/>
  <c r="J24" i="13"/>
  <c r="AJ51" i="13"/>
  <c r="AK51" i="13" s="1"/>
  <c r="AH13" i="13"/>
  <c r="AF12" i="13"/>
  <c r="AC51" i="13"/>
  <c r="AE51" i="13" s="1"/>
  <c r="AC12" i="13"/>
  <c r="AE12" i="13" s="1"/>
  <c r="AB51" i="13"/>
  <c r="D53" i="13"/>
  <c r="T51" i="13"/>
  <c r="V51" i="13" s="1"/>
  <c r="C52" i="13"/>
  <c r="Q51" i="13"/>
  <c r="Q11" i="13" s="1"/>
  <c r="M52" i="13"/>
  <c r="B52" i="13"/>
  <c r="D54" i="13"/>
  <c r="AK30" i="13"/>
  <c r="AK18" i="13"/>
  <c r="AK23" i="13"/>
  <c r="AK28" i="13"/>
  <c r="AH19" i="13"/>
  <c r="AH25" i="13"/>
  <c r="AH36" i="13"/>
  <c r="AG31" i="13"/>
  <c r="AE36" i="13"/>
  <c r="D48" i="13"/>
  <c r="AE24" i="13"/>
  <c r="AC31" i="13"/>
  <c r="AE21" i="13"/>
  <c r="AE29" i="13"/>
  <c r="AE16" i="13"/>
  <c r="AE27" i="13"/>
  <c r="AA16" i="13"/>
  <c r="AB27" i="13"/>
  <c r="AB25" i="13"/>
  <c r="AB23" i="13"/>
  <c r="Y17" i="13"/>
  <c r="C20" i="13"/>
  <c r="Y20" i="13"/>
  <c r="B21" i="13"/>
  <c r="V19" i="13"/>
  <c r="V17" i="13"/>
  <c r="V28" i="13"/>
  <c r="V30" i="13"/>
  <c r="T31" i="13"/>
  <c r="T16" i="13"/>
  <c r="V16" i="13" s="1"/>
  <c r="R16" i="13"/>
  <c r="S16" i="13" s="1"/>
  <c r="R31" i="13"/>
  <c r="S31" i="13" s="1"/>
  <c r="S22" i="13"/>
  <c r="S25" i="13"/>
  <c r="S26" i="13"/>
  <c r="D47" i="13"/>
  <c r="D50" i="13"/>
  <c r="S19" i="13"/>
  <c r="S36" i="13"/>
  <c r="B17" i="13"/>
  <c r="D37" i="13"/>
  <c r="C17" i="13"/>
  <c r="D45" i="13"/>
  <c r="C18" i="13"/>
  <c r="O16" i="13"/>
  <c r="P16" i="13"/>
  <c r="P31" i="13"/>
  <c r="D49" i="13"/>
  <c r="B18" i="13"/>
  <c r="P18" i="13"/>
  <c r="D18" i="13" s="1"/>
  <c r="B26" i="13"/>
  <c r="B22" i="13"/>
  <c r="C26" i="13"/>
  <c r="C27" i="13"/>
  <c r="B30" i="13"/>
  <c r="D38" i="13"/>
  <c r="D46" i="13"/>
  <c r="C29" i="13"/>
  <c r="M17" i="13"/>
  <c r="B24" i="13"/>
  <c r="M36" i="13"/>
  <c r="D39" i="13"/>
  <c r="M21" i="13"/>
  <c r="M28" i="13"/>
  <c r="M29" i="13"/>
  <c r="B23" i="13"/>
  <c r="C23" i="13"/>
  <c r="C28" i="13"/>
  <c r="J30" i="13"/>
  <c r="D44" i="13"/>
  <c r="B25" i="13"/>
  <c r="D41" i="13"/>
  <c r="B28" i="13"/>
  <c r="D43" i="13"/>
  <c r="C25" i="13"/>
  <c r="D42" i="13"/>
  <c r="C21" i="13"/>
  <c r="C30" i="13"/>
  <c r="B19" i="13"/>
  <c r="C19" i="13"/>
  <c r="J20" i="13"/>
  <c r="H31" i="13"/>
  <c r="J36" i="13"/>
  <c r="B36" i="13"/>
  <c r="C36" i="13"/>
  <c r="AK13" i="13"/>
  <c r="AF31" i="13"/>
  <c r="AG12" i="13"/>
  <c r="AD31" i="13"/>
  <c r="AD11" i="13" s="1"/>
  <c r="AE14" i="13"/>
  <c r="W31" i="13"/>
  <c r="D35" i="13"/>
  <c r="W12" i="13"/>
  <c r="Y12" i="13" s="1"/>
  <c r="U31" i="13"/>
  <c r="U11" i="13" s="1"/>
  <c r="V12" i="13"/>
  <c r="D34" i="13"/>
  <c r="S32" i="13"/>
  <c r="P32" i="13"/>
  <c r="D33" i="13"/>
  <c r="B32" i="13"/>
  <c r="M32" i="13"/>
  <c r="B13" i="13"/>
  <c r="M13" i="13"/>
  <c r="M14" i="13"/>
  <c r="C32" i="13"/>
  <c r="H12" i="13"/>
  <c r="C15" i="13"/>
  <c r="I12" i="13"/>
  <c r="C14" i="13"/>
  <c r="J32" i="13"/>
  <c r="J13" i="13"/>
  <c r="J14" i="13"/>
  <c r="J15" i="13"/>
  <c r="C13" i="13"/>
  <c r="Z11" i="13"/>
  <c r="J51" i="13"/>
  <c r="G17" i="13"/>
  <c r="C22" i="13"/>
  <c r="C24" i="13"/>
  <c r="Y52" i="13"/>
  <c r="C56" i="13"/>
  <c r="S56" i="13"/>
  <c r="N11" i="13"/>
  <c r="R12" i="13"/>
  <c r="S12" i="13" s="1"/>
  <c r="Z12" i="13"/>
  <c r="AB12" i="13" s="1"/>
  <c r="V13" i="13"/>
  <c r="B14" i="13"/>
  <c r="B20" i="13"/>
  <c r="P21" i="13"/>
  <c r="P23" i="13"/>
  <c r="P25" i="13"/>
  <c r="AB28" i="13"/>
  <c r="AB32" i="13"/>
  <c r="J52" i="13"/>
  <c r="AH52" i="13"/>
  <c r="AB56" i="13"/>
  <c r="G15" i="13"/>
  <c r="Z16" i="13"/>
  <c r="B27" i="13"/>
  <c r="B29" i="13"/>
  <c r="V32" i="13"/>
  <c r="P36" i="13"/>
  <c r="R51" i="13"/>
  <c r="B11" i="7"/>
  <c r="B13" i="7"/>
  <c r="B11" i="5"/>
  <c r="D39" i="1"/>
  <c r="B30" i="1"/>
  <c r="E12" i="1"/>
  <c r="M11" i="7"/>
  <c r="M12" i="7"/>
  <c r="M13" i="7"/>
  <c r="M14" i="7"/>
  <c r="M15" i="7"/>
  <c r="M16" i="7"/>
  <c r="M17" i="7"/>
  <c r="M18" i="7"/>
  <c r="M19" i="7"/>
  <c r="M20" i="7"/>
  <c r="M21" i="7"/>
  <c r="L22" i="7"/>
  <c r="K22" i="7"/>
  <c r="J22" i="7"/>
  <c r="I22" i="7"/>
  <c r="H22" i="7"/>
  <c r="G22" i="7"/>
  <c r="F22" i="7"/>
  <c r="E22" i="7"/>
  <c r="D22" i="7"/>
  <c r="C22" i="7"/>
  <c r="B12" i="7"/>
  <c r="B14" i="7"/>
  <c r="B15" i="7"/>
  <c r="B16" i="7"/>
  <c r="B17" i="7"/>
  <c r="B18" i="7"/>
  <c r="B19" i="7"/>
  <c r="B20" i="7"/>
  <c r="B21" i="7"/>
  <c r="I13" i="5"/>
  <c r="I12" i="5"/>
  <c r="I11" i="5"/>
  <c r="I22" i="5" s="1"/>
  <c r="E21" i="5"/>
  <c r="E20" i="5"/>
  <c r="E19" i="5"/>
  <c r="E18" i="5"/>
  <c r="E17" i="5"/>
  <c r="E16" i="5"/>
  <c r="E15" i="5"/>
  <c r="E14" i="5"/>
  <c r="E13" i="5"/>
  <c r="E12" i="5"/>
  <c r="E11" i="5"/>
  <c r="B21" i="5"/>
  <c r="B20" i="5"/>
  <c r="B19" i="5"/>
  <c r="B18" i="5"/>
  <c r="B17" i="5"/>
  <c r="B16" i="5"/>
  <c r="B15" i="5"/>
  <c r="B14" i="5"/>
  <c r="B13" i="5"/>
  <c r="B12" i="5"/>
  <c r="H38" i="1"/>
  <c r="H28" i="1"/>
  <c r="H36" i="1"/>
  <c r="H34" i="1"/>
  <c r="H33" i="1"/>
  <c r="H31" i="1"/>
  <c r="H30" i="1"/>
  <c r="H29" i="1"/>
  <c r="M22" i="1"/>
  <c r="M21" i="1"/>
  <c r="M20" i="1"/>
  <c r="M19" i="1"/>
  <c r="M18" i="1"/>
  <c r="M17" i="1"/>
  <c r="M16" i="1"/>
  <c r="M15" i="1"/>
  <c r="M14" i="1"/>
  <c r="M13" i="1"/>
  <c r="E22" i="1"/>
  <c r="E21" i="1"/>
  <c r="E20" i="1"/>
  <c r="E19" i="1"/>
  <c r="E18" i="1"/>
  <c r="E17" i="1"/>
  <c r="E16" i="1"/>
  <c r="E15" i="1"/>
  <c r="E14" i="1"/>
  <c r="E13" i="1"/>
  <c r="B23" i="1"/>
  <c r="B12" i="6"/>
  <c r="B13" i="6"/>
  <c r="B14" i="6"/>
  <c r="B15" i="6"/>
  <c r="B16" i="6"/>
  <c r="B17" i="6"/>
  <c r="B18" i="6"/>
  <c r="B19" i="6"/>
  <c r="B20" i="6"/>
  <c r="B21" i="6"/>
  <c r="B11" i="6"/>
  <c r="B22" i="6" s="1"/>
  <c r="B29" i="1"/>
  <c r="B31" i="1"/>
  <c r="B32" i="1"/>
  <c r="B34" i="1"/>
  <c r="B35" i="1"/>
  <c r="B36" i="1"/>
  <c r="B37" i="1"/>
  <c r="H32" i="1"/>
  <c r="M12" i="1"/>
  <c r="C15" i="12"/>
  <c r="D15" i="12"/>
  <c r="E15" i="12"/>
  <c r="F15" i="12"/>
  <c r="G15" i="12"/>
  <c r="C19" i="12"/>
  <c r="D19" i="12"/>
  <c r="E19" i="12"/>
  <c r="F19" i="12"/>
  <c r="G19" i="12"/>
  <c r="C23" i="12"/>
  <c r="D23" i="12"/>
  <c r="E23" i="12"/>
  <c r="F23" i="12"/>
  <c r="G23" i="12"/>
  <c r="C27" i="12"/>
  <c r="D27" i="12"/>
  <c r="E27" i="12"/>
  <c r="F27" i="12"/>
  <c r="G27" i="12"/>
  <c r="C31" i="12"/>
  <c r="D31" i="12"/>
  <c r="E31" i="12"/>
  <c r="F31" i="12"/>
  <c r="G31" i="12"/>
  <c r="C35" i="12"/>
  <c r="D35" i="12"/>
  <c r="E35" i="12"/>
  <c r="F35" i="12"/>
  <c r="G35" i="12"/>
  <c r="C39" i="12"/>
  <c r="D39" i="12"/>
  <c r="E39" i="12"/>
  <c r="F39" i="12"/>
  <c r="G39" i="12"/>
  <c r="C43" i="12"/>
  <c r="D43" i="12"/>
  <c r="E43" i="12"/>
  <c r="F43" i="12"/>
  <c r="G43" i="12"/>
  <c r="C47" i="12"/>
  <c r="D47" i="12"/>
  <c r="E47" i="12"/>
  <c r="F47" i="12"/>
  <c r="G47" i="12"/>
  <c r="C51" i="12"/>
  <c r="D51" i="12"/>
  <c r="E51" i="12"/>
  <c r="F51" i="12"/>
  <c r="G51" i="12"/>
  <c r="C55" i="12"/>
  <c r="D55" i="12"/>
  <c r="E55" i="12"/>
  <c r="F55" i="12"/>
  <c r="G55" i="12"/>
  <c r="B15" i="12"/>
  <c r="C11" i="12"/>
  <c r="C12" i="12"/>
  <c r="C13" i="12"/>
  <c r="D11" i="12"/>
  <c r="D12" i="12"/>
  <c r="D13" i="12"/>
  <c r="E11" i="12"/>
  <c r="E12" i="12"/>
  <c r="E13" i="12"/>
  <c r="F11" i="12"/>
  <c r="F12" i="12"/>
  <c r="F13" i="12"/>
  <c r="G11" i="12"/>
  <c r="G12" i="12"/>
  <c r="G13" i="12"/>
  <c r="B11" i="12"/>
  <c r="B12" i="12"/>
  <c r="B13" i="12"/>
  <c r="H23" i="1"/>
  <c r="C22" i="5"/>
  <c r="D22" i="5"/>
  <c r="F22" i="5"/>
  <c r="G22" i="5"/>
  <c r="H22" i="5"/>
  <c r="J22" i="5"/>
  <c r="K22" i="5"/>
  <c r="L22" i="5"/>
  <c r="M22" i="5"/>
  <c r="D23" i="1"/>
  <c r="B28" i="1"/>
  <c r="H35" i="1"/>
  <c r="H37" i="1"/>
  <c r="C39" i="1"/>
  <c r="E39" i="1"/>
  <c r="F39" i="1"/>
  <c r="G39" i="1"/>
  <c r="N22" i="6"/>
  <c r="L22" i="6"/>
  <c r="O23" i="1"/>
  <c r="N23" i="1"/>
  <c r="T23" i="1"/>
  <c r="S23" i="1"/>
  <c r="R23" i="1"/>
  <c r="Q23" i="1"/>
  <c r="L23" i="1"/>
  <c r="K23" i="1"/>
  <c r="J23" i="1"/>
  <c r="I23" i="1"/>
  <c r="G23" i="1"/>
  <c r="F23" i="1"/>
  <c r="C23" i="1"/>
  <c r="P23" i="1"/>
  <c r="B39" i="12" l="1"/>
  <c r="B22" i="7"/>
  <c r="AH12" i="13"/>
  <c r="M23" i="1"/>
  <c r="H39" i="1"/>
  <c r="B55" i="12"/>
  <c r="D30" i="13"/>
  <c r="AH31" i="13"/>
  <c r="B51" i="12"/>
  <c r="B47" i="12"/>
  <c r="AB31" i="13"/>
  <c r="AB16" i="13"/>
  <c r="D16" i="13" s="1"/>
  <c r="AB11" i="13"/>
  <c r="B43" i="12"/>
  <c r="X11" i="13"/>
  <c r="V31" i="13"/>
  <c r="B35" i="12"/>
  <c r="D29" i="13"/>
  <c r="S51" i="13"/>
  <c r="B31" i="12"/>
  <c r="B27" i="12"/>
  <c r="K11" i="13"/>
  <c r="M11" i="13" s="1"/>
  <c r="M31" i="13"/>
  <c r="G10" i="12"/>
  <c r="B23" i="12"/>
  <c r="D26" i="13"/>
  <c r="J31" i="13"/>
  <c r="D15" i="13"/>
  <c r="J12" i="13"/>
  <c r="F10" i="12"/>
  <c r="E10" i="12"/>
  <c r="B19" i="12"/>
  <c r="D27" i="13"/>
  <c r="G51" i="13"/>
  <c r="E11" i="13"/>
  <c r="G11" i="13" s="1"/>
  <c r="G31" i="13"/>
  <c r="C10" i="12"/>
  <c r="B10" i="12"/>
  <c r="D10" i="12"/>
  <c r="AG11" i="13"/>
  <c r="T11" i="13"/>
  <c r="V11" i="13" s="1"/>
  <c r="D24" i="13"/>
  <c r="C16" i="13"/>
  <c r="D21" i="13"/>
  <c r="D25" i="13"/>
  <c r="D28" i="13"/>
  <c r="D23" i="13"/>
  <c r="D20" i="13"/>
  <c r="D22" i="13"/>
  <c r="D56" i="13"/>
  <c r="B16" i="13"/>
  <c r="AJ11" i="13"/>
  <c r="AK11" i="13" s="1"/>
  <c r="B51" i="13"/>
  <c r="AC11" i="13"/>
  <c r="AE11" i="13" s="1"/>
  <c r="D52" i="13"/>
  <c r="P11" i="13"/>
  <c r="D14" i="13"/>
  <c r="D13" i="13"/>
  <c r="AF11" i="13"/>
  <c r="C31" i="13"/>
  <c r="D19" i="13"/>
  <c r="D17" i="13"/>
  <c r="H11" i="13"/>
  <c r="J11" i="13" s="1"/>
  <c r="D36" i="13"/>
  <c r="B31" i="13"/>
  <c r="AE31" i="13"/>
  <c r="D32" i="13"/>
  <c r="Y31" i="13"/>
  <c r="W11" i="13"/>
  <c r="B12" i="13"/>
  <c r="C12" i="13"/>
  <c r="R11" i="13"/>
  <c r="S11" i="13" s="1"/>
  <c r="C51" i="13"/>
  <c r="M22" i="7"/>
  <c r="E22" i="5"/>
  <c r="B22" i="5"/>
  <c r="E23" i="1"/>
  <c r="B33" i="1"/>
  <c r="B39" i="1" s="1"/>
  <c r="Y11" i="13" l="1"/>
  <c r="D51" i="13"/>
  <c r="D31" i="13"/>
  <c r="C11" i="13"/>
  <c r="AH11" i="13"/>
  <c r="D12" i="13"/>
  <c r="B11" i="13"/>
  <c r="D11" i="13" l="1"/>
</calcChain>
</file>

<file path=xl/sharedStrings.xml><?xml version="1.0" encoding="utf-8"?>
<sst xmlns="http://schemas.openxmlformats.org/spreadsheetml/2006/main" count="372" uniqueCount="142">
  <si>
    <t>Universidad de Puerto Rico</t>
  </si>
  <si>
    <t>Administración Central</t>
  </si>
  <si>
    <t>Vicepresidencia en Asuntos Académicos</t>
  </si>
  <si>
    <t>División de Investigación Institucional</t>
  </si>
  <si>
    <t>Año Académico 2022-23</t>
  </si>
  <si>
    <t>Perfil Institucional Año Académico 2022-2023: El Perfil Institucional del Académico del Año Académico 2022-2023 contiene un resumen de la información que se recopila en la Universidad de Puerto Rico en sus distintas temáticas. En las distintas tablas encontrará datos de cada una de las unidades del sistema universitario de la UPR.</t>
  </si>
  <si>
    <r>
      <rPr>
        <b/>
        <sz val="12"/>
        <color rgb="FF000000"/>
        <rFont val="Times New Roman"/>
        <family val="1"/>
      </rPr>
      <t>Tabla 1</t>
    </r>
    <r>
      <rPr>
        <sz val="12"/>
        <color rgb="FF000000"/>
        <rFont val="Times New Roman"/>
        <family val="1"/>
      </rPr>
      <t>. Perfil: Datos de Admisiones, matrícula total por género, semestre, tipo de programa, grados, personal docente y no docente, tasas y clasificación Carnegie.</t>
    </r>
  </si>
  <si>
    <r>
      <rPr>
        <b/>
        <sz val="12"/>
        <color rgb="FF000000"/>
        <rFont val="Times New Roman"/>
        <family val="1"/>
      </rPr>
      <t>Tabla 2</t>
    </r>
    <r>
      <rPr>
        <sz val="12"/>
        <color rgb="FF000000"/>
        <rFont val="Times New Roman"/>
        <family val="1"/>
      </rPr>
      <t>. Matrícula Total, SubGraduada, Graduada segregada por Internacional, Regular, Irregular y Equivalente Regular.</t>
    </r>
  </si>
  <si>
    <r>
      <rPr>
        <b/>
        <sz val="12"/>
        <color rgb="FF000000"/>
        <rFont val="Times New Roman"/>
        <family val="1"/>
      </rPr>
      <t>Tabla 3</t>
    </r>
    <r>
      <rPr>
        <sz val="12"/>
        <color rgb="FF000000"/>
        <rFont val="Times New Roman"/>
        <family val="1"/>
      </rPr>
      <t>. Matrícula por Programa Académico.</t>
    </r>
  </si>
  <si>
    <r>
      <rPr>
        <b/>
        <sz val="12"/>
        <color rgb="FF000000"/>
        <rFont val="Times New Roman"/>
        <family val="1"/>
      </rPr>
      <t>Tabla 4</t>
    </r>
    <r>
      <rPr>
        <sz val="12"/>
        <color rgb="FF000000"/>
        <rFont val="Times New Roman"/>
        <family val="1"/>
      </rPr>
      <t>. Grados por Unidad, Género y Tipo de Programa Académico</t>
    </r>
  </si>
  <si>
    <r>
      <rPr>
        <b/>
        <sz val="12"/>
        <color rgb="FF000000"/>
        <rFont val="Times New Roman"/>
        <family val="1"/>
      </rPr>
      <t>Tabla 5</t>
    </r>
    <r>
      <rPr>
        <sz val="12"/>
        <color rgb="FF000000"/>
        <rFont val="Times New Roman"/>
        <family val="1"/>
      </rPr>
      <t xml:space="preserve"> Personal Docente y No Docente por Categoría Ocupacional (IPEDS), Carga Académica.</t>
    </r>
  </si>
  <si>
    <r>
      <rPr>
        <b/>
        <sz val="12"/>
        <color rgb="FF000000"/>
        <rFont val="Times New Roman"/>
        <family val="1"/>
      </rPr>
      <t>Tabla 6</t>
    </r>
    <r>
      <rPr>
        <sz val="12"/>
        <color rgb="FF000000"/>
        <rFont val="Times New Roman"/>
        <family val="1"/>
      </rPr>
      <t xml:space="preserve"> Personal Docente de Eseñanza a Tiempo Completo por Unidad, Rango y Tipo de Nombramiento.</t>
    </r>
  </si>
  <si>
    <r>
      <rPr>
        <b/>
        <sz val="12"/>
        <color rgb="FF000000"/>
        <rFont val="Times New Roman"/>
        <family val="1"/>
      </rPr>
      <t>Persona contacto:</t>
    </r>
    <r>
      <rPr>
        <sz val="12"/>
        <color rgb="FF000000"/>
        <rFont val="Times New Roman"/>
        <family val="1"/>
      </rPr>
      <t xml:space="preserve"> Vicepresidenta para Asuntos Académicos</t>
    </r>
  </si>
  <si>
    <r>
      <rPr>
        <b/>
        <sz val="12"/>
        <color rgb="FF000000"/>
        <rFont val="Times New Roman"/>
        <family val="1"/>
      </rPr>
      <t>Dirección Postal:</t>
    </r>
    <r>
      <rPr>
        <sz val="12"/>
        <color rgb="FF000000"/>
        <rFont val="Times New Roman"/>
        <family val="1"/>
      </rPr>
      <t xml:space="preserve">  Universidad de Puerto Rico Vicepresidencia de Asuntos Académicos Jardín Botánico Sur 1187 Calle Flamboyán San Juan, P.R. 00926-1117</t>
    </r>
  </si>
  <si>
    <r>
      <rPr>
        <b/>
        <sz val="12"/>
        <color rgb="FF000000"/>
        <rFont val="Times New Roman"/>
        <family val="1"/>
      </rPr>
      <t>Dirección física:</t>
    </r>
    <r>
      <rPr>
        <sz val="12"/>
        <color rgb="FF000000"/>
        <rFont val="Times New Roman"/>
        <family val="1"/>
      </rPr>
      <t xml:space="preserve"> Universidad de Puerto Rico Administración Central Vicepresidencia de Asuntos Académicos Jardín Botánico Sur 1187 Calle Flamboyán San Juan, P.R. 00926-1117</t>
    </r>
  </si>
  <si>
    <r>
      <rPr>
        <b/>
        <sz val="12"/>
        <color rgb="FF000000"/>
        <rFont val="Times New Roman"/>
        <family val="1"/>
      </rPr>
      <t>Teléfono:</t>
    </r>
    <r>
      <rPr>
        <sz val="12"/>
        <color rgb="FF000000"/>
        <rFont val="Times New Roman"/>
        <family val="1"/>
      </rPr>
      <t xml:space="preserve"> (787) 250-0000 ext. 3195</t>
    </r>
  </si>
  <si>
    <r>
      <rPr>
        <b/>
        <sz val="12"/>
        <color rgb="FF000000"/>
        <rFont val="Times New Roman"/>
        <family val="1"/>
      </rPr>
      <t xml:space="preserve">Fax: </t>
    </r>
    <r>
      <rPr>
        <sz val="12"/>
        <color rgb="FF000000"/>
        <rFont val="Times New Roman"/>
        <family val="1"/>
      </rPr>
      <t>(787) 250-6120</t>
    </r>
  </si>
  <si>
    <r>
      <rPr>
        <b/>
        <sz val="12"/>
        <color rgb="FF000000"/>
        <rFont val="Times New Roman"/>
        <family val="1"/>
      </rPr>
      <t>Fuentes de Información:</t>
    </r>
    <r>
      <rPr>
        <sz val="12"/>
        <color rgb="FF000000"/>
        <rFont val="Times New Roman"/>
        <family val="1"/>
      </rPr>
      <t xml:space="preserve"> La información presentada en este informe se recopila a través de la Oficinas de Planificación e Investigación Institucional de las unidades del sistema universitario de la Universidad de Puerto. En algunos casos obtuvimos información a través del Integrated Postsecondary Education Data System (IPEDS). IPEDS es un sistema de encuestas interrelacionadas que realiza anualmente el National Center for Education Statistics (NCES) del Departamento de Educación Federal.  Todas las instituciones de educación superior que reciben fondos federales para becas de educación bajo el Título IV tienen que proveer sus datos a través de IPEDS.</t>
    </r>
  </si>
  <si>
    <r>
      <rPr>
        <b/>
        <sz val="12"/>
        <color rgb="FF000000"/>
        <rFont val="Times New Roman"/>
        <family val="1"/>
      </rPr>
      <t xml:space="preserve">Marco legal: </t>
    </r>
    <r>
      <rPr>
        <sz val="12"/>
        <color rgb="FF000000"/>
        <rFont val="Times New Roman"/>
        <family val="1"/>
      </rPr>
      <t xml:space="preserve"> La certificación Número 90 2002-2003 Reorganización de la Oficina del Presidente de la Universidad de Puerto Rico  establece la Vicepresidencia en Asuntos Académicos  y en la función 13 establece  "Mantener un sistema de información e investigación institucional que provea un banco de datos dirigidos a facilitar la toma de decisiones a nivel gerencial, integrar el flujo de información institucional; proveer apoyo técnico al resto del sistema universitarios y promover el intercambio de estadísticas y proyecciones con otras instituciones de educación superior". Además. la Higher Education Act de 1965, según enmendada (20 USC 1094, Section 487(a)(17) and 34 CFR 668.14(b)(19)), requiere que toda institución que recibe fondos federales para becas de educación bajo el Título IV provea datos sobre matrícula, egresados, tasas de graduación docencia, entre otros; incluyendo las estadísticas elaboradas por el “Integrated Postsecondary Educational Data System” (IPEDS) o cualquier otro sistema de recopilación de datos estadísticos.</t>
    </r>
  </si>
  <si>
    <t>Vicepresidencia en Asuntos Académicos e Investigación</t>
  </si>
  <si>
    <t>Oficina de Investigación Institucional</t>
  </si>
  <si>
    <t>Perfil Institucional de la UPR</t>
  </si>
  <si>
    <t>Año Académico 2022-2023</t>
  </si>
  <si>
    <t>Unidades</t>
  </si>
  <si>
    <t>Estudiantes Nuevos</t>
  </si>
  <si>
    <t>Matrícula</t>
  </si>
  <si>
    <t>de Escuela Superior</t>
  </si>
  <si>
    <t>Solicitantes</t>
  </si>
  <si>
    <t>Admitidos</t>
  </si>
  <si>
    <t>Matriculados</t>
  </si>
  <si>
    <t>Primer Semestre</t>
  </si>
  <si>
    <t>Femeninos</t>
  </si>
  <si>
    <t>Masculinos</t>
  </si>
  <si>
    <t>Subgraduada</t>
  </si>
  <si>
    <t>Graduada</t>
  </si>
  <si>
    <t>Regular</t>
  </si>
  <si>
    <t>Irregular</t>
  </si>
  <si>
    <t>Equivalente Regular (FTE)</t>
  </si>
  <si>
    <t>Segundo Semestre</t>
  </si>
  <si>
    <t>UPR en Rio Piedras</t>
  </si>
  <si>
    <t>UPR en Mayagüez</t>
  </si>
  <si>
    <t>UPR Ciencias Médicas</t>
  </si>
  <si>
    <t>UPR en Cayey</t>
  </si>
  <si>
    <t>UPR en Humacao</t>
  </si>
  <si>
    <t>UPR en Aguadilla</t>
  </si>
  <si>
    <t>UPR en Arecibo</t>
  </si>
  <si>
    <t>UPR en Bayamón</t>
  </si>
  <si>
    <t>UPR en Carolina</t>
  </si>
  <si>
    <t>UPR en Ponce</t>
  </si>
  <si>
    <t>UPR en Utuado</t>
  </si>
  <si>
    <t>TOTAL</t>
  </si>
  <si>
    <t>Grados 2021-2022</t>
  </si>
  <si>
    <t>Personal</t>
  </si>
  <si>
    <t>Tasas</t>
  </si>
  <si>
    <t>Clasificación Carnegie</t>
  </si>
  <si>
    <t>Total</t>
  </si>
  <si>
    <t>Femenino</t>
  </si>
  <si>
    <t>Masculino</t>
  </si>
  <si>
    <t>Enseñanza</t>
  </si>
  <si>
    <t>Administrativo</t>
  </si>
  <si>
    <t>No Docente</t>
  </si>
  <si>
    <t>Retención</t>
  </si>
  <si>
    <t>Graduación</t>
  </si>
  <si>
    <t>Research Universities</t>
  </si>
  <si>
    <t>Master's colleges and Universities</t>
  </si>
  <si>
    <t>Special focus Institutions Medical Schools and Medical Centers</t>
  </si>
  <si>
    <t>Baccalaureate Colleges - Diverse Fields</t>
  </si>
  <si>
    <t>Fuente de Información: Vicepresidencias para Asuntos Académicos, Administración Central, UPR. Base de datos utilizada para  IPEDS</t>
  </si>
  <si>
    <t>Fecha: mayo/2023</t>
  </si>
  <si>
    <t>Distribución de Matrícula Total por Género; Subgraduada, 
Graduada por  Regular, Irregular y Equivalente Regular y Nuevo Ingreso de Escuela Superior</t>
  </si>
  <si>
    <t>Primer Semestre - Año Académico  2022-2023</t>
  </si>
  <si>
    <t xml:space="preserve">Unidades </t>
  </si>
  <si>
    <t>2022-2023</t>
  </si>
  <si>
    <t>Total
(Subgrad.+
Graduada)</t>
  </si>
  <si>
    <t>Total Subgra_x000D_duada</t>
  </si>
  <si>
    <t>FTE Subgraduado</t>
  </si>
  <si>
    <t>Total Graduada</t>
  </si>
  <si>
    <t>FTE Graduado</t>
  </si>
  <si>
    <t>Nuevo Ingreso Escuela Superior</t>
  </si>
  <si>
    <t xml:space="preserve">    UPR en Rio Piedras</t>
  </si>
  <si>
    <t xml:space="preserve">    UPR en Mayagüez</t>
  </si>
  <si>
    <t xml:space="preserve">    UPR Ciencias Médicas</t>
  </si>
  <si>
    <t xml:space="preserve">        TOTAL</t>
  </si>
  <si>
    <t>Matricula Total por Programa Académico</t>
  </si>
  <si>
    <t>PRIMER Semestre - Año Académico 2022-2023</t>
  </si>
  <si>
    <t xml:space="preserve"> Programa Académico</t>
  </si>
  <si>
    <t>Asociados</t>
  </si>
  <si>
    <t>Bachillerato</t>
  </si>
  <si>
    <t>Post Bachillerato</t>
  </si>
  <si>
    <t>Maestría</t>
  </si>
  <si>
    <t>Post Graduado</t>
  </si>
  <si>
    <t>Doctorado</t>
  </si>
  <si>
    <t>Primer Nivel Profesional</t>
  </si>
  <si>
    <t>Certificados Post DMD</t>
  </si>
  <si>
    <t>Total Graduado</t>
  </si>
  <si>
    <t xml:space="preserve">Otros </t>
  </si>
  <si>
    <t>Grados  Desglosados por Unidad, Género y Tipo de Programa Académico</t>
  </si>
  <si>
    <t>Año Académico 2021-2022</t>
  </si>
  <si>
    <t>GRADOS</t>
  </si>
  <si>
    <t>Post Doctoral</t>
  </si>
  <si>
    <t>Resumen del Personal de Enseñanza  a Tiempo Completo por Unidad, Rango Académico y  Tipo de  Nombramiento</t>
  </si>
  <si>
    <t>Unidad / Tipo de  Nombramiento</t>
  </si>
  <si>
    <t>All</t>
  </si>
  <si>
    <t>Catedradico</t>
  </si>
  <si>
    <t>Asociado</t>
  </si>
  <si>
    <t>Asistente</t>
  </si>
  <si>
    <t>Instructor</t>
  </si>
  <si>
    <t>No Disponible</t>
  </si>
  <si>
    <t>Permanente</t>
  </si>
  <si>
    <t>Probatorio</t>
  </si>
  <si>
    <t>Contrato</t>
  </si>
  <si>
    <t>Resumen del Personal por Unidad, Categoría Ocupacional (IPEDS) y Carga Aacdémica</t>
  </si>
  <si>
    <t>Categoría Ocupacional (IPEDS)</t>
  </si>
  <si>
    <t>Sistema UPR</t>
  </si>
  <si>
    <t>M</t>
  </si>
  <si>
    <t>F</t>
  </si>
  <si>
    <t>SUM</t>
  </si>
  <si>
    <t>Instructional, research and public service</t>
  </si>
  <si>
    <t>Instructional staff</t>
  </si>
  <si>
    <t>Research</t>
  </si>
  <si>
    <t>Public service</t>
  </si>
  <si>
    <t>Librarians and Library Technicians/Archivists, Curators, and Museum Technicians/Student and Academic Affairs and Other Education Services</t>
  </si>
  <si>
    <t>Archivists, Curators, and Museum Technicians</t>
  </si>
  <si>
    <t>Librarians</t>
  </si>
  <si>
    <t>Library Technicians</t>
  </si>
  <si>
    <t xml:space="preserve">        Student and Academic Affairs and Other Education Services</t>
  </si>
  <si>
    <t>Management</t>
  </si>
  <si>
    <t>Business and Financial Operations</t>
  </si>
  <si>
    <t>Computer, Engineering, and Science</t>
  </si>
  <si>
    <t>Community Service, Legal, Arts, and Media</t>
  </si>
  <si>
    <t>Healthcare Practioners and Technical</t>
  </si>
  <si>
    <t>Service</t>
  </si>
  <si>
    <t>Sales and related</t>
  </si>
  <si>
    <t>Office and Administrative Support</t>
  </si>
  <si>
    <t>Natural Resources, Construction, and Maintenance</t>
  </si>
  <si>
    <t>Production, Transportation, and Material Moving</t>
  </si>
  <si>
    <t>Full Time</t>
  </si>
  <si>
    <t xml:space="preserve">       Student and Academic Affairs and Other Education Services</t>
  </si>
  <si>
    <t xml:space="preserve"> Sales and related</t>
  </si>
  <si>
    <t>Part Time</t>
  </si>
  <si>
    <t xml:space="preserve">           Student and Academic Affairs and Other Education Services</t>
  </si>
  <si>
    <t>Service Occupations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</si>
</sst>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50" x14ac:knownFonts="1">
    <font>
      <sz val="10"/>
      <color rgb="FF000000"/>
      <name val="Arial"/>
    </font>
    <font>
      <sz val="10"/>
      <color rgb="FF000000"/>
      <name val="Arial"/>
      <family val="2"/>
    </font>
    <font>
      <b/>
      <sz val="8"/>
      <color rgb="FF000000"/>
      <name val="Calibri"/>
      <family val="2"/>
    </font>
    <font>
      <sz val="8"/>
      <color rgb="FF000000"/>
      <name val="Calibri"/>
      <family val="2"/>
    </font>
    <font>
      <sz val="8"/>
      <color rgb="FF000000"/>
      <name val="Arial"/>
      <family val="2"/>
    </font>
    <font>
      <sz val="8"/>
      <name val="Calibri"/>
      <family val="2"/>
      <scheme val="minor"/>
    </font>
    <font>
      <b/>
      <sz val="10"/>
      <color rgb="FF000000"/>
      <name val="Calibri"/>
      <family val="2"/>
    </font>
    <font>
      <b/>
      <sz val="9"/>
      <color rgb="FF000000"/>
      <name val="Calibri"/>
      <family val="2"/>
    </font>
    <font>
      <b/>
      <sz val="11"/>
      <name val="Calibri"/>
      <family val="2"/>
      <scheme val="minor"/>
    </font>
    <font>
      <b/>
      <i/>
      <sz val="11"/>
      <name val="Calibri"/>
      <family val="2"/>
      <scheme val="minor"/>
    </font>
    <font>
      <b/>
      <sz val="10"/>
      <name val="Calibri"/>
      <family val="2"/>
      <scheme val="minor"/>
    </font>
    <font>
      <b/>
      <sz val="9"/>
      <name val="Calibri"/>
      <family val="2"/>
      <scheme val="minor"/>
    </font>
    <font>
      <b/>
      <sz val="11"/>
      <color rgb="FF000000"/>
      <name val="Calibri"/>
      <family val="2"/>
    </font>
    <font>
      <sz val="11"/>
      <color rgb="FF000000"/>
      <name val="Calibri"/>
      <family val="2"/>
    </font>
    <font>
      <b/>
      <i/>
      <sz val="11"/>
      <color rgb="FF000000"/>
      <name val="Calibri"/>
      <family val="2"/>
    </font>
    <font>
      <u/>
      <sz val="10"/>
      <color theme="10"/>
      <name val="Arial"/>
      <family val="2"/>
    </font>
    <font>
      <u/>
      <sz val="10"/>
      <color theme="11"/>
      <name val="Arial"/>
      <family val="2"/>
    </font>
    <font>
      <sz val="10"/>
      <name val="Calibri"/>
      <family val="2"/>
      <scheme val="minor"/>
    </font>
    <font>
      <sz val="9"/>
      <color rgb="FF000000"/>
      <name val="Calibri"/>
      <family val="2"/>
    </font>
    <font>
      <b/>
      <sz val="8"/>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b/>
      <sz val="11"/>
      <color theme="1"/>
      <name val="Calibri"/>
      <family val="2"/>
      <scheme val="minor"/>
    </font>
    <font>
      <b/>
      <sz val="12"/>
      <color theme="1"/>
      <name val="Calibri"/>
      <family val="2"/>
      <scheme val="minor"/>
    </font>
    <font>
      <b/>
      <sz val="10"/>
      <color theme="1"/>
      <name val="Calibri"/>
      <family val="2"/>
      <scheme val="minor"/>
    </font>
    <font>
      <sz val="10"/>
      <color theme="1"/>
      <name val="Calibri"/>
      <family val="2"/>
      <scheme val="minor"/>
    </font>
    <font>
      <sz val="8"/>
      <color theme="1"/>
      <name val="Calibri"/>
      <family val="2"/>
      <scheme val="minor"/>
    </font>
    <font>
      <b/>
      <sz val="9"/>
      <color rgb="FF000000"/>
      <name val="Calibri"/>
      <family val="2"/>
      <scheme val="minor"/>
    </font>
    <font>
      <sz val="9"/>
      <color rgb="FF000000"/>
      <name val="Calibri"/>
      <family val="2"/>
      <scheme val="minor"/>
    </font>
    <font>
      <b/>
      <sz val="12"/>
      <color rgb="FF000000"/>
      <name val="Calibri"/>
      <family val="2"/>
      <scheme val="minor"/>
    </font>
    <font>
      <sz val="11"/>
      <name val="Calibri"/>
      <family val="2"/>
      <scheme val="minor"/>
    </font>
    <font>
      <sz val="10"/>
      <color rgb="FF000000"/>
      <name val="Calibri"/>
      <family val="2"/>
    </font>
    <font>
      <sz val="11"/>
      <color rgb="FFFF0000"/>
      <name val="Calibri"/>
      <family val="2"/>
      <scheme val="minor"/>
    </font>
    <font>
      <b/>
      <i/>
      <sz val="12"/>
      <color theme="1"/>
      <name val="Calibri"/>
      <family val="2"/>
      <scheme val="minor"/>
    </font>
    <font>
      <b/>
      <sz val="14"/>
      <color rgb="FFFF0000"/>
      <name val="Calibri"/>
      <family val="2"/>
      <scheme val="minor"/>
    </font>
    <font>
      <sz val="7"/>
      <color theme="1"/>
      <name val="Calibri"/>
      <family val="2"/>
      <scheme val="minor"/>
    </font>
    <font>
      <sz val="12"/>
      <color theme="1"/>
      <name val="Calibri"/>
      <family val="2"/>
      <scheme val="minor"/>
    </font>
    <font>
      <b/>
      <sz val="12"/>
      <color rgb="FF000000"/>
      <name val="Times New Roman"/>
      <family val="1"/>
    </font>
    <font>
      <sz val="12"/>
      <color rgb="FF000000"/>
      <name val="Arial"/>
      <family val="2"/>
    </font>
    <font>
      <sz val="12"/>
      <color rgb="FF000000"/>
      <name val="Times New Roman"/>
      <family val="1"/>
    </font>
    <font>
      <sz val="10"/>
      <color rgb="FF000000"/>
      <name val="Calibri"/>
      <family val="2"/>
      <scheme val="minor"/>
    </font>
    <font>
      <b/>
      <u/>
      <sz val="9"/>
      <color rgb="FF000000"/>
      <name val="Calibri"/>
      <family val="2"/>
      <scheme val="minor"/>
    </font>
    <font>
      <b/>
      <i/>
      <sz val="11"/>
      <name val="Calibri"/>
      <family val="2"/>
    </font>
    <font>
      <b/>
      <sz val="11"/>
      <name val="Calibri"/>
      <family val="2"/>
    </font>
    <font>
      <b/>
      <u/>
      <sz val="11"/>
      <color theme="1"/>
      <name val="Calibri"/>
      <family val="2"/>
      <scheme val="minor"/>
    </font>
    <font>
      <b/>
      <u/>
      <sz val="9"/>
      <color theme="1"/>
      <name val="Calibri"/>
      <family val="2"/>
      <scheme val="minor"/>
    </font>
    <font>
      <u/>
      <sz val="9"/>
      <color theme="1"/>
      <name val="Calibri"/>
      <family val="2"/>
      <scheme val="minor"/>
    </font>
    <font>
      <sz val="11"/>
      <name val="Calibri"/>
      <family val="2"/>
    </font>
    <font>
      <b/>
      <sz val="8"/>
      <color rgb="FF000000"/>
      <name val="Calibri"/>
      <family val="2"/>
      <scheme val="minor"/>
    </font>
  </fonts>
  <fills count="8">
    <fill>
      <patternFill patternType="none"/>
    </fill>
    <fill>
      <patternFill patternType="gray125"/>
    </fill>
    <fill>
      <patternFill patternType="lightDown">
        <fgColor theme="1" tint="0.499984740745262"/>
        <bgColor indexed="65"/>
      </patternFill>
    </fill>
    <fill>
      <patternFill patternType="lightDown">
        <fgColor theme="1" tint="0.499984740745262"/>
        <bgColor rgb="FFF2F2F2"/>
      </patternFill>
    </fill>
    <fill>
      <patternFill patternType="lightDown">
        <fgColor theme="1" tint="0.499984740745262"/>
        <bgColor theme="0" tint="-4.9989318521683403E-2"/>
      </patternFill>
    </fill>
    <fill>
      <patternFill patternType="solid">
        <fgColor indexed="65"/>
        <bgColor indexed="64"/>
      </patternFill>
    </fill>
    <fill>
      <patternFill patternType="solid">
        <fgColor indexed="65"/>
        <bgColor theme="1" tint="0.499984740745262"/>
      </patternFill>
    </fill>
    <fill>
      <patternFill patternType="lightDown">
        <fgColor theme="1" tint="0.499984740745262"/>
        <bgColor theme="0" tint="-0.14996795556505021"/>
      </patternFill>
    </fill>
  </fills>
  <borders count="70">
    <border>
      <left/>
      <right/>
      <top/>
      <bottom/>
      <diagonal/>
    </border>
    <border>
      <left style="medium">
        <color theme="1" tint="0.499984740745262"/>
      </left>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diagonal/>
    </border>
    <border>
      <left style="thin">
        <color theme="1" tint="0.499984740745262"/>
      </left>
      <right style="medium">
        <color theme="1" tint="0.499984740745262"/>
      </right>
      <top style="medium">
        <color theme="1" tint="0.499984740745262"/>
      </top>
      <bottom/>
      <diagonal/>
    </border>
    <border>
      <left style="medium">
        <color theme="1" tint="0.499984740745262"/>
      </left>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right style="thin">
        <color theme="1" tint="0.499984740745262"/>
      </right>
      <top style="medium">
        <color theme="1" tint="0.499984740745262"/>
      </top>
      <bottom style="medium">
        <color theme="1" tint="0.499984740745262"/>
      </bottom>
      <diagonal/>
    </border>
    <border>
      <left style="thin">
        <color theme="1" tint="0.499984740745262"/>
      </left>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thin">
        <color theme="1" tint="0.499984740745262"/>
      </left>
      <right style="thin">
        <color theme="1" tint="0.499984740745262"/>
      </right>
      <top style="medium">
        <color theme="1" tint="0.499984740745262"/>
      </top>
      <bottom style="medium">
        <color theme="1" tint="0.499984740745262"/>
      </bottom>
      <diagonal/>
    </border>
    <border>
      <left style="thin">
        <color theme="1" tint="0.499984740745262"/>
      </left>
      <right style="medium">
        <color theme="1" tint="0.499984740745262"/>
      </right>
      <top style="medium">
        <color theme="1" tint="0.499984740745262"/>
      </top>
      <bottom style="medium">
        <color theme="1" tint="0.499984740745262"/>
      </bottom>
      <diagonal/>
    </border>
    <border>
      <left/>
      <right style="thin">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medium">
        <color theme="1" tint="0.499984740745262"/>
      </right>
      <top style="thin">
        <color theme="1" tint="0.499984740745262"/>
      </top>
      <bottom/>
      <diagonal/>
    </border>
    <border>
      <left/>
      <right style="thin">
        <color theme="1" tint="0.499984740745262"/>
      </right>
      <top style="thin">
        <color theme="1" tint="0.499984740745262"/>
      </top>
      <bottom/>
      <diagonal/>
    </border>
    <border>
      <left style="medium">
        <color theme="1" tint="0.499984740745262"/>
      </left>
      <right style="medium">
        <color theme="1" tint="0.499984740745262"/>
      </right>
      <top style="thin">
        <color theme="1" tint="0.499984740745262"/>
      </top>
      <bottom/>
      <diagonal/>
    </border>
    <border>
      <left style="thin">
        <color theme="1" tint="0.499984740745262"/>
      </left>
      <right/>
      <top style="thin">
        <color theme="1" tint="0.499984740745262"/>
      </top>
      <bottom/>
      <diagonal/>
    </border>
    <border>
      <left style="medium">
        <color theme="1" tint="0.499984740745262"/>
      </left>
      <right/>
      <top style="medium">
        <color theme="1" tint="0.499984740745262"/>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bottom style="thin">
        <color theme="1" tint="0.499984740745262"/>
      </bottom>
      <diagonal/>
    </border>
    <border>
      <left style="medium">
        <color theme="1" tint="0.499984740745262"/>
      </left>
      <right/>
      <top/>
      <bottom style="thin">
        <color theme="1" tint="0.499984740745262"/>
      </bottom>
      <diagonal/>
    </border>
    <border>
      <left style="medium">
        <color theme="1" tint="0.499984740745262"/>
      </left>
      <right style="thin">
        <color theme="1" tint="0.499984740745262"/>
      </right>
      <top/>
      <bottom style="thin">
        <color theme="1" tint="0.499984740745262"/>
      </bottom>
      <diagonal/>
    </border>
    <border>
      <left style="thin">
        <color theme="1" tint="0.499984740745262"/>
      </left>
      <right style="medium">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style="medium">
        <color theme="1" tint="0.499984740745262"/>
      </top>
      <bottom/>
      <diagonal/>
    </border>
    <border>
      <left style="medium">
        <color theme="1" tint="0.499984740745262"/>
      </left>
      <right style="thin">
        <color theme="1" tint="0.499984740745262"/>
      </right>
      <top/>
      <bottom style="medium">
        <color theme="1" tint="0.499984740745262"/>
      </bottom>
      <diagonal/>
    </border>
    <border>
      <left style="thin">
        <color theme="1" tint="0.499984740745262"/>
      </left>
      <right style="thin">
        <color theme="1" tint="0.499984740745262"/>
      </right>
      <top/>
      <bottom style="medium">
        <color theme="1" tint="0.499984740745262"/>
      </bottom>
      <diagonal/>
    </border>
    <border>
      <left style="thin">
        <color theme="1" tint="0.499984740745262"/>
      </left>
      <right style="medium">
        <color theme="1" tint="0.499984740745262"/>
      </right>
      <top/>
      <bottom style="medium">
        <color theme="1" tint="0.499984740745262"/>
      </bottom>
      <diagonal/>
    </border>
    <border>
      <left style="medium">
        <color theme="1" tint="0.499984740745262"/>
      </left>
      <right style="medium">
        <color theme="1" tint="0.499984740745262"/>
      </right>
      <top/>
      <bottom style="medium">
        <color theme="1" tint="0.499984740745262"/>
      </bottom>
      <diagonal/>
    </border>
    <border>
      <left style="thin">
        <color theme="1" tint="0.499984740745262"/>
      </left>
      <right/>
      <top/>
      <bottom style="thin">
        <color theme="1" tint="0.499984740745262"/>
      </bottom>
      <diagonal/>
    </border>
    <border>
      <left/>
      <right/>
      <top style="medium">
        <color theme="1" tint="0.499984740745262"/>
      </top>
      <bottom style="thin">
        <color theme="1" tint="0.499984740745262"/>
      </bottom>
      <diagonal/>
    </border>
    <border>
      <left style="thin">
        <color theme="1" tint="0.499984740745262"/>
      </left>
      <right/>
      <top style="medium">
        <color theme="1" tint="0.499984740745262"/>
      </top>
      <bottom style="thin">
        <color theme="1" tint="0.499984740745262"/>
      </bottom>
      <diagonal/>
    </border>
    <border>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bottom/>
      <diagonal/>
    </border>
    <border>
      <left style="medium">
        <color theme="1" tint="0.499984740745262"/>
      </left>
      <right style="thin">
        <color theme="1" tint="0.499984740745262"/>
      </right>
      <top/>
      <bottom/>
      <diagonal/>
    </border>
    <border>
      <left/>
      <right style="thin">
        <color theme="1" tint="0.499984740745262"/>
      </right>
      <top/>
      <bottom/>
      <diagonal/>
    </border>
    <border>
      <left style="thin">
        <color theme="1" tint="0.499984740745262"/>
      </left>
      <right style="thin">
        <color theme="1" tint="0.499984740745262"/>
      </right>
      <top/>
      <bottom/>
      <diagonal/>
    </border>
    <border>
      <left/>
      <right/>
      <top style="thin">
        <color theme="1" tint="0.499984740745262"/>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right/>
      <top style="thin">
        <color theme="1" tint="0.499984740745262"/>
      </top>
      <bottom style="medium">
        <color theme="1" tint="0.499984740745262"/>
      </bottom>
      <diagonal/>
    </border>
    <border>
      <left/>
      <right style="medium">
        <color theme="1" tint="0.499984740745262"/>
      </right>
      <top style="thin">
        <color theme="1" tint="0.499984740745262"/>
      </top>
      <bottom style="medium">
        <color theme="1" tint="0.499984740745262"/>
      </bottom>
      <diagonal/>
    </border>
    <border>
      <left style="thick">
        <color theme="1" tint="0.499984740745262"/>
      </left>
      <right style="thin">
        <color theme="1" tint="0.499984740745262"/>
      </right>
      <top style="medium">
        <color theme="1" tint="0.499984740745262"/>
      </top>
      <bottom style="medium">
        <color theme="1" tint="0.499984740745262"/>
      </bottom>
      <diagonal/>
    </border>
    <border>
      <left style="thick">
        <color theme="1" tint="0.499984740745262"/>
      </left>
      <right style="thin">
        <color theme="1" tint="0.499984740745262"/>
      </right>
      <top style="thin">
        <color theme="1" tint="0.499984740745262"/>
      </top>
      <bottom style="thin">
        <color theme="1" tint="0.499984740745262"/>
      </bottom>
      <diagonal/>
    </border>
    <border>
      <left style="medium">
        <color theme="0" tint="-0.499984740745262"/>
      </left>
      <right/>
      <top style="thin">
        <color theme="0" tint="-0.499984740745262"/>
      </top>
      <bottom style="thin">
        <color theme="0" tint="-0.499984740745262"/>
      </bottom>
      <diagonal/>
    </border>
    <border>
      <left style="medium">
        <color theme="1" tint="0.499984740745262"/>
      </left>
      <right style="thin">
        <color indexed="64"/>
      </right>
      <top style="medium">
        <color theme="0" tint="-0.499984740745262"/>
      </top>
      <bottom style="thin">
        <color theme="1" tint="0.499984740745262"/>
      </bottom>
      <diagonal/>
    </border>
    <border>
      <left style="medium">
        <color theme="1" tint="0.499984740745262"/>
      </left>
      <right style="thin">
        <color indexed="64"/>
      </right>
      <top/>
      <bottom style="thin">
        <color theme="1" tint="0.499984740745262"/>
      </bottom>
      <diagonal/>
    </border>
    <border>
      <left style="thin">
        <color indexed="64"/>
      </left>
      <right style="medium">
        <color theme="1" tint="0.499984740745262"/>
      </right>
      <top style="thin">
        <color theme="1" tint="0.499984740745262"/>
      </top>
      <bottom style="medium">
        <color theme="1" tint="0.499984740745262"/>
      </bottom>
      <diagonal/>
    </border>
    <border>
      <left style="medium">
        <color theme="0" tint="-0.499984740745262"/>
      </left>
      <right/>
      <top style="thin">
        <color theme="0" tint="-0.499984740745262"/>
      </top>
      <bottom style="medium">
        <color theme="0" tint="-0.499984740745262"/>
      </bottom>
      <diagonal/>
    </border>
    <border>
      <left style="thin">
        <color theme="1" tint="0.499984740745262"/>
      </left>
      <right style="medium">
        <color indexed="64"/>
      </right>
      <top style="medium">
        <color theme="1" tint="0.499984740745262"/>
      </top>
      <bottom style="thin">
        <color theme="1" tint="0.499984740745262"/>
      </bottom>
      <diagonal/>
    </border>
    <border>
      <left style="medium">
        <color indexed="64"/>
      </left>
      <right style="thin">
        <color theme="1" tint="0.499984740745262"/>
      </right>
      <top style="medium">
        <color theme="1" tint="0.499984740745262"/>
      </top>
      <bottom style="thin">
        <color theme="1" tint="0.499984740745262"/>
      </bottom>
      <diagonal/>
    </border>
  </borders>
  <cellStyleXfs count="5">
    <xf numFmtId="0" fontId="0"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37" fillId="0" borderId="0"/>
  </cellStyleXfs>
  <cellXfs count="387">
    <xf numFmtId="0" fontId="0" fillId="0" borderId="0" xfId="0" applyAlignment="1">
      <alignment wrapText="1"/>
    </xf>
    <xf numFmtId="0" fontId="2" fillId="0" borderId="0" xfId="0" applyFont="1" applyAlignment="1">
      <alignment horizontal="center" vertical="center"/>
    </xf>
    <xf numFmtId="0" fontId="4" fillId="0" borderId="0" xfId="0" applyFont="1" applyAlignment="1">
      <alignment vertical="center"/>
    </xf>
    <xf numFmtId="0" fontId="3" fillId="0" borderId="0" xfId="0" applyFont="1" applyAlignment="1">
      <alignment vertical="center"/>
    </xf>
    <xf numFmtId="164" fontId="22" fillId="0" borderId="17" xfId="1" applyNumberFormat="1" applyFont="1" applyFill="1" applyBorder="1" applyAlignment="1">
      <alignment vertical="center"/>
    </xf>
    <xf numFmtId="164" fontId="18" fillId="0" borderId="19" xfId="1" applyNumberFormat="1" applyFont="1" applyFill="1" applyBorder="1" applyAlignment="1">
      <alignment vertical="center"/>
    </xf>
    <xf numFmtId="164" fontId="7" fillId="0" borderId="20" xfId="1" applyNumberFormat="1" applyFont="1" applyFill="1" applyBorder="1" applyAlignment="1">
      <alignment vertical="center"/>
    </xf>
    <xf numFmtId="164" fontId="18" fillId="0" borderId="16" xfId="1" applyNumberFormat="1" applyFont="1" applyFill="1" applyBorder="1" applyAlignment="1">
      <alignment vertical="center"/>
    </xf>
    <xf numFmtId="164" fontId="18" fillId="0" borderId="17" xfId="1" applyNumberFormat="1" applyFont="1" applyFill="1" applyBorder="1" applyAlignment="1">
      <alignment vertical="center"/>
    </xf>
    <xf numFmtId="164" fontId="21" fillId="0" borderId="17" xfId="1" applyNumberFormat="1" applyFont="1" applyFill="1" applyBorder="1" applyAlignment="1">
      <alignment vertical="center"/>
    </xf>
    <xf numFmtId="164" fontId="18" fillId="2" borderId="16" xfId="1" applyNumberFormat="1" applyFont="1" applyFill="1" applyBorder="1" applyAlignment="1">
      <alignment vertical="center"/>
    </xf>
    <xf numFmtId="164" fontId="21" fillId="0" borderId="23" xfId="1" applyNumberFormat="1" applyFont="1" applyFill="1" applyBorder="1" applyAlignment="1">
      <alignment vertical="center"/>
    </xf>
    <xf numFmtId="164" fontId="18" fillId="2" borderId="22" xfId="1" applyNumberFormat="1" applyFont="1" applyFill="1" applyBorder="1" applyAlignment="1">
      <alignment vertical="center"/>
    </xf>
    <xf numFmtId="164" fontId="18" fillId="0" borderId="23" xfId="1" applyNumberFormat="1" applyFont="1" applyFill="1" applyBorder="1" applyAlignment="1">
      <alignment vertical="center"/>
    </xf>
    <xf numFmtId="0" fontId="21" fillId="0" borderId="0" xfId="0" applyFont="1"/>
    <xf numFmtId="0" fontId="0" fillId="0" borderId="0" xfId="0"/>
    <xf numFmtId="0" fontId="14" fillId="0" borderId="0" xfId="0" applyFont="1" applyAlignment="1">
      <alignment vertical="center"/>
    </xf>
    <xf numFmtId="0" fontId="0" fillId="0" borderId="0" xfId="0" applyAlignment="1">
      <alignment vertical="center"/>
    </xf>
    <xf numFmtId="0" fontId="0" fillId="0" borderId="0" xfId="0" applyAlignment="1">
      <alignment horizontal="centerContinuous" vertical="center"/>
    </xf>
    <xf numFmtId="0" fontId="23" fillId="0" borderId="0" xfId="0" applyFont="1" applyAlignment="1">
      <alignment vertical="center"/>
    </xf>
    <xf numFmtId="0" fontId="25" fillId="0" borderId="34"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8" xfId="0" applyFont="1" applyBorder="1" applyAlignment="1">
      <alignment horizontal="center" vertical="center"/>
    </xf>
    <xf numFmtId="0" fontId="25" fillId="0" borderId="11" xfId="0" applyFont="1" applyBorder="1" applyAlignment="1">
      <alignment horizontal="center" vertical="center"/>
    </xf>
    <xf numFmtId="0" fontId="23" fillId="0" borderId="0" xfId="0" applyFont="1" applyAlignment="1">
      <alignment horizontal="center" vertical="center" wrapText="1"/>
    </xf>
    <xf numFmtId="0" fontId="25" fillId="0" borderId="35" xfId="0" applyFont="1" applyBorder="1" applyAlignment="1">
      <alignment horizontal="left" vertical="center"/>
    </xf>
    <xf numFmtId="164" fontId="25" fillId="0" borderId="36" xfId="1" applyNumberFormat="1" applyFont="1" applyFill="1" applyBorder="1" applyAlignment="1">
      <alignment vertical="center"/>
    </xf>
    <xf numFmtId="164" fontId="26" fillId="0" borderId="37" xfId="1" applyNumberFormat="1" applyFont="1" applyFill="1" applyBorder="1" applyAlignment="1">
      <alignment vertical="center"/>
    </xf>
    <xf numFmtId="164" fontId="26" fillId="0" borderId="38" xfId="1" applyNumberFormat="1" applyFont="1" applyFill="1" applyBorder="1" applyAlignment="1">
      <alignment vertical="center"/>
    </xf>
    <xf numFmtId="164" fontId="26" fillId="0" borderId="39" xfId="1" applyNumberFormat="1" applyFont="1" applyFill="1" applyBorder="1" applyAlignment="1">
      <alignment vertical="center"/>
    </xf>
    <xf numFmtId="164" fontId="25" fillId="0" borderId="35" xfId="1" applyNumberFormat="1" applyFont="1" applyFill="1" applyBorder="1" applyAlignment="1">
      <alignment vertical="center"/>
    </xf>
    <xf numFmtId="3" fontId="27" fillId="0" borderId="0" xfId="0" applyNumberFormat="1" applyFont="1" applyAlignment="1">
      <alignment vertical="center"/>
    </xf>
    <xf numFmtId="0" fontId="25" fillId="0" borderId="20" xfId="0" applyFont="1" applyBorder="1" applyAlignment="1">
      <alignment horizontal="left" vertical="center"/>
    </xf>
    <xf numFmtId="164" fontId="26" fillId="0" borderId="41" xfId="1" applyNumberFormat="1" applyFont="1" applyFill="1" applyBorder="1" applyAlignment="1">
      <alignment vertical="center"/>
    </xf>
    <xf numFmtId="164" fontId="26" fillId="0" borderId="17" xfId="1" applyNumberFormat="1" applyFont="1" applyFill="1" applyBorder="1" applyAlignment="1">
      <alignment vertical="center"/>
    </xf>
    <xf numFmtId="164" fontId="26" fillId="0" borderId="41" xfId="1" applyNumberFormat="1" applyFont="1" applyBorder="1" applyAlignment="1">
      <alignment vertical="center"/>
    </xf>
    <xf numFmtId="164" fontId="26" fillId="0" borderId="16" xfId="1" applyNumberFormat="1" applyFont="1" applyBorder="1" applyAlignment="1">
      <alignment vertical="center"/>
    </xf>
    <xf numFmtId="164" fontId="26" fillId="0" borderId="17" xfId="1" applyNumberFormat="1" applyFont="1" applyBorder="1" applyAlignment="1">
      <alignment vertical="center"/>
    </xf>
    <xf numFmtId="164" fontId="26" fillId="0" borderId="18" xfId="1" applyNumberFormat="1" applyFont="1" applyBorder="1" applyAlignment="1">
      <alignment vertical="center"/>
    </xf>
    <xf numFmtId="164" fontId="26" fillId="0" borderId="16" xfId="1" applyNumberFormat="1" applyFont="1" applyFill="1" applyBorder="1" applyAlignment="1">
      <alignment vertical="center"/>
    </xf>
    <xf numFmtId="164" fontId="26" fillId="0" borderId="18" xfId="1" applyNumberFormat="1" applyFont="1" applyFill="1" applyBorder="1" applyAlignment="1">
      <alignment vertical="center"/>
    </xf>
    <xf numFmtId="164" fontId="0" fillId="2" borderId="41" xfId="1" applyNumberFormat="1" applyFont="1" applyFill="1" applyBorder="1" applyAlignment="1">
      <alignment vertical="center" wrapText="1"/>
    </xf>
    <xf numFmtId="164" fontId="0" fillId="3" borderId="16" xfId="1" applyNumberFormat="1" applyFont="1" applyFill="1" applyBorder="1" applyAlignment="1">
      <alignment vertical="center" wrapText="1"/>
    </xf>
    <xf numFmtId="164" fontId="0" fillId="3" borderId="17" xfId="1" applyNumberFormat="1" applyFont="1" applyFill="1" applyBorder="1" applyAlignment="1">
      <alignment vertical="center" wrapText="1"/>
    </xf>
    <xf numFmtId="164" fontId="0" fillId="2" borderId="16" xfId="1" applyNumberFormat="1" applyFont="1" applyFill="1" applyBorder="1" applyAlignment="1">
      <alignment vertical="center" wrapText="1"/>
    </xf>
    <xf numFmtId="164" fontId="26" fillId="2" borderId="41" xfId="1" applyNumberFormat="1" applyFont="1" applyFill="1" applyBorder="1" applyAlignment="1">
      <alignment vertical="center"/>
    </xf>
    <xf numFmtId="164" fontId="26" fillId="4" borderId="16" xfId="1" applyNumberFormat="1" applyFont="1" applyFill="1" applyBorder="1" applyAlignment="1">
      <alignment vertical="center"/>
    </xf>
    <xf numFmtId="164" fontId="26" fillId="4" borderId="17" xfId="1" applyNumberFormat="1" applyFont="1" applyFill="1" applyBorder="1" applyAlignment="1">
      <alignment vertical="center"/>
    </xf>
    <xf numFmtId="164" fontId="26" fillId="2" borderId="16" xfId="1" applyNumberFormat="1" applyFont="1" applyFill="1" applyBorder="1" applyAlignment="1">
      <alignment vertical="center"/>
    </xf>
    <xf numFmtId="164" fontId="26" fillId="2" borderId="41" xfId="1" applyNumberFormat="1" applyFont="1" applyFill="1" applyBorder="1" applyAlignment="1">
      <alignment horizontal="center" vertical="center"/>
    </xf>
    <xf numFmtId="0" fontId="25" fillId="0" borderId="25" xfId="0" applyFont="1" applyBorder="1" applyAlignment="1">
      <alignment horizontal="left" vertical="center"/>
    </xf>
    <xf numFmtId="164" fontId="26" fillId="0" borderId="42" xfId="1" applyNumberFormat="1" applyFont="1" applyBorder="1" applyAlignment="1">
      <alignment vertical="center"/>
    </xf>
    <xf numFmtId="164" fontId="26" fillId="0" borderId="23" xfId="1" applyNumberFormat="1" applyFont="1" applyBorder="1" applyAlignment="1">
      <alignment vertical="center"/>
    </xf>
    <xf numFmtId="164" fontId="26" fillId="2" borderId="42" xfId="1" applyNumberFormat="1" applyFont="1" applyFill="1" applyBorder="1" applyAlignment="1">
      <alignment vertical="center"/>
    </xf>
    <xf numFmtId="164" fontId="26" fillId="4" borderId="22" xfId="1" applyNumberFormat="1" applyFont="1" applyFill="1" applyBorder="1" applyAlignment="1">
      <alignment vertical="center"/>
    </xf>
    <xf numFmtId="164" fontId="26" fillId="4" borderId="23" xfId="1" applyNumberFormat="1" applyFont="1" applyFill="1" applyBorder="1" applyAlignment="1">
      <alignment vertical="center"/>
    </xf>
    <xf numFmtId="164" fontId="26" fillId="0" borderId="24" xfId="1" applyNumberFormat="1" applyFont="1" applyBorder="1" applyAlignment="1">
      <alignment vertical="center"/>
    </xf>
    <xf numFmtId="164" fontId="26" fillId="0" borderId="22" xfId="1" applyNumberFormat="1" applyFont="1" applyBorder="1" applyAlignment="1">
      <alignment vertical="center"/>
    </xf>
    <xf numFmtId="164" fontId="26" fillId="2" borderId="22" xfId="1" applyNumberFormat="1" applyFont="1" applyFill="1" applyBorder="1" applyAlignment="1">
      <alignment vertical="center"/>
    </xf>
    <xf numFmtId="0" fontId="23" fillId="0" borderId="10" xfId="0" applyFont="1" applyBorder="1" applyAlignment="1">
      <alignment vertical="center"/>
    </xf>
    <xf numFmtId="164" fontId="23" fillId="0" borderId="27" xfId="1" applyNumberFormat="1" applyFont="1" applyBorder="1" applyAlignment="1">
      <alignment vertical="center"/>
    </xf>
    <xf numFmtId="0" fontId="27" fillId="0" borderId="0" xfId="0" applyFont="1" applyAlignment="1">
      <alignment vertical="center"/>
    </xf>
    <xf numFmtId="0" fontId="25" fillId="0" borderId="0" xfId="0" applyFont="1" applyAlignment="1">
      <alignment horizontal="left" vertical="center"/>
    </xf>
    <xf numFmtId="164" fontId="26" fillId="0" borderId="0" xfId="1" applyNumberFormat="1" applyFont="1" applyBorder="1" applyAlignment="1">
      <alignment vertical="center"/>
    </xf>
    <xf numFmtId="164" fontId="26" fillId="0" borderId="0" xfId="1" applyNumberFormat="1" applyFont="1" applyFill="1" applyBorder="1" applyAlignment="1">
      <alignment vertical="center"/>
    </xf>
    <xf numFmtId="164" fontId="25" fillId="0" borderId="0" xfId="1" applyNumberFormat="1" applyFont="1" applyBorder="1" applyAlignment="1">
      <alignment vertical="center"/>
    </xf>
    <xf numFmtId="0" fontId="29" fillId="0" borderId="0" xfId="0" applyFont="1" applyAlignment="1">
      <alignment vertical="center"/>
    </xf>
    <xf numFmtId="0" fontId="22" fillId="0" borderId="0" xfId="0" applyFont="1" applyAlignment="1">
      <alignment vertical="center"/>
    </xf>
    <xf numFmtId="0" fontId="11" fillId="0" borderId="0" xfId="0" applyFont="1" applyAlignment="1">
      <alignment horizontal="center" vertical="center"/>
    </xf>
    <xf numFmtId="0" fontId="29" fillId="0" borderId="0" xfId="0" applyFont="1" applyAlignment="1">
      <alignment vertical="center" wrapText="1"/>
    </xf>
    <xf numFmtId="164" fontId="21" fillId="0" borderId="38" xfId="1" applyNumberFormat="1" applyFont="1" applyFill="1" applyBorder="1" applyAlignment="1">
      <alignment vertical="center"/>
    </xf>
    <xf numFmtId="164" fontId="29" fillId="0" borderId="0" xfId="1" applyNumberFormat="1" applyFont="1" applyFill="1" applyBorder="1" applyAlignment="1">
      <alignment vertical="center"/>
    </xf>
    <xf numFmtId="164" fontId="29" fillId="0" borderId="16" xfId="1" applyNumberFormat="1" applyFont="1" applyFill="1" applyBorder="1" applyAlignment="1">
      <alignment vertical="center"/>
    </xf>
    <xf numFmtId="164" fontId="29" fillId="0" borderId="17" xfId="1" applyNumberFormat="1" applyFont="1" applyFill="1" applyBorder="1" applyAlignment="1">
      <alignment vertical="center"/>
    </xf>
    <xf numFmtId="164" fontId="29" fillId="2" borderId="16" xfId="1" applyNumberFormat="1" applyFont="1" applyFill="1" applyBorder="1" applyAlignment="1">
      <alignment vertical="center"/>
    </xf>
    <xf numFmtId="164" fontId="29" fillId="0" borderId="16" xfId="1" applyNumberFormat="1" applyFont="1" applyFill="1" applyBorder="1" applyAlignment="1">
      <alignment horizontal="center" vertical="center"/>
    </xf>
    <xf numFmtId="164" fontId="29" fillId="0" borderId="17" xfId="1" applyNumberFormat="1" applyFont="1" applyFill="1" applyBorder="1" applyAlignment="1">
      <alignment horizontal="center" vertical="center"/>
    </xf>
    <xf numFmtId="164" fontId="28" fillId="0" borderId="7" xfId="1" applyNumberFormat="1" applyFont="1" applyFill="1" applyBorder="1" applyAlignment="1">
      <alignment vertical="center"/>
    </xf>
    <xf numFmtId="0" fontId="28" fillId="0" borderId="20" xfId="0" applyFont="1" applyBorder="1" applyAlignment="1">
      <alignment vertical="center"/>
    </xf>
    <xf numFmtId="0" fontId="28" fillId="0" borderId="15" xfId="0" applyFont="1" applyBorder="1" applyAlignment="1">
      <alignment vertical="center"/>
    </xf>
    <xf numFmtId="164" fontId="29" fillId="0" borderId="41" xfId="1" applyNumberFormat="1" applyFont="1" applyFill="1" applyBorder="1" applyAlignment="1">
      <alignment vertical="center"/>
    </xf>
    <xf numFmtId="164" fontId="29" fillId="2" borderId="41" xfId="1" applyNumberFormat="1" applyFont="1" applyFill="1" applyBorder="1" applyAlignment="1">
      <alignment vertical="center"/>
    </xf>
    <xf numFmtId="164" fontId="29" fillId="2" borderId="17" xfId="1" applyNumberFormat="1" applyFont="1" applyFill="1" applyBorder="1" applyAlignment="1">
      <alignment vertical="center"/>
    </xf>
    <xf numFmtId="164" fontId="28" fillId="0" borderId="41" xfId="1" applyNumberFormat="1" applyFont="1" applyFill="1" applyBorder="1" applyAlignment="1">
      <alignment vertical="center"/>
    </xf>
    <xf numFmtId="164" fontId="28" fillId="0" borderId="17" xfId="1" applyNumberFormat="1" applyFont="1" applyFill="1" applyBorder="1" applyAlignment="1">
      <alignment vertical="center"/>
    </xf>
    <xf numFmtId="164" fontId="29" fillId="0" borderId="41" xfId="1" applyNumberFormat="1" applyFont="1" applyFill="1" applyBorder="1" applyAlignment="1">
      <alignment horizontal="center" vertical="center"/>
    </xf>
    <xf numFmtId="0" fontId="28" fillId="0" borderId="36" xfId="0" applyFont="1" applyBorder="1" applyAlignment="1">
      <alignment vertical="center"/>
    </xf>
    <xf numFmtId="164" fontId="29" fillId="0" borderId="37" xfId="1" applyNumberFormat="1" applyFont="1" applyFill="1" applyBorder="1" applyAlignment="1">
      <alignment vertical="center"/>
    </xf>
    <xf numFmtId="164" fontId="29" fillId="0" borderId="39" xfId="1" applyNumberFormat="1" applyFont="1" applyFill="1" applyBorder="1" applyAlignment="1">
      <alignment vertical="center"/>
    </xf>
    <xf numFmtId="164" fontId="28" fillId="0" borderId="37" xfId="1" applyNumberFormat="1" applyFont="1" applyFill="1" applyBorder="1" applyAlignment="1">
      <alignment vertical="center"/>
    </xf>
    <xf numFmtId="0" fontId="28" fillId="0" borderId="21" xfId="0" applyFont="1" applyBorder="1" applyAlignment="1">
      <alignment vertical="center"/>
    </xf>
    <xf numFmtId="164" fontId="29" fillId="0" borderId="42" xfId="1" applyNumberFormat="1" applyFont="1" applyFill="1" applyBorder="1" applyAlignment="1">
      <alignment vertical="center"/>
    </xf>
    <xf numFmtId="164" fontId="29" fillId="0" borderId="22" xfId="1" applyNumberFormat="1" applyFont="1" applyFill="1" applyBorder="1" applyAlignment="1">
      <alignment vertical="center"/>
    </xf>
    <xf numFmtId="164" fontId="29" fillId="0" borderId="23" xfId="1" applyNumberFormat="1" applyFont="1" applyFill="1" applyBorder="1" applyAlignment="1">
      <alignment vertical="center"/>
    </xf>
    <xf numFmtId="164" fontId="29" fillId="2" borderId="23" xfId="1" applyNumberFormat="1" applyFont="1" applyFill="1" applyBorder="1" applyAlignment="1">
      <alignment vertical="center"/>
    </xf>
    <xf numFmtId="164" fontId="28" fillId="5" borderId="34" xfId="1" applyNumberFormat="1" applyFont="1" applyFill="1" applyBorder="1" applyAlignment="1">
      <alignment vertical="center"/>
    </xf>
    <xf numFmtId="164" fontId="28" fillId="5" borderId="11" xfId="1" applyNumberFormat="1" applyFont="1" applyFill="1" applyBorder="1" applyAlignment="1">
      <alignment vertical="center"/>
    </xf>
    <xf numFmtId="164" fontId="28" fillId="5" borderId="12" xfId="1" applyNumberFormat="1" applyFont="1" applyFill="1" applyBorder="1" applyAlignment="1">
      <alignment vertical="center"/>
    </xf>
    <xf numFmtId="164" fontId="28" fillId="6" borderId="12" xfId="1" applyNumberFormat="1" applyFont="1" applyFill="1" applyBorder="1" applyAlignment="1">
      <alignment vertical="center"/>
    </xf>
    <xf numFmtId="0" fontId="28" fillId="5" borderId="27" xfId="0" applyFont="1" applyFill="1" applyBorder="1" applyAlignment="1">
      <alignment horizontal="right" vertical="center" indent="1"/>
    </xf>
    <xf numFmtId="164" fontId="28" fillId="5" borderId="45" xfId="1" applyNumberFormat="1" applyFont="1" applyFill="1" applyBorder="1" applyAlignment="1">
      <alignment vertical="center"/>
    </xf>
    <xf numFmtId="164" fontId="28" fillId="5" borderId="46" xfId="1" applyNumberFormat="1" applyFont="1" applyFill="1" applyBorder="1" applyAlignment="1">
      <alignment vertical="center"/>
    </xf>
    <xf numFmtId="164" fontId="28" fillId="5" borderId="47" xfId="1" applyNumberFormat="1" applyFont="1" applyFill="1" applyBorder="1" applyAlignment="1">
      <alignment vertical="center"/>
    </xf>
    <xf numFmtId="164" fontId="21" fillId="0" borderId="16" xfId="1" applyNumberFormat="1" applyFont="1" applyFill="1" applyBorder="1" applyAlignment="1">
      <alignment vertical="center"/>
    </xf>
    <xf numFmtId="164" fontId="21" fillId="0" borderId="16" xfId="1" applyNumberFormat="1" applyFont="1" applyBorder="1" applyAlignment="1">
      <alignment vertical="center"/>
    </xf>
    <xf numFmtId="164" fontId="21" fillId="0" borderId="43" xfId="1" applyNumberFormat="1" applyFont="1" applyBorder="1" applyAlignment="1">
      <alignment vertical="center"/>
    </xf>
    <xf numFmtId="164" fontId="29" fillId="0" borderId="43" xfId="1" applyNumberFormat="1" applyFont="1" applyFill="1" applyBorder="1" applyAlignment="1">
      <alignment vertical="center"/>
    </xf>
    <xf numFmtId="0" fontId="28" fillId="5" borderId="48" xfId="0" applyFont="1" applyFill="1" applyBorder="1" applyAlignment="1">
      <alignment horizontal="right" vertical="center" indent="1"/>
    </xf>
    <xf numFmtId="164" fontId="20" fillId="0" borderId="41" xfId="1" applyNumberFormat="1" applyFont="1" applyBorder="1" applyAlignment="1">
      <alignment vertical="center"/>
    </xf>
    <xf numFmtId="164" fontId="20" fillId="0" borderId="33" xfId="1" applyNumberFormat="1" applyFont="1" applyBorder="1" applyAlignment="1">
      <alignment vertical="center"/>
    </xf>
    <xf numFmtId="164" fontId="20" fillId="0" borderId="37" xfId="1" applyNumberFormat="1" applyFont="1" applyFill="1" applyBorder="1" applyAlignment="1">
      <alignment vertical="center"/>
    </xf>
    <xf numFmtId="164" fontId="21" fillId="0" borderId="39" xfId="1" applyNumberFormat="1" applyFont="1" applyFill="1" applyBorder="1" applyAlignment="1">
      <alignment vertical="center"/>
    </xf>
    <xf numFmtId="164" fontId="28" fillId="0" borderId="38" xfId="1" applyNumberFormat="1" applyFont="1" applyFill="1" applyBorder="1" applyAlignment="1">
      <alignment vertical="center"/>
    </xf>
    <xf numFmtId="164" fontId="6" fillId="0" borderId="12" xfId="1" applyNumberFormat="1" applyFont="1" applyFill="1" applyBorder="1" applyAlignment="1">
      <alignment vertical="center"/>
    </xf>
    <xf numFmtId="164" fontId="6" fillId="0" borderId="9" xfId="1" applyNumberFormat="1" applyFont="1" applyFill="1" applyBorder="1" applyAlignment="1">
      <alignment vertical="center"/>
    </xf>
    <xf numFmtId="164" fontId="6" fillId="0" borderId="10" xfId="1" applyNumberFormat="1" applyFont="1" applyFill="1" applyBorder="1" applyAlignment="1">
      <alignment vertical="center"/>
    </xf>
    <xf numFmtId="164" fontId="6" fillId="0" borderId="11" xfId="1" applyNumberFormat="1" applyFont="1" applyFill="1" applyBorder="1" applyAlignment="1">
      <alignment vertical="center"/>
    </xf>
    <xf numFmtId="0" fontId="7" fillId="0" borderId="9"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164" fontId="22" fillId="0" borderId="16" xfId="1" applyNumberFormat="1" applyFont="1" applyFill="1" applyBorder="1" applyAlignment="1">
      <alignment vertical="center"/>
    </xf>
    <xf numFmtId="0" fontId="18" fillId="0" borderId="20" xfId="0" applyFont="1" applyBorder="1" applyAlignment="1">
      <alignment horizontal="left" vertical="center" indent="1"/>
    </xf>
    <xf numFmtId="164" fontId="18" fillId="0" borderId="41" xfId="1" applyNumberFormat="1" applyFont="1" applyFill="1" applyBorder="1" applyAlignment="1">
      <alignment vertical="center"/>
    </xf>
    <xf numFmtId="164" fontId="18" fillId="2" borderId="41" xfId="1" applyNumberFormat="1" applyFont="1" applyFill="1" applyBorder="1" applyAlignment="1">
      <alignment vertical="center"/>
    </xf>
    <xf numFmtId="164" fontId="18" fillId="2" borderId="19" xfId="1" applyNumberFormat="1" applyFont="1" applyFill="1" applyBorder="1" applyAlignment="1">
      <alignment vertical="center"/>
    </xf>
    <xf numFmtId="164" fontId="21" fillId="0" borderId="19" xfId="1" applyNumberFormat="1" applyFont="1" applyFill="1" applyBorder="1" applyAlignment="1">
      <alignment vertical="center"/>
    </xf>
    <xf numFmtId="0" fontId="18" fillId="0" borderId="35" xfId="0" applyFont="1" applyBorder="1" applyAlignment="1">
      <alignment horizontal="left" vertical="center" indent="1"/>
    </xf>
    <xf numFmtId="164" fontId="18" fillId="0" borderId="37" xfId="1" applyNumberFormat="1" applyFont="1" applyFill="1" applyBorder="1" applyAlignment="1">
      <alignment vertical="center"/>
    </xf>
    <xf numFmtId="164" fontId="18" fillId="0" borderId="49" xfId="1" applyNumberFormat="1" applyFont="1" applyFill="1" applyBorder="1" applyAlignment="1">
      <alignment vertical="center"/>
    </xf>
    <xf numFmtId="164" fontId="7" fillId="0" borderId="35" xfId="1" applyNumberFormat="1" applyFont="1" applyFill="1" applyBorder="1" applyAlignment="1">
      <alignment vertical="center"/>
    </xf>
    <xf numFmtId="164" fontId="18" fillId="0" borderId="39" xfId="1" applyNumberFormat="1" applyFont="1" applyFill="1" applyBorder="1" applyAlignment="1">
      <alignment vertical="center"/>
    </xf>
    <xf numFmtId="0" fontId="7" fillId="0" borderId="34" xfId="0" applyFont="1" applyBorder="1" applyAlignment="1">
      <alignment horizontal="center" vertical="center" wrapText="1"/>
    </xf>
    <xf numFmtId="0" fontId="7" fillId="0" borderId="47" xfId="0" applyFont="1" applyBorder="1" applyAlignment="1">
      <alignment horizontal="center" vertical="center"/>
    </xf>
    <xf numFmtId="0" fontId="18" fillId="0" borderId="25" xfId="0" applyFont="1" applyBorder="1" applyAlignment="1">
      <alignment horizontal="left" vertical="center" indent="1"/>
    </xf>
    <xf numFmtId="164" fontId="21" fillId="0" borderId="22" xfId="1" applyNumberFormat="1" applyFont="1" applyFill="1" applyBorder="1" applyAlignment="1">
      <alignment vertical="center"/>
    </xf>
    <xf numFmtId="164" fontId="18" fillId="0" borderId="42" xfId="1" applyNumberFormat="1" applyFont="1" applyFill="1" applyBorder="1" applyAlignment="1">
      <alignment vertical="center"/>
    </xf>
    <xf numFmtId="164" fontId="21" fillId="0" borderId="26" xfId="1" applyNumberFormat="1" applyFont="1" applyFill="1" applyBorder="1" applyAlignment="1">
      <alignment vertical="center"/>
    </xf>
    <xf numFmtId="164" fontId="18" fillId="2" borderId="42" xfId="1" applyNumberFormat="1" applyFont="1" applyFill="1" applyBorder="1" applyAlignment="1">
      <alignment vertical="center"/>
    </xf>
    <xf numFmtId="164" fontId="18" fillId="2" borderId="26" xfId="1" applyNumberFormat="1" applyFont="1" applyFill="1" applyBorder="1" applyAlignment="1">
      <alignment vertical="center"/>
    </xf>
    <xf numFmtId="0" fontId="6" fillId="0" borderId="10" xfId="0" applyFont="1" applyBorder="1" applyAlignment="1">
      <alignment horizontal="right" vertical="center" indent="1"/>
    </xf>
    <xf numFmtId="164" fontId="6" fillId="0" borderId="34" xfId="1" applyNumberFormat="1" applyFont="1" applyFill="1" applyBorder="1" applyAlignment="1">
      <alignment vertical="center"/>
    </xf>
    <xf numFmtId="164" fontId="7" fillId="2" borderId="20" xfId="1" applyNumberFormat="1" applyFont="1" applyFill="1" applyBorder="1" applyAlignment="1">
      <alignment vertical="center"/>
    </xf>
    <xf numFmtId="164" fontId="7" fillId="2" borderId="25" xfId="1" applyNumberFormat="1" applyFont="1" applyFill="1" applyBorder="1" applyAlignment="1">
      <alignment vertical="center"/>
    </xf>
    <xf numFmtId="0" fontId="24" fillId="0" borderId="0" xfId="0" applyFont="1" applyAlignment="1">
      <alignment horizontal="centerContinuous" vertical="center"/>
    </xf>
    <xf numFmtId="0" fontId="33" fillId="0" borderId="0" xfId="0" applyFont="1" applyAlignment="1">
      <alignment horizontal="centerContinuous" vertical="center"/>
    </xf>
    <xf numFmtId="0" fontId="36" fillId="0" borderId="0" xfId="0" applyFont="1" applyAlignment="1">
      <alignment vertical="center"/>
    </xf>
    <xf numFmtId="0" fontId="20" fillId="0" borderId="3" xfId="0" applyFont="1" applyBorder="1" applyAlignment="1">
      <alignment horizontal="centerContinuous" vertical="center"/>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41" xfId="0" applyFont="1" applyBorder="1" applyAlignment="1">
      <alignment horizontal="left" vertical="center" indent="1"/>
    </xf>
    <xf numFmtId="164" fontId="20" fillId="0" borderId="16" xfId="1" applyNumberFormat="1" applyFont="1" applyFill="1" applyBorder="1" applyAlignment="1">
      <alignment vertical="center"/>
    </xf>
    <xf numFmtId="164" fontId="20" fillId="0" borderId="16" xfId="1" applyNumberFormat="1" applyFont="1" applyFill="1" applyBorder="1" applyAlignment="1">
      <alignment vertical="center" wrapText="1"/>
    </xf>
    <xf numFmtId="164" fontId="20" fillId="0" borderId="17" xfId="1" applyNumberFormat="1" applyFont="1" applyFill="1" applyBorder="1" applyAlignment="1">
      <alignment vertical="center"/>
    </xf>
    <xf numFmtId="164" fontId="11" fillId="0" borderId="17" xfId="1" applyNumberFormat="1" applyFont="1" applyFill="1" applyBorder="1" applyAlignment="1">
      <alignment vertical="center"/>
    </xf>
    <xf numFmtId="164" fontId="21" fillId="7" borderId="16" xfId="1" applyNumberFormat="1" applyFont="1" applyFill="1" applyBorder="1" applyAlignment="1">
      <alignment vertical="center"/>
    </xf>
    <xf numFmtId="164" fontId="20" fillId="0" borderId="17" xfId="1" applyNumberFormat="1" applyFont="1" applyBorder="1" applyAlignment="1">
      <alignment vertical="center"/>
    </xf>
    <xf numFmtId="0" fontId="25" fillId="0" borderId="33" xfId="0" applyFont="1" applyBorder="1" applyAlignment="1">
      <alignment vertical="center"/>
    </xf>
    <xf numFmtId="164" fontId="25" fillId="0" borderId="43" xfId="1" applyNumberFormat="1" applyFont="1" applyBorder="1" applyAlignment="1">
      <alignment vertical="center"/>
    </xf>
    <xf numFmtId="0" fontId="38" fillId="0" borderId="0" xfId="0" applyFont="1" applyAlignment="1">
      <alignment horizontal="center" vertical="center" wrapText="1"/>
    </xf>
    <xf numFmtId="0" fontId="39" fillId="0" borderId="0" xfId="0" applyFont="1" applyAlignment="1">
      <alignment vertical="center" wrapText="1"/>
    </xf>
    <xf numFmtId="0" fontId="40" fillId="0" borderId="0" xfId="0" applyFont="1" applyAlignment="1">
      <alignment horizontal="center" vertical="center" wrapText="1"/>
    </xf>
    <xf numFmtId="0" fontId="40" fillId="0" borderId="0" xfId="0" applyFont="1" applyAlignment="1">
      <alignment vertical="center" wrapText="1"/>
    </xf>
    <xf numFmtId="0" fontId="40" fillId="0" borderId="0" xfId="0" applyFont="1" applyAlignment="1">
      <alignment horizontal="left" vertical="center" wrapText="1" indent="2"/>
    </xf>
    <xf numFmtId="0" fontId="26" fillId="0" borderId="0" xfId="4" applyFont="1" applyAlignment="1">
      <alignment vertical="center"/>
    </xf>
    <xf numFmtId="0" fontId="10" fillId="0" borderId="0" xfId="4" applyFont="1" applyAlignment="1">
      <alignment horizontal="center" vertical="center"/>
    </xf>
    <xf numFmtId="0" fontId="28" fillId="0" borderId="10" xfId="0" applyFont="1" applyBorder="1" applyAlignment="1">
      <alignment horizontal="center" vertical="center"/>
    </xf>
    <xf numFmtId="0" fontId="28" fillId="0" borderId="8"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wrapText="1"/>
    </xf>
    <xf numFmtId="0" fontId="41" fillId="0" borderId="0" xfId="0" applyFont="1" applyAlignment="1">
      <alignment vertical="center"/>
    </xf>
    <xf numFmtId="164" fontId="42" fillId="0" borderId="35" xfId="1" applyNumberFormat="1" applyFont="1" applyBorder="1"/>
    <xf numFmtId="164" fontId="42" fillId="0" borderId="40" xfId="1" applyNumberFormat="1" applyFont="1" applyBorder="1"/>
    <xf numFmtId="164" fontId="42" fillId="0" borderId="39" xfId="1" applyNumberFormat="1" applyFont="1" applyBorder="1"/>
    <xf numFmtId="164" fontId="42" fillId="0" borderId="38" xfId="1" applyNumberFormat="1" applyFont="1" applyBorder="1"/>
    <xf numFmtId="0" fontId="41" fillId="0" borderId="0" xfId="0" applyFont="1"/>
    <xf numFmtId="0" fontId="29" fillId="0" borderId="20" xfId="0" applyFont="1" applyBorder="1" applyAlignment="1">
      <alignment horizontal="left" indent="2"/>
    </xf>
    <xf numFmtId="164" fontId="28" fillId="0" borderId="20" xfId="1" applyNumberFormat="1" applyFont="1" applyBorder="1"/>
    <xf numFmtId="164" fontId="29" fillId="0" borderId="18" xfId="1" applyNumberFormat="1" applyFont="1" applyBorder="1"/>
    <xf numFmtId="164" fontId="29" fillId="0" borderId="16" xfId="1" applyNumberFormat="1" applyFont="1" applyBorder="1"/>
    <xf numFmtId="164" fontId="29" fillId="0" borderId="17" xfId="1" applyNumberFormat="1" applyFont="1" applyBorder="1"/>
    <xf numFmtId="0" fontId="42" fillId="0" borderId="20" xfId="0" applyFont="1" applyBorder="1" applyAlignment="1">
      <alignment horizontal="left" indent="1"/>
    </xf>
    <xf numFmtId="0" fontId="29" fillId="0" borderId="32" xfId="0" applyFont="1" applyBorder="1" applyAlignment="1">
      <alignment horizontal="left" indent="2"/>
    </xf>
    <xf numFmtId="164" fontId="28" fillId="0" borderId="32" xfId="1" applyNumberFormat="1" applyFont="1" applyBorder="1"/>
    <xf numFmtId="164" fontId="29" fillId="0" borderId="28" xfId="1" applyNumberFormat="1" applyFont="1" applyBorder="1"/>
    <xf numFmtId="164" fontId="29" fillId="0" borderId="43" xfId="1" applyNumberFormat="1" applyFont="1" applyBorder="1"/>
    <xf numFmtId="164" fontId="29" fillId="0" borderId="7" xfId="1" applyNumberFormat="1" applyFont="1" applyBorder="1"/>
    <xf numFmtId="0" fontId="41" fillId="0" borderId="0" xfId="0" applyFont="1" applyAlignment="1">
      <alignment vertical="center" wrapText="1"/>
    </xf>
    <xf numFmtId="0" fontId="44" fillId="0" borderId="0" xfId="4" applyFont="1" applyAlignment="1">
      <alignment horizontal="center" vertical="center"/>
    </xf>
    <xf numFmtId="0" fontId="44" fillId="0" borderId="0" xfId="4" applyFont="1" applyAlignment="1">
      <alignment horizontal="center" vertical="center" wrapText="1"/>
    </xf>
    <xf numFmtId="0" fontId="21" fillId="0" borderId="0" xfId="0" applyFont="1" applyAlignment="1">
      <alignment vertical="center" wrapText="1"/>
    </xf>
    <xf numFmtId="0" fontId="20" fillId="0" borderId="28" xfId="0" applyFont="1" applyBorder="1" applyAlignment="1">
      <alignment horizontal="center" vertical="center"/>
    </xf>
    <xf numFmtId="0" fontId="21" fillId="0" borderId="0" xfId="0" applyFont="1" applyAlignment="1">
      <alignment vertical="center"/>
    </xf>
    <xf numFmtId="0" fontId="45" fillId="0" borderId="53" xfId="0" applyFont="1" applyBorder="1" applyAlignment="1">
      <alignment horizontal="right" vertical="center" indent="1"/>
    </xf>
    <xf numFmtId="164" fontId="46" fillId="0" borderId="54" xfId="1" applyNumberFormat="1" applyFont="1" applyBorder="1" applyAlignment="1">
      <alignment vertical="center"/>
    </xf>
    <xf numFmtId="164" fontId="46" fillId="0" borderId="53" xfId="1" applyNumberFormat="1" applyFont="1" applyBorder="1" applyAlignment="1">
      <alignment vertical="center"/>
    </xf>
    <xf numFmtId="164" fontId="47" fillId="0" borderId="55" xfId="1" applyNumberFormat="1" applyFont="1" applyBorder="1" applyAlignment="1">
      <alignment vertical="center"/>
    </xf>
    <xf numFmtId="164" fontId="47" fillId="0" borderId="56" xfId="1" applyNumberFormat="1" applyFont="1" applyBorder="1" applyAlignment="1">
      <alignment vertical="center"/>
    </xf>
    <xf numFmtId="0" fontId="20" fillId="0" borderId="14" xfId="0" applyFont="1" applyBorder="1" applyAlignment="1">
      <alignment horizontal="left" vertical="center" indent="1"/>
    </xf>
    <xf numFmtId="164" fontId="20" fillId="0" borderId="29" xfId="1" applyNumberFormat="1" applyFont="1" applyBorder="1" applyAlignment="1">
      <alignment vertical="center"/>
    </xf>
    <xf numFmtId="164" fontId="20" fillId="0" borderId="2" xfId="1" applyNumberFormat="1" applyFont="1" applyBorder="1" applyAlignment="1">
      <alignment vertical="center"/>
    </xf>
    <xf numFmtId="164" fontId="20" fillId="0" borderId="3" xfId="1" applyNumberFormat="1" applyFont="1" applyBorder="1" applyAlignment="1">
      <alignment vertical="center"/>
    </xf>
    <xf numFmtId="164" fontId="21" fillId="0" borderId="13" xfId="1" applyNumberFormat="1" applyFont="1" applyBorder="1" applyAlignment="1">
      <alignment vertical="center"/>
    </xf>
    <xf numFmtId="164" fontId="21" fillId="0" borderId="2" xfId="1" applyNumberFormat="1" applyFont="1" applyBorder="1" applyAlignment="1">
      <alignment vertical="center"/>
    </xf>
    <xf numFmtId="0" fontId="21" fillId="0" borderId="20" xfId="0" applyFont="1" applyBorder="1" applyAlignment="1">
      <alignment horizontal="left" vertical="center" indent="3"/>
    </xf>
    <xf numFmtId="164" fontId="20" fillId="0" borderId="16" xfId="1" applyNumberFormat="1" applyFont="1" applyBorder="1" applyAlignment="1">
      <alignment vertical="center"/>
    </xf>
    <xf numFmtId="164" fontId="21" fillId="0" borderId="18" xfId="1" applyNumberFormat="1" applyFont="1" applyBorder="1" applyAlignment="1">
      <alignment vertical="center"/>
    </xf>
    <xf numFmtId="0" fontId="20" fillId="0" borderId="20" xfId="0" applyFont="1" applyBorder="1" applyAlignment="1">
      <alignment horizontal="left" vertical="center" wrapText="1" indent="1"/>
    </xf>
    <xf numFmtId="0" fontId="20" fillId="0" borderId="20" xfId="0" applyFont="1" applyBorder="1" applyAlignment="1">
      <alignment horizontal="left" vertical="center" indent="1"/>
    </xf>
    <xf numFmtId="0" fontId="20" fillId="0" borderId="32" xfId="0" applyFont="1" applyBorder="1" applyAlignment="1">
      <alignment horizontal="left" vertical="center" indent="1"/>
    </xf>
    <xf numFmtId="164" fontId="20" fillId="0" borderId="43" xfId="1" applyNumberFormat="1" applyFont="1" applyBorder="1" applyAlignment="1">
      <alignment vertical="center"/>
    </xf>
    <xf numFmtId="164" fontId="20" fillId="0" borderId="7" xfId="1" applyNumberFormat="1" applyFont="1" applyBorder="1" applyAlignment="1">
      <alignment vertical="center"/>
    </xf>
    <xf numFmtId="164" fontId="21" fillId="0" borderId="28" xfId="1" applyNumberFormat="1" applyFont="1" applyBorder="1" applyAlignment="1">
      <alignment vertical="center"/>
    </xf>
    <xf numFmtId="0" fontId="25" fillId="0" borderId="14" xfId="0" applyFont="1" applyBorder="1" applyAlignment="1">
      <alignment horizontal="left" vertical="center"/>
    </xf>
    <xf numFmtId="0" fontId="0" fillId="0" borderId="0" xfId="0" applyAlignment="1">
      <alignment vertical="center" wrapText="1"/>
    </xf>
    <xf numFmtId="0" fontId="49" fillId="0" borderId="43" xfId="0" applyFont="1" applyBorder="1" applyAlignment="1">
      <alignment horizontal="center" vertical="center"/>
    </xf>
    <xf numFmtId="164" fontId="28" fillId="2" borderId="17" xfId="1" applyNumberFormat="1" applyFont="1" applyFill="1" applyBorder="1" applyAlignment="1">
      <alignment vertical="center"/>
    </xf>
    <xf numFmtId="164" fontId="28" fillId="2" borderId="41" xfId="1" applyNumberFormat="1" applyFont="1" applyFill="1" applyBorder="1" applyAlignment="1">
      <alignment vertical="center"/>
    </xf>
    <xf numFmtId="164" fontId="28" fillId="0" borderId="33" xfId="1" applyNumberFormat="1" applyFont="1" applyFill="1" applyBorder="1" applyAlignment="1">
      <alignment vertical="center"/>
    </xf>
    <xf numFmtId="0" fontId="42" fillId="0" borderId="14" xfId="0" applyFont="1" applyBorder="1" applyAlignment="1">
      <alignment horizontal="left" indent="1"/>
    </xf>
    <xf numFmtId="164" fontId="42" fillId="0" borderId="14" xfId="1" applyNumberFormat="1" applyFont="1" applyBorder="1"/>
    <xf numFmtId="0" fontId="27" fillId="0" borderId="20" xfId="0" applyFont="1" applyBorder="1" applyAlignment="1">
      <alignment horizontal="left" vertical="center" indent="5"/>
    </xf>
    <xf numFmtId="0" fontId="49" fillId="0" borderId="11" xfId="0" applyFont="1" applyBorder="1" applyAlignment="1">
      <alignment horizontal="center" vertical="center"/>
    </xf>
    <xf numFmtId="0" fontId="49" fillId="0" borderId="12" xfId="0" applyFont="1" applyBorder="1" applyAlignment="1">
      <alignment horizontal="center" vertical="center"/>
    </xf>
    <xf numFmtId="0" fontId="49" fillId="0" borderId="33" xfId="0" applyFont="1" applyBorder="1" applyAlignment="1">
      <alignment horizontal="center" vertical="center" wrapText="1"/>
    </xf>
    <xf numFmtId="0" fontId="49" fillId="0" borderId="33" xfId="0" applyFont="1" applyBorder="1" applyAlignment="1">
      <alignment horizontal="center" vertical="center"/>
    </xf>
    <xf numFmtId="0" fontId="49" fillId="0" borderId="7" xfId="0" applyFont="1" applyBorder="1" applyAlignment="1">
      <alignment horizontal="center" vertical="center"/>
    </xf>
    <xf numFmtId="0" fontId="49" fillId="0" borderId="34" xfId="0" applyFont="1" applyBorder="1" applyAlignment="1">
      <alignment horizontal="center" vertical="center" wrapText="1"/>
    </xf>
    <xf numFmtId="0" fontId="49" fillId="0" borderId="34" xfId="0" applyFont="1" applyBorder="1" applyAlignment="1">
      <alignment horizontal="center" vertical="center"/>
    </xf>
    <xf numFmtId="0" fontId="49" fillId="0" borderId="12" xfId="0" applyFont="1" applyBorder="1" applyAlignment="1">
      <alignment horizontal="center" vertical="center" wrapText="1"/>
    </xf>
    <xf numFmtId="164" fontId="41" fillId="0" borderId="0" xfId="0" applyNumberFormat="1" applyFont="1"/>
    <xf numFmtId="164" fontId="18" fillId="0" borderId="16" xfId="1" applyNumberFormat="1" applyFont="1" applyFill="1" applyBorder="1" applyAlignment="1">
      <alignment horizontal="right" vertical="center"/>
    </xf>
    <xf numFmtId="164" fontId="29" fillId="0" borderId="16" xfId="1" applyNumberFormat="1" applyFont="1" applyBorder="1" applyAlignment="1">
      <alignment horizontal="right"/>
    </xf>
    <xf numFmtId="164" fontId="18" fillId="0" borderId="17" xfId="1" applyNumberFormat="1" applyFont="1" applyFill="1" applyBorder="1" applyAlignment="1">
      <alignment horizontal="right" vertical="center"/>
    </xf>
    <xf numFmtId="0" fontId="42" fillId="0" borderId="35" xfId="0" applyFont="1" applyBorder="1" applyAlignment="1">
      <alignment horizontal="left" indent="1"/>
    </xf>
    <xf numFmtId="164" fontId="28" fillId="0" borderId="35" xfId="1" applyNumberFormat="1" applyFont="1" applyBorder="1"/>
    <xf numFmtId="164" fontId="28" fillId="0" borderId="18" xfId="1" applyNumberFormat="1" applyFont="1" applyFill="1" applyBorder="1" applyAlignment="1">
      <alignment vertical="center"/>
    </xf>
    <xf numFmtId="164" fontId="18" fillId="0" borderId="41" xfId="1" applyNumberFormat="1" applyFont="1" applyFill="1" applyBorder="1" applyAlignment="1">
      <alignment horizontal="right" vertical="center"/>
    </xf>
    <xf numFmtId="164" fontId="29" fillId="0" borderId="0" xfId="0" applyNumberFormat="1" applyFont="1" applyAlignment="1">
      <alignment vertical="center"/>
    </xf>
    <xf numFmtId="164" fontId="26" fillId="0" borderId="38" xfId="1" applyNumberFormat="1" applyFont="1" applyFill="1" applyBorder="1" applyAlignment="1">
      <alignment horizontal="right" vertical="center"/>
    </xf>
    <xf numFmtId="0" fontId="28" fillId="0" borderId="6" xfId="0" applyFont="1" applyBorder="1" applyAlignment="1">
      <alignment vertical="center"/>
    </xf>
    <xf numFmtId="164" fontId="20" fillId="0" borderId="54" xfId="1" applyNumberFormat="1" applyFont="1" applyFill="1" applyBorder="1" applyAlignment="1">
      <alignment vertical="center"/>
    </xf>
    <xf numFmtId="0" fontId="49" fillId="0" borderId="43" xfId="0" applyFont="1" applyBorder="1" applyAlignment="1">
      <alignment horizontal="center" vertical="center" wrapText="1"/>
    </xf>
    <xf numFmtId="0" fontId="49" fillId="0" borderId="7" xfId="0" applyFont="1" applyBorder="1" applyAlignment="1">
      <alignment horizontal="center" vertical="center" wrapText="1"/>
    </xf>
    <xf numFmtId="0" fontId="7" fillId="0" borderId="34" xfId="0" applyFont="1" applyBorder="1" applyAlignment="1">
      <alignment horizontal="center" vertical="center"/>
    </xf>
    <xf numFmtId="0" fontId="7" fillId="0" borderId="11" xfId="0" applyFont="1" applyBorder="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23" fillId="0" borderId="0" xfId="0" applyFont="1" applyAlignment="1">
      <alignment horizontal="center" vertical="center"/>
    </xf>
    <xf numFmtId="0" fontId="25" fillId="0" borderId="0" xfId="0" applyFont="1" applyAlignment="1">
      <alignment horizontal="center" vertical="center"/>
    </xf>
    <xf numFmtId="0" fontId="14" fillId="0" borderId="0" xfId="0" applyFont="1" applyAlignment="1">
      <alignment horizontal="center" vertical="center"/>
    </xf>
    <xf numFmtId="0" fontId="8" fillId="0" borderId="0" xfId="4" applyFont="1" applyAlignment="1">
      <alignment horizontal="center" vertical="center"/>
    </xf>
    <xf numFmtId="164" fontId="44" fillId="0" borderId="0" xfId="4" applyNumberFormat="1" applyFont="1" applyAlignment="1">
      <alignment horizontal="center" vertical="center"/>
    </xf>
    <xf numFmtId="0" fontId="49" fillId="0" borderId="9" xfId="0" applyFont="1" applyBorder="1" applyAlignment="1">
      <alignment horizontal="center" vertical="center" wrapText="1"/>
    </xf>
    <xf numFmtId="164" fontId="29" fillId="0" borderId="19" xfId="1" applyNumberFormat="1" applyFont="1" applyFill="1" applyBorder="1" applyAlignment="1">
      <alignment vertical="center"/>
    </xf>
    <xf numFmtId="164" fontId="22" fillId="0" borderId="19" xfId="1" applyNumberFormat="1" applyFont="1" applyFill="1" applyBorder="1" applyAlignment="1">
      <alignment vertical="center"/>
    </xf>
    <xf numFmtId="164" fontId="29" fillId="0" borderId="26" xfId="1" applyNumberFormat="1" applyFont="1" applyFill="1" applyBorder="1" applyAlignment="1">
      <alignment vertical="center"/>
    </xf>
    <xf numFmtId="164" fontId="28" fillId="5" borderId="9" xfId="1" applyNumberFormat="1" applyFont="1" applyFill="1" applyBorder="1" applyAlignment="1">
      <alignment vertical="center"/>
    </xf>
    <xf numFmtId="0" fontId="49" fillId="0" borderId="61" xfId="0" applyFont="1" applyBorder="1" applyAlignment="1">
      <alignment horizontal="center" vertical="center" wrapText="1"/>
    </xf>
    <xf numFmtId="164" fontId="28" fillId="0" borderId="62" xfId="1" applyNumberFormat="1" applyFont="1" applyFill="1" applyBorder="1" applyAlignment="1">
      <alignment vertical="center"/>
    </xf>
    <xf numFmtId="164" fontId="28" fillId="5" borderId="61" xfId="1" applyNumberFormat="1" applyFont="1" applyFill="1" applyBorder="1" applyAlignment="1">
      <alignment vertical="center"/>
    </xf>
    <xf numFmtId="164" fontId="20" fillId="0" borderId="63" xfId="1" applyNumberFormat="1" applyFont="1" applyFill="1" applyBorder="1" applyAlignment="1">
      <alignment vertical="center"/>
    </xf>
    <xf numFmtId="0" fontId="49" fillId="0" borderId="6" xfId="0" applyFont="1" applyBorder="1" applyAlignment="1">
      <alignment horizontal="center" vertical="center" wrapText="1"/>
    </xf>
    <xf numFmtId="164" fontId="23" fillId="0" borderId="10" xfId="1" applyNumberFormat="1" applyFont="1" applyBorder="1" applyAlignment="1">
      <alignment vertical="center"/>
    </xf>
    <xf numFmtId="0" fontId="20" fillId="0" borderId="18" xfId="0" applyFont="1" applyBorder="1" applyAlignment="1">
      <alignment horizontal="center" vertical="center" wrapText="1"/>
    </xf>
    <xf numFmtId="164" fontId="20" fillId="0" borderId="18" xfId="1" applyNumberFormat="1" applyFont="1" applyFill="1" applyBorder="1" applyAlignment="1">
      <alignment vertical="center" wrapText="1"/>
    </xf>
    <xf numFmtId="164" fontId="25" fillId="0" borderId="28" xfId="1" applyNumberFormat="1" applyFont="1" applyBorder="1" applyAlignment="1">
      <alignment vertical="center"/>
    </xf>
    <xf numFmtId="164" fontId="25" fillId="0" borderId="7" xfId="1" applyNumberFormat="1" applyFont="1" applyBorder="1" applyAlignment="1">
      <alignment vertical="center"/>
    </xf>
    <xf numFmtId="164" fontId="28" fillId="0" borderId="23" xfId="1" applyNumberFormat="1" applyFont="1" applyFill="1" applyBorder="1" applyAlignment="1">
      <alignment vertical="center"/>
    </xf>
    <xf numFmtId="164" fontId="28" fillId="5" borderId="10" xfId="1" applyNumberFormat="1" applyFont="1" applyFill="1" applyBorder="1" applyAlignment="1">
      <alignment vertical="center"/>
    </xf>
    <xf numFmtId="164" fontId="27" fillId="0" borderId="0" xfId="0" applyNumberFormat="1" applyFont="1" applyAlignment="1">
      <alignment vertical="center"/>
    </xf>
    <xf numFmtId="0" fontId="22" fillId="0" borderId="20" xfId="0" applyFont="1" applyBorder="1" applyAlignment="1">
      <alignment horizontal="left" vertical="center" indent="3"/>
    </xf>
    <xf numFmtId="0" fontId="11" fillId="0" borderId="20" xfId="0" applyFont="1" applyBorder="1" applyAlignment="1">
      <alignment horizontal="left" vertical="center" indent="1"/>
    </xf>
    <xf numFmtId="0" fontId="10" fillId="0" borderId="14" xfId="0" applyFont="1" applyBorder="1" applyAlignment="1">
      <alignment horizontal="left" vertical="center"/>
    </xf>
    <xf numFmtId="0" fontId="11" fillId="0" borderId="20" xfId="0" applyFont="1" applyBorder="1" applyAlignment="1">
      <alignment horizontal="left" vertical="center" wrapText="1" indent="1"/>
    </xf>
    <xf numFmtId="0" fontId="5" fillId="0" borderId="20" xfId="0" applyFont="1" applyBorder="1" applyAlignment="1">
      <alignment horizontal="left" vertical="center" indent="3"/>
    </xf>
    <xf numFmtId="0" fontId="5" fillId="0" borderId="20" xfId="0" applyFont="1" applyBorder="1" applyAlignment="1">
      <alignment horizontal="left" vertical="center" indent="5"/>
    </xf>
    <xf numFmtId="0" fontId="22" fillId="0" borderId="20" xfId="0" applyFont="1" applyBorder="1" applyAlignment="1">
      <alignment horizontal="left" vertical="center" indent="5"/>
    </xf>
    <xf numFmtId="0" fontId="20" fillId="0" borderId="43"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43" fillId="0" borderId="0" xfId="4" applyFont="1" applyAlignment="1">
      <alignment horizontal="center" vertical="center"/>
    </xf>
    <xf numFmtId="164" fontId="20" fillId="0" borderId="13" xfId="1" applyNumberFormat="1" applyFont="1" applyBorder="1" applyAlignment="1">
      <alignment vertical="center"/>
    </xf>
    <xf numFmtId="164" fontId="26" fillId="0" borderId="40" xfId="1" applyNumberFormat="1" applyFont="1" applyFill="1" applyBorder="1" applyAlignment="1">
      <alignment vertical="center"/>
    </xf>
    <xf numFmtId="164" fontId="26" fillId="0" borderId="64" xfId="1" applyNumberFormat="1" applyFont="1" applyFill="1" applyBorder="1" applyAlignment="1">
      <alignment vertical="center"/>
    </xf>
    <xf numFmtId="164" fontId="26" fillId="0" borderId="65" xfId="1" applyNumberFormat="1" applyFont="1" applyFill="1" applyBorder="1" applyAlignment="1">
      <alignment vertical="center"/>
    </xf>
    <xf numFmtId="0" fontId="49" fillId="0" borderId="67" xfId="0" applyFont="1" applyBorder="1" applyAlignment="1">
      <alignment horizontal="center" vertical="center" wrapText="1"/>
    </xf>
    <xf numFmtId="0" fontId="49" fillId="0" borderId="66" xfId="0" applyFont="1" applyBorder="1" applyAlignment="1">
      <alignment horizontal="center" vertical="center" wrapText="1"/>
    </xf>
    <xf numFmtId="164" fontId="29" fillId="0" borderId="68" xfId="1" applyNumberFormat="1" applyFont="1" applyFill="1" applyBorder="1" applyAlignment="1">
      <alignment vertical="center"/>
    </xf>
    <xf numFmtId="164" fontId="29" fillId="0" borderId="69" xfId="1" applyNumberFormat="1" applyFont="1" applyFill="1" applyBorder="1" applyAlignment="1">
      <alignment vertical="center"/>
    </xf>
    <xf numFmtId="164" fontId="0" fillId="0" borderId="0" xfId="0" applyNumberFormat="1" applyAlignment="1">
      <alignment vertical="center"/>
    </xf>
    <xf numFmtId="164" fontId="4" fillId="0" borderId="0" xfId="0" applyNumberFormat="1" applyFont="1" applyAlignment="1">
      <alignment vertical="center"/>
    </xf>
    <xf numFmtId="164" fontId="21" fillId="0" borderId="0" xfId="0" applyNumberFormat="1" applyFont="1"/>
    <xf numFmtId="0" fontId="5" fillId="0" borderId="0" xfId="0"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20" fillId="0" borderId="0" xfId="0" applyFont="1" applyAlignment="1">
      <alignment horizontal="left"/>
    </xf>
    <xf numFmtId="0" fontId="29" fillId="0" borderId="15" xfId="0" applyFont="1" applyBorder="1" applyAlignment="1">
      <alignment horizontal="left" vertical="center" indent="2"/>
    </xf>
    <xf numFmtId="0" fontId="29" fillId="0" borderId="57" xfId="0" applyFont="1" applyBorder="1" applyAlignment="1">
      <alignment horizontal="left" vertical="center" indent="2"/>
    </xf>
    <xf numFmtId="0" fontId="29" fillId="0" borderId="58" xfId="0" applyFont="1" applyBorder="1" applyAlignment="1">
      <alignment horizontal="left" vertical="center" indent="2"/>
    </xf>
    <xf numFmtId="0" fontId="29" fillId="0" borderId="6" xfId="0" applyFont="1" applyBorder="1" applyAlignment="1">
      <alignment horizontal="left" vertical="center" indent="2"/>
    </xf>
    <xf numFmtId="0" fontId="29" fillId="0" borderId="59" xfId="0" applyFont="1" applyBorder="1" applyAlignment="1">
      <alignment horizontal="left" vertical="center" indent="2"/>
    </xf>
    <xf numFmtId="0" fontId="29" fillId="0" borderId="60" xfId="0" applyFont="1" applyBorder="1" applyAlignment="1">
      <alignment horizontal="left" vertical="center" indent="2"/>
    </xf>
    <xf numFmtId="0" fontId="28" fillId="0" borderId="44"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30" fillId="0" borderId="1" xfId="0" applyFont="1" applyBorder="1" applyAlignment="1">
      <alignment horizontal="center" vertical="center"/>
    </xf>
    <xf numFmtId="0" fontId="30" fillId="0" borderId="15" xfId="0" applyFont="1" applyBorder="1" applyAlignment="1">
      <alignment horizontal="center" vertical="center"/>
    </xf>
    <xf numFmtId="0" fontId="30" fillId="0" borderId="6" xfId="0" applyFont="1" applyBorder="1" applyAlignment="1">
      <alignment horizontal="center" vertical="center"/>
    </xf>
    <xf numFmtId="0" fontId="31" fillId="0" borderId="0" xfId="0" applyFont="1" applyAlignment="1">
      <alignment horizontal="center" vertical="center"/>
    </xf>
    <xf numFmtId="0" fontId="28" fillId="0" borderId="14" xfId="0" applyFont="1" applyBorder="1" applyAlignment="1">
      <alignment horizontal="center" vertical="center" wrapText="1"/>
    </xf>
    <xf numFmtId="0" fontId="28" fillId="0" borderId="3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28" xfId="0" applyFont="1" applyBorder="1" applyAlignment="1">
      <alignment horizontal="center" vertical="center" wrapText="1"/>
    </xf>
    <xf numFmtId="0" fontId="49" fillId="0" borderId="43"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29" xfId="0" applyFont="1" applyBorder="1" applyAlignment="1">
      <alignment horizontal="center" vertical="center" wrapText="1"/>
    </xf>
    <xf numFmtId="0" fontId="49" fillId="0" borderId="4" xfId="0" applyFont="1" applyBorder="1" applyAlignment="1">
      <alignment horizontal="center" vertical="center" wrapText="1"/>
    </xf>
    <xf numFmtId="0" fontId="29" fillId="0" borderId="1" xfId="0" applyFont="1" applyBorder="1" applyAlignment="1">
      <alignment horizontal="left" vertical="center" indent="2"/>
    </xf>
    <xf numFmtId="0" fontId="29" fillId="0" borderId="50" xfId="0" applyFont="1" applyBorder="1" applyAlignment="1">
      <alignment horizontal="left" vertical="center" indent="2"/>
    </xf>
    <xf numFmtId="0" fontId="29" fillId="0" borderId="52" xfId="0" applyFont="1" applyBorder="1" applyAlignment="1">
      <alignment horizontal="left" vertical="center" indent="2"/>
    </xf>
    <xf numFmtId="0" fontId="28" fillId="0" borderId="37" xfId="0" applyFont="1" applyBorder="1" applyAlignment="1">
      <alignment horizontal="center" vertical="center"/>
    </xf>
    <xf numFmtId="0" fontId="28" fillId="0" borderId="39" xfId="0" applyFont="1" applyBorder="1" applyAlignment="1">
      <alignment horizontal="center" vertical="center"/>
    </xf>
    <xf numFmtId="0" fontId="28" fillId="0" borderId="38" xfId="0" applyFont="1" applyBorder="1" applyAlignment="1">
      <alignment horizontal="center" vertical="center"/>
    </xf>
    <xf numFmtId="0" fontId="28" fillId="0" borderId="13" xfId="0" applyFont="1" applyBorder="1" applyAlignment="1">
      <alignment horizontal="center" vertical="center"/>
    </xf>
    <xf numFmtId="0" fontId="28" fillId="0" borderId="2" xfId="0" applyFont="1" applyBorder="1" applyAlignment="1">
      <alignment horizontal="center" vertical="center"/>
    </xf>
    <xf numFmtId="0" fontId="28" fillId="0" borderId="24" xfId="0" applyFont="1" applyBorder="1" applyAlignment="1">
      <alignment horizontal="center" vertical="center"/>
    </xf>
    <xf numFmtId="0" fontId="28" fillId="0" borderId="22" xfId="0" applyFont="1" applyBorder="1" applyAlignment="1">
      <alignment horizontal="center" vertical="center"/>
    </xf>
    <xf numFmtId="43" fontId="36" fillId="0" borderId="0" xfId="1" applyFont="1" applyBorder="1" applyAlignment="1">
      <alignment horizontal="left" vertical="center"/>
    </xf>
    <xf numFmtId="43" fontId="36" fillId="0" borderId="0" xfId="1" applyFont="1" applyFill="1" applyAlignment="1">
      <alignment horizontal="left" vertical="center"/>
    </xf>
    <xf numFmtId="0" fontId="34" fillId="0" borderId="0" xfId="0" applyFont="1" applyAlignment="1">
      <alignment horizontal="center" vertical="center"/>
    </xf>
    <xf numFmtId="0" fontId="35" fillId="0" borderId="0" xfId="0" applyFont="1" applyAlignment="1">
      <alignment horizontal="center" vertical="center" textRotation="20"/>
    </xf>
    <xf numFmtId="0" fontId="24" fillId="0" borderId="0" xfId="0" applyFont="1" applyAlignment="1">
      <alignment horizontal="center" vertical="center" wrapText="1"/>
    </xf>
    <xf numFmtId="0" fontId="24" fillId="0" borderId="0" xfId="0" applyFont="1" applyAlignment="1">
      <alignment horizontal="center" vertical="center"/>
    </xf>
    <xf numFmtId="0" fontId="37" fillId="0" borderId="0" xfId="0" applyFont="1" applyAlignment="1">
      <alignment horizontal="center" vertical="center"/>
    </xf>
    <xf numFmtId="0" fontId="20" fillId="0" borderId="29" xfId="0" applyFont="1" applyBorder="1" applyAlignment="1">
      <alignment horizontal="center" vertical="center" wrapText="1"/>
    </xf>
    <xf numFmtId="0" fontId="20" fillId="0" borderId="41" xfId="0" applyFont="1" applyBorder="1" applyAlignment="1">
      <alignment horizontal="center" vertical="center" wrapText="1"/>
    </xf>
    <xf numFmtId="0" fontId="20" fillId="0" borderId="2" xfId="0" applyFont="1" applyBorder="1" applyAlignment="1">
      <alignment horizontal="center" vertical="center"/>
    </xf>
    <xf numFmtId="0" fontId="32" fillId="0" borderId="0" xfId="0" applyFont="1" applyAlignment="1">
      <alignment horizontal="center" vertical="center"/>
    </xf>
    <xf numFmtId="0" fontId="7" fillId="0" borderId="14" xfId="0" applyFont="1" applyBorder="1" applyAlignment="1">
      <alignment horizontal="center" vertical="center"/>
    </xf>
    <xf numFmtId="0" fontId="7" fillId="0" borderId="32" xfId="0" applyFont="1" applyBorder="1" applyAlignment="1">
      <alignment horizontal="center"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14"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9" fillId="0" borderId="0" xfId="0" applyFont="1" applyAlignment="1">
      <alignment horizontal="left"/>
    </xf>
    <xf numFmtId="0" fontId="20" fillId="0" borderId="43" xfId="0" applyFont="1" applyBorder="1" applyAlignment="1">
      <alignment horizontal="center" vertical="center"/>
    </xf>
    <xf numFmtId="0" fontId="20" fillId="0" borderId="3" xfId="0" applyFont="1" applyBorder="1" applyAlignment="1">
      <alignment horizontal="center" vertical="center"/>
    </xf>
    <xf numFmtId="0" fontId="20" fillId="0" borderId="7" xfId="0" applyFont="1" applyBorder="1" applyAlignment="1">
      <alignment horizontal="center" vertical="center"/>
    </xf>
    <xf numFmtId="0" fontId="7" fillId="0" borderId="34"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23" fillId="0" borderId="0" xfId="0" applyFont="1" applyAlignment="1">
      <alignment horizontal="center" vertical="center"/>
    </xf>
    <xf numFmtId="0" fontId="24" fillId="0" borderId="14" xfId="0" applyFont="1" applyBorder="1" applyAlignment="1">
      <alignment horizontal="center" vertical="center"/>
    </xf>
    <xf numFmtId="0" fontId="24" fillId="0" borderId="32" xfId="0" applyFont="1" applyBorder="1" applyAlignment="1">
      <alignment horizontal="center" vertical="center"/>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5" fillId="0" borderId="29" xfId="0" applyFont="1" applyBorder="1" applyAlignment="1">
      <alignment horizontal="center" vertical="center"/>
    </xf>
    <xf numFmtId="0" fontId="25" fillId="0" borderId="33" xfId="0" applyFont="1" applyBorder="1" applyAlignment="1">
      <alignment horizontal="center" vertical="center"/>
    </xf>
    <xf numFmtId="0" fontId="25" fillId="0" borderId="3" xfId="0" applyFont="1" applyBorder="1" applyAlignment="1">
      <alignment horizontal="center" vertical="center"/>
    </xf>
    <xf numFmtId="0" fontId="25" fillId="0" borderId="7" xfId="0" applyFont="1" applyBorder="1" applyAlignment="1">
      <alignment horizontal="center" vertical="center"/>
    </xf>
    <xf numFmtId="0" fontId="25" fillId="0" borderId="30" xfId="0" applyFont="1" applyBorder="1" applyAlignment="1">
      <alignment horizontal="center" vertical="center"/>
    </xf>
    <xf numFmtId="0" fontId="25" fillId="0" borderId="31" xfId="0" applyFont="1" applyBorder="1" applyAlignment="1">
      <alignment horizontal="center" vertical="center"/>
    </xf>
    <xf numFmtId="0" fontId="25" fillId="0" borderId="14" xfId="0" applyFont="1" applyBorder="1" applyAlignment="1">
      <alignment horizontal="center" vertical="center"/>
    </xf>
    <xf numFmtId="0" fontId="25" fillId="0" borderId="32" xfId="0" applyFont="1" applyBorder="1" applyAlignment="1">
      <alignment horizontal="center" vertical="center"/>
    </xf>
    <xf numFmtId="0" fontId="27" fillId="0" borderId="0" xfId="0" applyFont="1" applyAlignment="1">
      <alignment horizontal="left" vertical="center"/>
    </xf>
    <xf numFmtId="0" fontId="25" fillId="0" borderId="0" xfId="0" applyFont="1" applyAlignment="1">
      <alignment horizontal="center" vertical="center"/>
    </xf>
    <xf numFmtId="0" fontId="9" fillId="0" borderId="0" xfId="4" applyFont="1" applyAlignment="1">
      <alignment horizontal="center" vertical="center"/>
    </xf>
    <xf numFmtId="0" fontId="8" fillId="0" borderId="0" xfId="4" applyFont="1" applyAlignment="1">
      <alignment horizontal="center" vertical="center"/>
    </xf>
    <xf numFmtId="0" fontId="17" fillId="0" borderId="0" xfId="4" applyFont="1" applyAlignment="1">
      <alignment horizontal="center" vertical="center"/>
    </xf>
    <xf numFmtId="0" fontId="20" fillId="0" borderId="51"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13" xfId="0" applyFont="1" applyBorder="1" applyAlignment="1">
      <alignment horizontal="center" vertical="center" wrapText="1"/>
    </xf>
    <xf numFmtId="0" fontId="5" fillId="0" borderId="31" xfId="0" applyFont="1" applyBorder="1" applyAlignment="1">
      <alignment horizontal="left" vertical="center"/>
    </xf>
    <xf numFmtId="0" fontId="48" fillId="0" borderId="0" xfId="4" applyFont="1" applyAlignment="1">
      <alignment horizontal="center" vertical="center"/>
    </xf>
    <xf numFmtId="0" fontId="20" fillId="0" borderId="14" xfId="0" applyFont="1" applyBorder="1" applyAlignment="1">
      <alignment horizontal="center" vertical="center"/>
    </xf>
    <xf numFmtId="0" fontId="20" fillId="0" borderId="32" xfId="0" applyFont="1" applyBorder="1" applyAlignment="1">
      <alignment horizontal="center" vertical="center"/>
    </xf>
    <xf numFmtId="0" fontId="43" fillId="0" borderId="0" xfId="4" applyFont="1" applyAlignment="1">
      <alignment horizontal="center" vertical="center"/>
    </xf>
    <xf numFmtId="0" fontId="20" fillId="0" borderId="52"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1" xfId="0" applyFont="1" applyBorder="1" applyAlignment="1">
      <alignment horizontal="center" vertical="center" wrapText="1"/>
    </xf>
  </cellXfs>
  <cellStyles count="5">
    <cellStyle name="Comma" xfId="1" builtinId="3"/>
    <cellStyle name="Followed Hyperlink" xfId="3" builtinId="9" hidden="1"/>
    <cellStyle name="Hyperlink" xfId="2" builtinId="8" hidden="1"/>
    <cellStyle name="Normal" xfId="0" builtinId="0"/>
    <cellStyle name="Normal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8763000</xdr:colOff>
      <xdr:row>0</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763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PR"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17.140625" defaultRowHeight="12.75" customHeight="1"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7.140625" defaultRowHeight="12.75" customHeight="1"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5"/>
  <sheetViews>
    <sheetView zoomScaleNormal="100" workbookViewId="0">
      <selection activeCell="A9" sqref="A9"/>
    </sheetView>
  </sheetViews>
  <sheetFormatPr defaultColWidth="8.7109375" defaultRowHeight="15.75" x14ac:dyDescent="0.2"/>
  <cols>
    <col min="1" max="1" width="165.85546875" style="163" customWidth="1"/>
    <col min="2" max="16384" width="8.7109375" style="161"/>
  </cols>
  <sheetData>
    <row r="1" spans="1:1" x14ac:dyDescent="0.2">
      <c r="A1" s="160" t="s">
        <v>0</v>
      </c>
    </row>
    <row r="2" spans="1:1" x14ac:dyDescent="0.2">
      <c r="A2" s="160" t="s">
        <v>1</v>
      </c>
    </row>
    <row r="3" spans="1:1" x14ac:dyDescent="0.2">
      <c r="A3" s="162" t="s">
        <v>2</v>
      </c>
    </row>
    <row r="4" spans="1:1" x14ac:dyDescent="0.2">
      <c r="A4" s="162" t="s">
        <v>3</v>
      </c>
    </row>
    <row r="5" spans="1:1" x14ac:dyDescent="0.2">
      <c r="A5" s="162"/>
    </row>
    <row r="6" spans="1:1" x14ac:dyDescent="0.2">
      <c r="A6" s="160" t="s">
        <v>4</v>
      </c>
    </row>
    <row r="8" spans="1:1" ht="31.5" x14ac:dyDescent="0.2">
      <c r="A8" s="163" t="s">
        <v>5</v>
      </c>
    </row>
    <row r="10" spans="1:1" x14ac:dyDescent="0.2">
      <c r="A10" s="164" t="s">
        <v>6</v>
      </c>
    </row>
    <row r="11" spans="1:1" x14ac:dyDescent="0.2">
      <c r="A11" s="164" t="s">
        <v>7</v>
      </c>
    </row>
    <row r="12" spans="1:1" x14ac:dyDescent="0.2">
      <c r="A12" s="164" t="s">
        <v>8</v>
      </c>
    </row>
    <row r="13" spans="1:1" x14ac:dyDescent="0.2">
      <c r="A13" s="164" t="s">
        <v>9</v>
      </c>
    </row>
    <row r="14" spans="1:1" x14ac:dyDescent="0.2">
      <c r="A14" s="164" t="s">
        <v>10</v>
      </c>
    </row>
    <row r="15" spans="1:1" x14ac:dyDescent="0.2">
      <c r="A15" s="164" t="s">
        <v>11</v>
      </c>
    </row>
    <row r="17" spans="1:1" x14ac:dyDescent="0.2">
      <c r="A17" s="163" t="s">
        <v>12</v>
      </c>
    </row>
    <row r="18" spans="1:1" x14ac:dyDescent="0.2">
      <c r="A18" s="163" t="s">
        <v>13</v>
      </c>
    </row>
    <row r="19" spans="1:1" x14ac:dyDescent="0.2">
      <c r="A19" s="163" t="s">
        <v>14</v>
      </c>
    </row>
    <row r="20" spans="1:1" x14ac:dyDescent="0.2">
      <c r="A20" s="163" t="s">
        <v>15</v>
      </c>
    </row>
    <row r="21" spans="1:1" x14ac:dyDescent="0.2">
      <c r="A21" s="163" t="s">
        <v>16</v>
      </c>
    </row>
    <row r="23" spans="1:1" ht="99.75" customHeight="1" x14ac:dyDescent="0.2">
      <c r="A23" s="163" t="s">
        <v>17</v>
      </c>
    </row>
    <row r="24" spans="1:1" ht="99.75" customHeight="1" x14ac:dyDescent="0.2">
      <c r="A24" s="163" t="s">
        <v>18</v>
      </c>
    </row>
    <row r="25" spans="1:1" ht="99.75" customHeight="1" x14ac:dyDescent="0.2"/>
  </sheetData>
  <printOptions horizontalCentered="1" verticalCentered="1"/>
  <pageMargins left="0.2" right="0.2" top="0.5" bottom="0.5" header="0.25" footer="0.25"/>
  <pageSetup scale="75" orientation="landscape" r:id="rId1"/>
  <headerFooter>
    <oddHeader>&amp;L&amp;G&amp;R&amp;G</oddHeader>
    <oddFooter>&amp;C&amp;8Patrono con Igualdad de Oportunidades en el Empleo M/M/V/I</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43"/>
  <sheetViews>
    <sheetView tabSelected="1" topLeftCell="A5" zoomScaleNormal="100" workbookViewId="0">
      <selection activeCell="D33" sqref="D33"/>
    </sheetView>
  </sheetViews>
  <sheetFormatPr defaultColWidth="6" defaultRowHeight="12" x14ac:dyDescent="0.2"/>
  <cols>
    <col min="1" max="1" width="26.28515625" style="67" bestFit="1" customWidth="1"/>
    <col min="2" max="2" width="8.7109375" style="67" bestFit="1" customWidth="1"/>
    <col min="3" max="3" width="7.85546875" style="67" bestFit="1" customWidth="1"/>
    <col min="4" max="4" width="9.7109375" style="67" bestFit="1" customWidth="1"/>
    <col min="5" max="5" width="7.7109375" style="67" bestFit="1" customWidth="1"/>
    <col min="6" max="6" width="10.7109375" style="67" bestFit="1" customWidth="1"/>
    <col min="7" max="7" width="8.85546875" style="67" bestFit="1" customWidth="1"/>
    <col min="8" max="8" width="9.42578125" style="67" bestFit="1" customWidth="1"/>
    <col min="9" max="9" width="7.85546875" style="67" bestFit="1" customWidth="1"/>
    <col min="10" max="10" width="8.5703125" style="67" bestFit="1" customWidth="1"/>
    <col min="11" max="11" width="6.7109375" style="67" bestFit="1" customWidth="1"/>
    <col min="12" max="12" width="8.85546875" style="67" bestFit="1" customWidth="1"/>
    <col min="13" max="13" width="7.28515625" style="67" bestFit="1" customWidth="1"/>
    <col min="14" max="14" width="8.28515625" style="67" bestFit="1" customWidth="1"/>
    <col min="15" max="15" width="8.42578125" style="67" bestFit="1" customWidth="1"/>
    <col min="16" max="16" width="9.42578125" style="67" bestFit="1" customWidth="1"/>
    <col min="17" max="17" width="7.28515625" style="67" bestFit="1" customWidth="1"/>
    <col min="18" max="18" width="6.85546875" style="67" bestFit="1" customWidth="1"/>
    <col min="19" max="19" width="6.7109375" style="67" bestFit="1" customWidth="1"/>
    <col min="20" max="20" width="9.28515625" style="67" bestFit="1" customWidth="1"/>
    <col min="21" max="16384" width="6" style="67"/>
  </cols>
  <sheetData>
    <row r="1" spans="1:20" ht="15" x14ac:dyDescent="0.2">
      <c r="A1" s="296" t="s">
        <v>0</v>
      </c>
      <c r="B1" s="296"/>
      <c r="C1" s="296"/>
      <c r="D1" s="296"/>
      <c r="E1" s="296"/>
      <c r="F1" s="296"/>
      <c r="G1" s="296"/>
      <c r="H1" s="296"/>
      <c r="I1" s="296"/>
      <c r="J1" s="296"/>
      <c r="K1" s="296"/>
      <c r="L1" s="296"/>
      <c r="M1" s="296"/>
      <c r="N1" s="296"/>
      <c r="O1" s="296"/>
      <c r="P1" s="296"/>
      <c r="Q1" s="296"/>
      <c r="R1" s="296"/>
      <c r="S1" s="296"/>
      <c r="T1" s="296"/>
    </row>
    <row r="2" spans="1:20" ht="15" x14ac:dyDescent="0.2">
      <c r="A2" s="296" t="s">
        <v>1</v>
      </c>
      <c r="B2" s="296"/>
      <c r="C2" s="296"/>
      <c r="D2" s="296"/>
      <c r="E2" s="296"/>
      <c r="F2" s="296"/>
      <c r="G2" s="296"/>
      <c r="H2" s="296"/>
      <c r="I2" s="296"/>
      <c r="J2" s="296"/>
      <c r="K2" s="296"/>
      <c r="L2" s="296"/>
      <c r="M2" s="296"/>
      <c r="N2" s="296"/>
      <c r="O2" s="296"/>
      <c r="P2" s="296"/>
      <c r="Q2" s="296"/>
      <c r="R2" s="296"/>
      <c r="S2" s="296"/>
      <c r="T2" s="296"/>
    </row>
    <row r="3" spans="1:20" ht="15" x14ac:dyDescent="0.2">
      <c r="A3" s="296" t="s">
        <v>19</v>
      </c>
      <c r="B3" s="296"/>
      <c r="C3" s="296"/>
      <c r="D3" s="296"/>
      <c r="E3" s="296"/>
      <c r="F3" s="296"/>
      <c r="G3" s="296"/>
      <c r="H3" s="296"/>
      <c r="I3" s="296"/>
      <c r="J3" s="296"/>
      <c r="K3" s="296"/>
      <c r="L3" s="296"/>
      <c r="M3" s="296"/>
      <c r="N3" s="296"/>
      <c r="O3" s="296"/>
      <c r="P3" s="296"/>
      <c r="Q3" s="296"/>
      <c r="R3" s="296"/>
      <c r="S3" s="296"/>
      <c r="T3" s="296"/>
    </row>
    <row r="4" spans="1:20" ht="15" x14ac:dyDescent="0.2">
      <c r="A4" s="296" t="s">
        <v>20</v>
      </c>
      <c r="B4" s="296"/>
      <c r="C4" s="296"/>
      <c r="D4" s="296"/>
      <c r="E4" s="296"/>
      <c r="F4" s="296"/>
      <c r="G4" s="296"/>
      <c r="H4" s="296"/>
      <c r="I4" s="296"/>
      <c r="J4" s="296"/>
      <c r="K4" s="296"/>
      <c r="L4" s="296"/>
      <c r="M4" s="296"/>
      <c r="N4" s="296"/>
      <c r="O4" s="296"/>
      <c r="P4" s="296"/>
      <c r="Q4" s="296"/>
      <c r="R4" s="296"/>
      <c r="S4" s="296"/>
      <c r="T4" s="296"/>
    </row>
    <row r="5" spans="1:20" s="68" customFormat="1" ht="15" x14ac:dyDescent="0.2">
      <c r="A5" s="297"/>
      <c r="B5" s="297"/>
      <c r="C5" s="297"/>
      <c r="D5" s="297"/>
      <c r="E5" s="297"/>
      <c r="F5" s="297"/>
      <c r="G5" s="297"/>
      <c r="H5" s="297"/>
      <c r="I5" s="297"/>
      <c r="J5" s="297"/>
      <c r="K5" s="297"/>
      <c r="L5" s="297"/>
      <c r="M5" s="297"/>
      <c r="N5" s="297"/>
      <c r="O5" s="297"/>
      <c r="P5" s="297"/>
      <c r="Q5" s="297"/>
      <c r="R5" s="297"/>
      <c r="S5" s="297"/>
      <c r="T5" s="297"/>
    </row>
    <row r="6" spans="1:20" ht="15" x14ac:dyDescent="0.2">
      <c r="A6" s="295" t="s">
        <v>21</v>
      </c>
      <c r="B6" s="295"/>
      <c r="C6" s="295"/>
      <c r="D6" s="295"/>
      <c r="E6" s="295"/>
      <c r="F6" s="295"/>
      <c r="G6" s="295"/>
      <c r="H6" s="295"/>
      <c r="I6" s="295"/>
      <c r="J6" s="295"/>
      <c r="K6" s="295"/>
      <c r="L6" s="295"/>
      <c r="M6" s="295"/>
      <c r="N6" s="295"/>
      <c r="O6" s="295"/>
      <c r="P6" s="295"/>
      <c r="Q6" s="295"/>
      <c r="R6" s="295"/>
      <c r="S6" s="295"/>
      <c r="T6" s="295"/>
    </row>
    <row r="7" spans="1:20" ht="15" x14ac:dyDescent="0.2">
      <c r="A7" s="311" t="s">
        <v>22</v>
      </c>
      <c r="B7" s="311"/>
      <c r="C7" s="311"/>
      <c r="D7" s="311"/>
      <c r="E7" s="311"/>
      <c r="F7" s="311"/>
      <c r="G7" s="311"/>
      <c r="H7" s="311"/>
      <c r="I7" s="311"/>
      <c r="J7" s="311"/>
      <c r="K7" s="311"/>
      <c r="L7" s="311"/>
      <c r="M7" s="311"/>
      <c r="N7" s="311"/>
      <c r="O7" s="311"/>
      <c r="P7" s="311"/>
      <c r="Q7" s="311"/>
      <c r="R7" s="311"/>
      <c r="S7" s="311"/>
      <c r="T7" s="311"/>
    </row>
    <row r="8" spans="1:20" ht="12.75" thickBot="1" x14ac:dyDescent="0.25">
      <c r="A8" s="69"/>
      <c r="B8" s="69"/>
      <c r="C8" s="69"/>
      <c r="D8" s="69"/>
      <c r="E8" s="69"/>
      <c r="F8" s="69"/>
      <c r="G8" s="69"/>
      <c r="H8" s="69"/>
      <c r="I8" s="69"/>
      <c r="J8" s="69"/>
      <c r="K8" s="69"/>
      <c r="L8" s="69"/>
      <c r="M8" s="69"/>
      <c r="N8" s="69"/>
      <c r="O8" s="69"/>
      <c r="P8" s="69"/>
      <c r="Q8" s="69"/>
      <c r="R8" s="69"/>
      <c r="S8" s="69"/>
      <c r="T8" s="69"/>
    </row>
    <row r="9" spans="1:20" ht="13.5" customHeight="1" x14ac:dyDescent="0.2">
      <c r="A9" s="308" t="s">
        <v>23</v>
      </c>
      <c r="B9" s="305" t="s">
        <v>24</v>
      </c>
      <c r="C9" s="306"/>
      <c r="D9" s="307"/>
      <c r="E9" s="328" t="s">
        <v>25</v>
      </c>
      <c r="F9" s="329"/>
      <c r="G9" s="329"/>
      <c r="H9" s="329"/>
      <c r="I9" s="329"/>
      <c r="J9" s="329"/>
      <c r="K9" s="329"/>
      <c r="L9" s="329"/>
      <c r="M9" s="329"/>
      <c r="N9" s="329"/>
      <c r="O9" s="329"/>
      <c r="P9" s="329"/>
      <c r="Q9" s="329"/>
      <c r="R9" s="329"/>
      <c r="S9" s="329"/>
      <c r="T9" s="329"/>
    </row>
    <row r="10" spans="1:20" ht="13.5" customHeight="1" thickBot="1" x14ac:dyDescent="0.25">
      <c r="A10" s="309"/>
      <c r="B10" s="325" t="s">
        <v>26</v>
      </c>
      <c r="C10" s="326"/>
      <c r="D10" s="327"/>
      <c r="E10" s="330"/>
      <c r="F10" s="331"/>
      <c r="G10" s="331"/>
      <c r="H10" s="331"/>
      <c r="I10" s="331"/>
      <c r="J10" s="331"/>
      <c r="K10" s="331"/>
      <c r="L10" s="331"/>
      <c r="M10" s="331"/>
      <c r="N10" s="331"/>
      <c r="O10" s="331"/>
      <c r="P10" s="331"/>
      <c r="Q10" s="331"/>
      <c r="R10" s="331"/>
      <c r="S10" s="331"/>
      <c r="T10" s="331"/>
    </row>
    <row r="11" spans="1:20" s="70" customFormat="1" ht="34.5" thickBot="1" x14ac:dyDescent="0.25">
      <c r="A11" s="310"/>
      <c r="B11" s="226" t="s">
        <v>27</v>
      </c>
      <c r="C11" s="216" t="s">
        <v>28</v>
      </c>
      <c r="D11" s="227" t="s">
        <v>29</v>
      </c>
      <c r="E11" s="228" t="s">
        <v>30</v>
      </c>
      <c r="F11" s="223" t="s">
        <v>31</v>
      </c>
      <c r="G11" s="224" t="s">
        <v>32</v>
      </c>
      <c r="H11" s="229" t="s">
        <v>33</v>
      </c>
      <c r="I11" s="224" t="s">
        <v>34</v>
      </c>
      <c r="J11" s="229" t="s">
        <v>35</v>
      </c>
      <c r="K11" s="223" t="s">
        <v>36</v>
      </c>
      <c r="L11" s="254" t="s">
        <v>37</v>
      </c>
      <c r="M11" s="259" t="s">
        <v>38</v>
      </c>
      <c r="N11" s="223" t="s">
        <v>31</v>
      </c>
      <c r="O11" s="224" t="s">
        <v>32</v>
      </c>
      <c r="P11" s="229" t="s">
        <v>33</v>
      </c>
      <c r="Q11" s="224" t="s">
        <v>34</v>
      </c>
      <c r="R11" s="229" t="s">
        <v>35</v>
      </c>
      <c r="S11" s="223" t="s">
        <v>36</v>
      </c>
      <c r="T11" s="230" t="s">
        <v>37</v>
      </c>
    </row>
    <row r="12" spans="1:20" x14ac:dyDescent="0.2">
      <c r="A12" s="87" t="s">
        <v>39</v>
      </c>
      <c r="B12" s="73">
        <v>4811</v>
      </c>
      <c r="C12" s="73">
        <v>2442</v>
      </c>
      <c r="D12" s="289">
        <v>1749</v>
      </c>
      <c r="E12" s="237">
        <f>SUM(F12:G12)</f>
        <v>12037</v>
      </c>
      <c r="F12" s="73">
        <v>7421</v>
      </c>
      <c r="G12" s="255">
        <v>4616</v>
      </c>
      <c r="H12" s="290">
        <v>9212</v>
      </c>
      <c r="I12" s="73">
        <v>2825</v>
      </c>
      <c r="J12" s="73">
        <v>9224</v>
      </c>
      <c r="K12" s="73">
        <v>2813</v>
      </c>
      <c r="L12" s="255">
        <v>10575</v>
      </c>
      <c r="M12" s="260">
        <f>SUM(N12:O12)</f>
        <v>11099</v>
      </c>
      <c r="N12" s="73">
        <v>6851</v>
      </c>
      <c r="O12" s="73">
        <v>4248</v>
      </c>
      <c r="P12" s="73">
        <v>8499</v>
      </c>
      <c r="Q12" s="73">
        <v>2600</v>
      </c>
      <c r="R12" s="73">
        <v>8157</v>
      </c>
      <c r="S12" s="73">
        <v>2942</v>
      </c>
      <c r="T12" s="73">
        <v>9594</v>
      </c>
    </row>
    <row r="13" spans="1:20" x14ac:dyDescent="0.2">
      <c r="A13" s="80" t="s">
        <v>40</v>
      </c>
      <c r="B13" s="81">
        <v>4322</v>
      </c>
      <c r="C13" s="73">
        <v>2349</v>
      </c>
      <c r="D13" s="74">
        <v>1691</v>
      </c>
      <c r="E13" s="237">
        <f t="shared" ref="E13:E22" si="0">SUM(F13:G13)</f>
        <v>11062</v>
      </c>
      <c r="F13" s="73">
        <v>4971</v>
      </c>
      <c r="G13" s="74">
        <v>6091</v>
      </c>
      <c r="H13" s="81">
        <v>10201</v>
      </c>
      <c r="I13" s="74">
        <v>861</v>
      </c>
      <c r="J13" s="81">
        <v>9799</v>
      </c>
      <c r="K13" s="73">
        <v>1263</v>
      </c>
      <c r="L13" s="255">
        <v>10514</v>
      </c>
      <c r="M13" s="260">
        <f t="shared" ref="M13:M22" si="1">SUM(N13:O13)</f>
        <v>10200</v>
      </c>
      <c r="N13" s="73">
        <v>4615</v>
      </c>
      <c r="O13" s="74">
        <v>5585</v>
      </c>
      <c r="P13" s="81">
        <v>9368</v>
      </c>
      <c r="Q13" s="74">
        <v>832</v>
      </c>
      <c r="R13" s="81">
        <v>8739</v>
      </c>
      <c r="S13" s="73">
        <v>1461</v>
      </c>
      <c r="T13" s="74">
        <v>9580</v>
      </c>
    </row>
    <row r="14" spans="1:20" x14ac:dyDescent="0.2">
      <c r="A14" s="80" t="s">
        <v>41</v>
      </c>
      <c r="B14" s="82"/>
      <c r="C14" s="75"/>
      <c r="D14" s="83"/>
      <c r="E14" s="237">
        <f t="shared" si="0"/>
        <v>2034</v>
      </c>
      <c r="F14" s="73">
        <v>1386</v>
      </c>
      <c r="G14" s="74">
        <v>648</v>
      </c>
      <c r="H14" s="81">
        <v>264</v>
      </c>
      <c r="I14" s="74">
        <v>1770</v>
      </c>
      <c r="J14" s="81">
        <v>1926</v>
      </c>
      <c r="K14" s="73">
        <v>108</v>
      </c>
      <c r="L14" s="255">
        <v>1962</v>
      </c>
      <c r="M14" s="260">
        <f t="shared" si="1"/>
        <v>1267</v>
      </c>
      <c r="N14" s="73">
        <v>924</v>
      </c>
      <c r="O14" s="74">
        <v>343</v>
      </c>
      <c r="P14" s="81">
        <v>233</v>
      </c>
      <c r="Q14" s="74">
        <v>1034</v>
      </c>
      <c r="R14" s="81">
        <v>1170</v>
      </c>
      <c r="S14" s="73">
        <v>97</v>
      </c>
      <c r="T14" s="74">
        <v>1202</v>
      </c>
    </row>
    <row r="15" spans="1:20" x14ac:dyDescent="0.2">
      <c r="A15" s="80" t="s">
        <v>42</v>
      </c>
      <c r="B15" s="81">
        <v>1570</v>
      </c>
      <c r="C15" s="73">
        <v>494</v>
      </c>
      <c r="D15" s="74">
        <v>483</v>
      </c>
      <c r="E15" s="237">
        <f t="shared" si="0"/>
        <v>2216</v>
      </c>
      <c r="F15" s="73">
        <v>1510</v>
      </c>
      <c r="G15" s="74">
        <v>706</v>
      </c>
      <c r="H15" s="81">
        <v>2216</v>
      </c>
      <c r="I15" s="83"/>
      <c r="J15" s="81">
        <v>1975</v>
      </c>
      <c r="K15" s="73">
        <v>241</v>
      </c>
      <c r="L15" s="256">
        <v>2125</v>
      </c>
      <c r="M15" s="260">
        <f t="shared" si="1"/>
        <v>2031</v>
      </c>
      <c r="N15" s="73">
        <v>1404</v>
      </c>
      <c r="O15" s="74">
        <v>627</v>
      </c>
      <c r="P15" s="81">
        <v>2031</v>
      </c>
      <c r="Q15" s="83"/>
      <c r="R15" s="81">
        <v>1718</v>
      </c>
      <c r="S15" s="73">
        <v>313</v>
      </c>
      <c r="T15" s="4">
        <v>1904</v>
      </c>
    </row>
    <row r="16" spans="1:20" x14ac:dyDescent="0.2">
      <c r="A16" s="80" t="s">
        <v>43</v>
      </c>
      <c r="B16" s="81">
        <v>1295</v>
      </c>
      <c r="C16" s="73">
        <v>674</v>
      </c>
      <c r="D16" s="74">
        <v>603</v>
      </c>
      <c r="E16" s="237">
        <f t="shared" si="0"/>
        <v>2634</v>
      </c>
      <c r="F16" s="73">
        <v>1750</v>
      </c>
      <c r="G16" s="74">
        <v>884</v>
      </c>
      <c r="H16" s="81">
        <v>2634</v>
      </c>
      <c r="I16" s="83"/>
      <c r="J16" s="81">
        <v>2362</v>
      </c>
      <c r="K16" s="73">
        <v>272</v>
      </c>
      <c r="L16" s="255">
        <v>2452</v>
      </c>
      <c r="M16" s="260">
        <f t="shared" si="1"/>
        <v>2393</v>
      </c>
      <c r="N16" s="73">
        <v>1599</v>
      </c>
      <c r="O16" s="74">
        <v>794</v>
      </c>
      <c r="P16" s="81">
        <v>2393</v>
      </c>
      <c r="Q16" s="83"/>
      <c r="R16" s="81">
        <v>2012</v>
      </c>
      <c r="S16" s="73">
        <v>381</v>
      </c>
      <c r="T16" s="74">
        <v>2241</v>
      </c>
    </row>
    <row r="17" spans="1:22" x14ac:dyDescent="0.2">
      <c r="A17" s="80" t="s">
        <v>44</v>
      </c>
      <c r="B17" s="81">
        <v>1093</v>
      </c>
      <c r="C17" s="73">
        <v>722</v>
      </c>
      <c r="D17" s="74">
        <v>503</v>
      </c>
      <c r="E17" s="237">
        <f t="shared" si="0"/>
        <v>1985</v>
      </c>
      <c r="F17" s="73">
        <v>1096</v>
      </c>
      <c r="G17" s="74">
        <v>889</v>
      </c>
      <c r="H17" s="81">
        <v>1985</v>
      </c>
      <c r="I17" s="83"/>
      <c r="J17" s="81">
        <v>1777</v>
      </c>
      <c r="K17" s="73">
        <v>208</v>
      </c>
      <c r="L17" s="255">
        <v>1895</v>
      </c>
      <c r="M17" s="260">
        <f t="shared" si="1"/>
        <v>1765</v>
      </c>
      <c r="N17" s="73">
        <v>969</v>
      </c>
      <c r="O17" s="74">
        <v>796</v>
      </c>
      <c r="P17" s="81">
        <v>1765</v>
      </c>
      <c r="Q17" s="83"/>
      <c r="R17" s="81">
        <v>1514</v>
      </c>
      <c r="S17" s="73">
        <v>251</v>
      </c>
      <c r="T17" s="74">
        <v>1654</v>
      </c>
    </row>
    <row r="18" spans="1:22" x14ac:dyDescent="0.2">
      <c r="A18" s="80" t="s">
        <v>45</v>
      </c>
      <c r="B18" s="81">
        <v>1474</v>
      </c>
      <c r="C18" s="73">
        <v>885</v>
      </c>
      <c r="D18" s="74">
        <v>681</v>
      </c>
      <c r="E18" s="237">
        <f t="shared" si="0"/>
        <v>2897</v>
      </c>
      <c r="F18" s="73">
        <v>1796</v>
      </c>
      <c r="G18" s="74">
        <v>1101</v>
      </c>
      <c r="H18" s="81">
        <v>2897</v>
      </c>
      <c r="I18" s="83"/>
      <c r="J18" s="81">
        <v>2666</v>
      </c>
      <c r="K18" s="73">
        <v>231</v>
      </c>
      <c r="L18" s="255">
        <v>2797</v>
      </c>
      <c r="M18" s="260">
        <f t="shared" si="1"/>
        <v>2672</v>
      </c>
      <c r="N18" s="73">
        <v>1654</v>
      </c>
      <c r="O18" s="74">
        <v>1018</v>
      </c>
      <c r="P18" s="81">
        <v>2672</v>
      </c>
      <c r="Q18" s="83"/>
      <c r="R18" s="81">
        <v>2389</v>
      </c>
      <c r="S18" s="73">
        <v>283</v>
      </c>
      <c r="T18" s="74">
        <v>2549</v>
      </c>
    </row>
    <row r="19" spans="1:22" x14ac:dyDescent="0.2">
      <c r="A19" s="80" t="s">
        <v>46</v>
      </c>
      <c r="B19" s="81">
        <v>2839</v>
      </c>
      <c r="C19" s="73">
        <v>886</v>
      </c>
      <c r="D19" s="74">
        <v>685</v>
      </c>
      <c r="E19" s="237">
        <f t="shared" si="0"/>
        <v>3022</v>
      </c>
      <c r="F19" s="73">
        <v>1535</v>
      </c>
      <c r="G19" s="74">
        <v>1487</v>
      </c>
      <c r="H19" s="81">
        <v>3022</v>
      </c>
      <c r="I19" s="83"/>
      <c r="J19" s="81">
        <v>2580</v>
      </c>
      <c r="K19" s="73">
        <v>442</v>
      </c>
      <c r="L19" s="255">
        <v>2801</v>
      </c>
      <c r="M19" s="260">
        <f t="shared" si="1"/>
        <v>2712</v>
      </c>
      <c r="N19" s="76">
        <v>1397</v>
      </c>
      <c r="O19" s="77">
        <v>1315</v>
      </c>
      <c r="P19" s="86">
        <v>2712</v>
      </c>
      <c r="Q19" s="83"/>
      <c r="R19" s="86">
        <v>2209</v>
      </c>
      <c r="S19" s="76">
        <v>503</v>
      </c>
      <c r="T19" s="77">
        <v>2426</v>
      </c>
    </row>
    <row r="20" spans="1:22" x14ac:dyDescent="0.2">
      <c r="A20" s="80" t="s">
        <v>47</v>
      </c>
      <c r="B20" s="81">
        <v>2659</v>
      </c>
      <c r="C20" s="73">
        <v>972</v>
      </c>
      <c r="D20" s="74">
        <v>703</v>
      </c>
      <c r="E20" s="237">
        <f t="shared" si="0"/>
        <v>2272</v>
      </c>
      <c r="F20" s="73">
        <v>1436</v>
      </c>
      <c r="G20" s="74">
        <v>836</v>
      </c>
      <c r="H20" s="81">
        <v>2272</v>
      </c>
      <c r="I20" s="83"/>
      <c r="J20" s="81">
        <v>1758</v>
      </c>
      <c r="K20" s="73">
        <v>514</v>
      </c>
      <c r="L20" s="255">
        <v>1929</v>
      </c>
      <c r="M20" s="260">
        <f t="shared" si="1"/>
        <v>2090</v>
      </c>
      <c r="N20" s="73">
        <v>1334</v>
      </c>
      <c r="O20" s="74">
        <v>756</v>
      </c>
      <c r="P20" s="86">
        <v>2090</v>
      </c>
      <c r="Q20" s="83"/>
      <c r="R20" s="81">
        <v>1546</v>
      </c>
      <c r="S20" s="73">
        <v>544</v>
      </c>
      <c r="T20" s="74">
        <v>1848</v>
      </c>
    </row>
    <row r="21" spans="1:22" x14ac:dyDescent="0.2">
      <c r="A21" s="80" t="s">
        <v>48</v>
      </c>
      <c r="B21" s="81">
        <v>915</v>
      </c>
      <c r="C21" s="73">
        <v>775</v>
      </c>
      <c r="D21" s="74">
        <v>599</v>
      </c>
      <c r="E21" s="237">
        <f t="shared" si="0"/>
        <v>2221</v>
      </c>
      <c r="F21" s="73">
        <v>1220</v>
      </c>
      <c r="G21" s="74">
        <v>1001</v>
      </c>
      <c r="H21" s="81">
        <v>2221</v>
      </c>
      <c r="I21" s="83"/>
      <c r="J21" s="81">
        <v>2021</v>
      </c>
      <c r="K21" s="73">
        <v>200</v>
      </c>
      <c r="L21" s="255">
        <v>2122</v>
      </c>
      <c r="M21" s="260">
        <f t="shared" si="1"/>
        <v>1998</v>
      </c>
      <c r="N21" s="73">
        <v>1099</v>
      </c>
      <c r="O21" s="74">
        <v>899</v>
      </c>
      <c r="P21" s="81">
        <v>1998</v>
      </c>
      <c r="Q21" s="83"/>
      <c r="R21" s="81">
        <v>1804</v>
      </c>
      <c r="S21" s="73">
        <v>194</v>
      </c>
      <c r="T21" s="74">
        <v>1909</v>
      </c>
    </row>
    <row r="22" spans="1:22" ht="12.75" thickBot="1" x14ac:dyDescent="0.25">
      <c r="A22" s="91" t="s">
        <v>49</v>
      </c>
      <c r="B22" s="92">
        <v>219</v>
      </c>
      <c r="C22" s="93">
        <v>149</v>
      </c>
      <c r="D22" s="94">
        <v>80</v>
      </c>
      <c r="E22" s="237">
        <f t="shared" si="0"/>
        <v>346</v>
      </c>
      <c r="F22" s="93">
        <v>167</v>
      </c>
      <c r="G22" s="94">
        <v>179</v>
      </c>
      <c r="H22" s="92">
        <v>346</v>
      </c>
      <c r="I22" s="95"/>
      <c r="J22" s="92">
        <v>305</v>
      </c>
      <c r="K22" s="93">
        <v>41</v>
      </c>
      <c r="L22" s="257">
        <v>310</v>
      </c>
      <c r="M22" s="260">
        <f t="shared" si="1"/>
        <v>283</v>
      </c>
      <c r="N22" s="93">
        <v>140</v>
      </c>
      <c r="O22" s="94">
        <v>143</v>
      </c>
      <c r="P22" s="92">
        <v>283</v>
      </c>
      <c r="Q22" s="95"/>
      <c r="R22" s="92">
        <v>240</v>
      </c>
      <c r="S22" s="93">
        <v>43</v>
      </c>
      <c r="T22" s="94">
        <v>261</v>
      </c>
    </row>
    <row r="23" spans="1:22" ht="12.75" thickBot="1" x14ac:dyDescent="0.25">
      <c r="A23" s="100" t="s">
        <v>50</v>
      </c>
      <c r="B23" s="96">
        <f>SUM(B12:B22)</f>
        <v>21197</v>
      </c>
      <c r="C23" s="97">
        <f t="shared" ref="C23:T23" si="2">SUM(C12:C22)</f>
        <v>10348</v>
      </c>
      <c r="D23" s="98">
        <f>SUM(D12:D22)</f>
        <v>7777</v>
      </c>
      <c r="E23" s="96">
        <f t="shared" si="2"/>
        <v>42726</v>
      </c>
      <c r="F23" s="97">
        <f t="shared" si="2"/>
        <v>24288</v>
      </c>
      <c r="G23" s="98">
        <f t="shared" si="2"/>
        <v>18438</v>
      </c>
      <c r="H23" s="96">
        <f>SUM(H12:H22)</f>
        <v>37270</v>
      </c>
      <c r="I23" s="99">
        <f t="shared" si="2"/>
        <v>5456</v>
      </c>
      <c r="J23" s="96">
        <f t="shared" si="2"/>
        <v>36393</v>
      </c>
      <c r="K23" s="97">
        <f t="shared" si="2"/>
        <v>6333</v>
      </c>
      <c r="L23" s="258">
        <f t="shared" si="2"/>
        <v>39482</v>
      </c>
      <c r="M23" s="261">
        <f t="shared" si="2"/>
        <v>38510</v>
      </c>
      <c r="N23" s="97">
        <f>SUM(N12:N22)</f>
        <v>21986</v>
      </c>
      <c r="O23" s="98">
        <f>SUM(O12:O22)</f>
        <v>16524</v>
      </c>
      <c r="P23" s="96">
        <f t="shared" si="2"/>
        <v>34044</v>
      </c>
      <c r="Q23" s="99">
        <f t="shared" si="2"/>
        <v>4466</v>
      </c>
      <c r="R23" s="96">
        <f t="shared" si="2"/>
        <v>31498</v>
      </c>
      <c r="S23" s="97">
        <f t="shared" si="2"/>
        <v>7012</v>
      </c>
      <c r="T23" s="98">
        <f t="shared" si="2"/>
        <v>35168</v>
      </c>
    </row>
    <row r="25" spans="1:22" ht="12.75" thickBot="1" x14ac:dyDescent="0.25"/>
    <row r="26" spans="1:22" ht="12.75" x14ac:dyDescent="0.2">
      <c r="A26" s="312" t="s">
        <v>23</v>
      </c>
      <c r="B26" s="320" t="s">
        <v>51</v>
      </c>
      <c r="C26" s="321"/>
      <c r="D26" s="316"/>
      <c r="E26" s="320" t="s">
        <v>52</v>
      </c>
      <c r="F26" s="315"/>
      <c r="G26" s="315"/>
      <c r="H26" s="316"/>
      <c r="I26" s="320" t="s">
        <v>53</v>
      </c>
      <c r="J26" s="316"/>
      <c r="K26" s="314" t="s">
        <v>54</v>
      </c>
      <c r="L26" s="315"/>
      <c r="M26" s="315"/>
      <c r="N26" s="315"/>
      <c r="O26" s="315"/>
      <c r="P26" s="315"/>
      <c r="Q26" s="316"/>
      <c r="S26"/>
      <c r="T26"/>
      <c r="U26"/>
      <c r="V26"/>
    </row>
    <row r="27" spans="1:22" ht="25.5" customHeight="1" thickBot="1" x14ac:dyDescent="0.25">
      <c r="A27" s="313"/>
      <c r="B27" s="263" t="s">
        <v>55</v>
      </c>
      <c r="C27" s="287" t="s">
        <v>56</v>
      </c>
      <c r="D27" s="288" t="s">
        <v>57</v>
      </c>
      <c r="E27" s="225" t="s">
        <v>58</v>
      </c>
      <c r="F27" s="243" t="s">
        <v>59</v>
      </c>
      <c r="G27" s="243" t="s">
        <v>60</v>
      </c>
      <c r="H27" s="244" t="s">
        <v>55</v>
      </c>
      <c r="I27" s="225" t="s">
        <v>61</v>
      </c>
      <c r="J27" s="244" t="s">
        <v>62</v>
      </c>
      <c r="K27" s="317"/>
      <c r="L27" s="318"/>
      <c r="M27" s="318"/>
      <c r="N27" s="318"/>
      <c r="O27" s="318"/>
      <c r="P27" s="318"/>
      <c r="Q27" s="319"/>
      <c r="S27"/>
      <c r="T27"/>
      <c r="U27"/>
      <c r="V27"/>
    </row>
    <row r="28" spans="1:22" ht="12.75" x14ac:dyDescent="0.2">
      <c r="A28" s="87" t="s">
        <v>39</v>
      </c>
      <c r="B28" s="111">
        <f>SUM(C28:D28)</f>
        <v>2329</v>
      </c>
      <c r="C28" s="285">
        <v>1457</v>
      </c>
      <c r="D28" s="284">
        <v>872</v>
      </c>
      <c r="E28" s="88">
        <v>1029</v>
      </c>
      <c r="F28" s="89">
        <v>177</v>
      </c>
      <c r="G28" s="89">
        <v>1103</v>
      </c>
      <c r="H28" s="85">
        <f t="shared" ref="H28:H31" si="3">SUM(E28:G28)</f>
        <v>2309</v>
      </c>
      <c r="I28" s="90">
        <v>77</v>
      </c>
      <c r="J28" s="113">
        <v>47</v>
      </c>
      <c r="K28" s="322" t="s">
        <v>63</v>
      </c>
      <c r="L28" s="323"/>
      <c r="M28" s="323"/>
      <c r="N28" s="323"/>
      <c r="O28" s="323"/>
      <c r="P28" s="323"/>
      <c r="Q28" s="324"/>
      <c r="S28"/>
      <c r="T28"/>
      <c r="U28"/>
      <c r="V28"/>
    </row>
    <row r="29" spans="1:22" ht="12.75" x14ac:dyDescent="0.2">
      <c r="A29" s="80" t="s">
        <v>40</v>
      </c>
      <c r="B29" s="111">
        <f t="shared" ref="B29:B38" si="4">SUM(C29:D29)</f>
        <v>1993</v>
      </c>
      <c r="C29" s="286">
        <v>1022</v>
      </c>
      <c r="D29" s="284">
        <v>971</v>
      </c>
      <c r="E29" s="81">
        <v>473</v>
      </c>
      <c r="F29" s="73">
        <v>244</v>
      </c>
      <c r="G29" s="73">
        <v>1352</v>
      </c>
      <c r="H29" s="85">
        <f t="shared" si="3"/>
        <v>2069</v>
      </c>
      <c r="I29" s="84">
        <v>83</v>
      </c>
      <c r="J29" s="85">
        <v>42</v>
      </c>
      <c r="K29" s="299" t="s">
        <v>64</v>
      </c>
      <c r="L29" s="300"/>
      <c r="M29" s="300"/>
      <c r="N29" s="300"/>
      <c r="O29" s="300"/>
      <c r="P29" s="300"/>
      <c r="Q29" s="301"/>
      <c r="S29"/>
      <c r="T29"/>
      <c r="U29"/>
      <c r="V29"/>
    </row>
    <row r="30" spans="1:22" ht="12.75" x14ac:dyDescent="0.2">
      <c r="A30" s="80" t="s">
        <v>41</v>
      </c>
      <c r="B30" s="111">
        <f t="shared" si="4"/>
        <v>770</v>
      </c>
      <c r="C30" s="286">
        <v>536</v>
      </c>
      <c r="D30" s="284">
        <v>234</v>
      </c>
      <c r="E30" s="81">
        <v>1090</v>
      </c>
      <c r="F30" s="73">
        <v>105</v>
      </c>
      <c r="G30" s="73">
        <v>1020</v>
      </c>
      <c r="H30" s="85">
        <f t="shared" si="3"/>
        <v>2215</v>
      </c>
      <c r="I30" s="218"/>
      <c r="J30" s="217"/>
      <c r="K30" s="299" t="s">
        <v>65</v>
      </c>
      <c r="L30" s="300"/>
      <c r="M30" s="300"/>
      <c r="N30" s="300"/>
      <c r="O30" s="300"/>
      <c r="P30" s="300"/>
      <c r="Q30" s="301"/>
      <c r="S30"/>
      <c r="T30"/>
      <c r="U30"/>
      <c r="V30"/>
    </row>
    <row r="31" spans="1:22" ht="12.75" x14ac:dyDescent="0.2">
      <c r="A31" s="79" t="s">
        <v>42</v>
      </c>
      <c r="B31" s="111">
        <f t="shared" si="4"/>
        <v>429</v>
      </c>
      <c r="C31" s="286">
        <v>298</v>
      </c>
      <c r="D31" s="284">
        <v>131</v>
      </c>
      <c r="E31" s="81">
        <v>119</v>
      </c>
      <c r="F31" s="73">
        <v>23</v>
      </c>
      <c r="G31" s="73">
        <v>268</v>
      </c>
      <c r="H31" s="85">
        <f t="shared" si="3"/>
        <v>410</v>
      </c>
      <c r="I31" s="84">
        <v>74</v>
      </c>
      <c r="J31" s="85">
        <v>47</v>
      </c>
      <c r="K31" s="299" t="s">
        <v>66</v>
      </c>
      <c r="L31" s="300"/>
      <c r="M31" s="300"/>
      <c r="N31" s="300"/>
      <c r="O31" s="300"/>
      <c r="P31" s="300"/>
      <c r="Q31" s="301"/>
      <c r="S31"/>
      <c r="T31"/>
      <c r="U31"/>
      <c r="V31"/>
    </row>
    <row r="32" spans="1:22" ht="12.75" x14ac:dyDescent="0.2">
      <c r="A32" s="79" t="s">
        <v>43</v>
      </c>
      <c r="B32" s="111">
        <f t="shared" si="4"/>
        <v>437</v>
      </c>
      <c r="C32" s="286">
        <v>312</v>
      </c>
      <c r="D32" s="284">
        <v>125</v>
      </c>
      <c r="E32" s="81">
        <v>203</v>
      </c>
      <c r="F32" s="73">
        <v>15</v>
      </c>
      <c r="G32" s="73">
        <v>304</v>
      </c>
      <c r="H32" s="85">
        <f>SUM(E32:G32)</f>
        <v>522</v>
      </c>
      <c r="I32" s="84">
        <v>73</v>
      </c>
      <c r="J32" s="85">
        <v>49</v>
      </c>
      <c r="K32" s="299" t="s">
        <v>66</v>
      </c>
      <c r="L32" s="300"/>
      <c r="M32" s="300"/>
      <c r="N32" s="300"/>
      <c r="O32" s="300"/>
      <c r="P32" s="300"/>
      <c r="Q32" s="301"/>
      <c r="S32"/>
      <c r="T32"/>
      <c r="U32"/>
      <c r="V32"/>
    </row>
    <row r="33" spans="1:22" ht="12.75" x14ac:dyDescent="0.2">
      <c r="A33" s="79" t="s">
        <v>44</v>
      </c>
      <c r="B33" s="111">
        <f t="shared" si="4"/>
        <v>339</v>
      </c>
      <c r="C33" s="286">
        <v>192</v>
      </c>
      <c r="D33" s="284">
        <v>147</v>
      </c>
      <c r="E33" s="81">
        <v>113</v>
      </c>
      <c r="F33" s="73">
        <v>10</v>
      </c>
      <c r="G33" s="73">
        <v>216</v>
      </c>
      <c r="H33" s="85">
        <f t="shared" ref="H33:H34" si="5">SUM(E33:G33)</f>
        <v>339</v>
      </c>
      <c r="I33" s="84">
        <v>92</v>
      </c>
      <c r="J33" s="85">
        <v>44</v>
      </c>
      <c r="K33" s="299" t="s">
        <v>66</v>
      </c>
      <c r="L33" s="300"/>
      <c r="M33" s="300"/>
      <c r="N33" s="300"/>
      <c r="O33" s="300"/>
      <c r="P33" s="300"/>
      <c r="Q33" s="301"/>
      <c r="S33"/>
      <c r="T33"/>
      <c r="U33"/>
      <c r="V33"/>
    </row>
    <row r="34" spans="1:22" ht="12.75" x14ac:dyDescent="0.2">
      <c r="A34" s="79" t="s">
        <v>45</v>
      </c>
      <c r="B34" s="111">
        <f t="shared" si="4"/>
        <v>604</v>
      </c>
      <c r="C34" s="286">
        <v>420</v>
      </c>
      <c r="D34" s="284">
        <v>184</v>
      </c>
      <c r="E34" s="81">
        <v>187</v>
      </c>
      <c r="F34" s="73">
        <v>23</v>
      </c>
      <c r="G34" s="73">
        <v>242</v>
      </c>
      <c r="H34" s="85">
        <f t="shared" si="5"/>
        <v>452</v>
      </c>
      <c r="I34" s="84">
        <v>76</v>
      </c>
      <c r="J34" s="85">
        <v>49</v>
      </c>
      <c r="K34" s="299" t="s">
        <v>66</v>
      </c>
      <c r="L34" s="300"/>
      <c r="M34" s="300"/>
      <c r="N34" s="300"/>
      <c r="O34" s="300"/>
      <c r="P34" s="300"/>
      <c r="Q34" s="301"/>
      <c r="S34"/>
      <c r="T34"/>
      <c r="U34"/>
      <c r="V34"/>
    </row>
    <row r="35" spans="1:22" ht="12.75" x14ac:dyDescent="0.2">
      <c r="A35" s="79" t="s">
        <v>46</v>
      </c>
      <c r="B35" s="111">
        <f t="shared" si="4"/>
        <v>374</v>
      </c>
      <c r="C35" s="286">
        <v>200</v>
      </c>
      <c r="D35" s="284">
        <v>174</v>
      </c>
      <c r="E35" s="81">
        <v>183</v>
      </c>
      <c r="F35" s="73">
        <v>10</v>
      </c>
      <c r="G35" s="73">
        <v>214</v>
      </c>
      <c r="H35" s="85">
        <f>SUM(E35:G35)</f>
        <v>407</v>
      </c>
      <c r="I35" s="84">
        <v>72</v>
      </c>
      <c r="J35" s="85">
        <v>40</v>
      </c>
      <c r="K35" s="299" t="s">
        <v>66</v>
      </c>
      <c r="L35" s="300"/>
      <c r="M35" s="300"/>
      <c r="N35" s="300"/>
      <c r="O35" s="300"/>
      <c r="P35" s="300"/>
      <c r="Q35" s="301"/>
      <c r="S35"/>
      <c r="T35"/>
      <c r="U35"/>
      <c r="V35"/>
    </row>
    <row r="36" spans="1:22" ht="12.75" x14ac:dyDescent="0.2">
      <c r="A36" s="79" t="s">
        <v>47</v>
      </c>
      <c r="B36" s="242">
        <f t="shared" si="4"/>
        <v>433</v>
      </c>
      <c r="C36" s="286">
        <v>293</v>
      </c>
      <c r="D36" s="284">
        <v>140</v>
      </c>
      <c r="E36" s="81">
        <v>164</v>
      </c>
      <c r="F36" s="73">
        <v>14</v>
      </c>
      <c r="G36" s="73">
        <v>191</v>
      </c>
      <c r="H36" s="85">
        <f>SUM(E36:G36)</f>
        <v>369</v>
      </c>
      <c r="I36" s="84">
        <v>72</v>
      </c>
      <c r="J36" s="85">
        <v>38</v>
      </c>
      <c r="K36" s="299" t="s">
        <v>66</v>
      </c>
      <c r="L36" s="300"/>
      <c r="M36" s="300"/>
      <c r="N36" s="300"/>
      <c r="O36" s="300"/>
      <c r="P36" s="300"/>
      <c r="Q36" s="301"/>
      <c r="S36"/>
      <c r="T36"/>
      <c r="U36"/>
      <c r="V36"/>
    </row>
    <row r="37" spans="1:22" ht="12.75" x14ac:dyDescent="0.2">
      <c r="A37" s="80" t="s">
        <v>48</v>
      </c>
      <c r="B37" s="262">
        <f t="shared" si="4"/>
        <v>379</v>
      </c>
      <c r="C37" s="286">
        <v>257</v>
      </c>
      <c r="D37" s="284">
        <v>122</v>
      </c>
      <c r="E37" s="81">
        <v>155</v>
      </c>
      <c r="F37" s="73">
        <v>20</v>
      </c>
      <c r="G37" s="73">
        <v>218</v>
      </c>
      <c r="H37" s="85">
        <f t="shared" ref="H37:H38" si="6">SUM(E37:G37)</f>
        <v>393</v>
      </c>
      <c r="I37" s="84">
        <v>76</v>
      </c>
      <c r="J37" s="85">
        <v>44</v>
      </c>
      <c r="K37" s="299" t="s">
        <v>66</v>
      </c>
      <c r="L37" s="300"/>
      <c r="M37" s="300"/>
      <c r="N37" s="300"/>
      <c r="O37" s="300"/>
      <c r="P37" s="300"/>
      <c r="Q37" s="301"/>
      <c r="S37"/>
      <c r="T37"/>
      <c r="U37"/>
      <c r="V37"/>
    </row>
    <row r="38" spans="1:22" ht="13.5" thickBot="1" x14ac:dyDescent="0.25">
      <c r="A38" s="241" t="s">
        <v>49</v>
      </c>
      <c r="B38" s="262">
        <f t="shared" si="4"/>
        <v>87</v>
      </c>
      <c r="C38" s="286">
        <v>44</v>
      </c>
      <c r="D38" s="284">
        <v>43</v>
      </c>
      <c r="E38" s="81">
        <v>40</v>
      </c>
      <c r="F38" s="107">
        <v>5</v>
      </c>
      <c r="G38" s="107">
        <v>108</v>
      </c>
      <c r="H38" s="269">
        <f t="shared" si="6"/>
        <v>153</v>
      </c>
      <c r="I38" s="219">
        <v>53</v>
      </c>
      <c r="J38" s="78">
        <v>15</v>
      </c>
      <c r="K38" s="302" t="s">
        <v>66</v>
      </c>
      <c r="L38" s="303"/>
      <c r="M38" s="303"/>
      <c r="N38" s="303"/>
      <c r="O38" s="303"/>
      <c r="P38" s="303"/>
      <c r="Q38" s="304"/>
      <c r="S38"/>
      <c r="T38"/>
      <c r="U38"/>
      <c r="V38"/>
    </row>
    <row r="39" spans="1:22" ht="12.75" thickBot="1" x14ac:dyDescent="0.25">
      <c r="A39" s="108" t="s">
        <v>50</v>
      </c>
      <c r="B39" s="101">
        <f>SUM(B28:B38)</f>
        <v>8174</v>
      </c>
      <c r="C39" s="102">
        <f t="shared" ref="C39:G39" si="7">SUM(C28:C38)</f>
        <v>5031</v>
      </c>
      <c r="D39" s="103">
        <f t="shared" si="7"/>
        <v>3143</v>
      </c>
      <c r="E39" s="101">
        <f t="shared" si="7"/>
        <v>3756</v>
      </c>
      <c r="F39" s="102">
        <f t="shared" si="7"/>
        <v>646</v>
      </c>
      <c r="G39" s="103">
        <f t="shared" si="7"/>
        <v>5236</v>
      </c>
      <c r="H39" s="270">
        <f>SUM(H28:H38)</f>
        <v>9638</v>
      </c>
      <c r="I39" s="72"/>
      <c r="J39" s="72"/>
    </row>
    <row r="40" spans="1:22" x14ac:dyDescent="0.2">
      <c r="A40" s="298" t="s">
        <v>67</v>
      </c>
      <c r="B40" s="298"/>
      <c r="C40" s="298"/>
      <c r="D40" s="298"/>
      <c r="E40" s="298"/>
      <c r="F40" s="298"/>
      <c r="G40" s="298"/>
      <c r="H40" s="298"/>
      <c r="I40" s="298"/>
      <c r="J40" s="298"/>
      <c r="K40" s="298"/>
      <c r="L40" s="298"/>
      <c r="M40" s="298"/>
      <c r="N40" s="298"/>
      <c r="O40" s="298"/>
      <c r="P40" s="298"/>
      <c r="Q40" s="298"/>
    </row>
    <row r="41" spans="1:22" x14ac:dyDescent="0.2">
      <c r="A41" s="298" t="s">
        <v>68</v>
      </c>
      <c r="B41" s="298"/>
      <c r="C41" s="298"/>
      <c r="D41" s="298"/>
      <c r="E41" s="298"/>
      <c r="F41" s="298"/>
      <c r="G41" s="298"/>
      <c r="H41" s="298"/>
      <c r="I41" s="298"/>
      <c r="J41" s="298"/>
      <c r="K41" s="298"/>
      <c r="L41" s="298"/>
      <c r="M41" s="298"/>
      <c r="N41" s="298"/>
      <c r="O41" s="298"/>
      <c r="P41" s="298"/>
      <c r="Q41" s="298"/>
    </row>
    <row r="43" spans="1:22" x14ac:dyDescent="0.2">
      <c r="A43" s="294"/>
      <c r="B43" s="294"/>
      <c r="C43" s="294"/>
      <c r="D43" s="294"/>
      <c r="E43" s="294"/>
      <c r="F43" s="294"/>
      <c r="G43" s="294"/>
      <c r="H43" s="239"/>
      <c r="J43" s="239"/>
    </row>
  </sheetData>
  <mergeCells count="30">
    <mergeCell ref="K34:Q34"/>
    <mergeCell ref="B9:D9"/>
    <mergeCell ref="A9:A11"/>
    <mergeCell ref="A7:T7"/>
    <mergeCell ref="K29:Q29"/>
    <mergeCell ref="K30:Q30"/>
    <mergeCell ref="A26:A27"/>
    <mergeCell ref="K26:Q27"/>
    <mergeCell ref="B26:D26"/>
    <mergeCell ref="E26:H26"/>
    <mergeCell ref="I26:J26"/>
    <mergeCell ref="K28:Q28"/>
    <mergeCell ref="B10:D10"/>
    <mergeCell ref="E9:T10"/>
    <mergeCell ref="A43:G43"/>
    <mergeCell ref="A6:T6"/>
    <mergeCell ref="A4:T4"/>
    <mergeCell ref="A3:T3"/>
    <mergeCell ref="A1:T1"/>
    <mergeCell ref="A2:T2"/>
    <mergeCell ref="A5:T5"/>
    <mergeCell ref="A40:Q40"/>
    <mergeCell ref="A41:Q41"/>
    <mergeCell ref="K31:Q31"/>
    <mergeCell ref="K32:Q32"/>
    <mergeCell ref="K33:Q33"/>
    <mergeCell ref="K38:Q38"/>
    <mergeCell ref="K37:Q37"/>
    <mergeCell ref="K36:Q36"/>
    <mergeCell ref="K35:Q35"/>
  </mergeCells>
  <printOptions horizontalCentered="1"/>
  <pageMargins left="0.2" right="0" top="0.25" bottom="0.25" header="0.25" footer="0.25"/>
  <pageSetup paperSize="5" scale="95" fitToHeight="0" orientation="landscape" r:id="rId1"/>
  <headerFooter>
    <oddHeader>&amp;L&amp;G&amp;R&amp;G</oddHeader>
    <oddFooter>&amp;C&amp;8Patrono con Igualdad de Oportunidades en el Empleo M/M/V/I&amp;R&amp;9Tabla 1</oddFooter>
  </headerFooter>
  <ignoredErrors>
    <ignoredError sqref="E12:E22" formulaRange="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9"/>
  <sheetViews>
    <sheetView zoomScaleNormal="100" workbookViewId="0">
      <selection activeCell="A8" sqref="A8"/>
    </sheetView>
  </sheetViews>
  <sheetFormatPr defaultColWidth="8.85546875" defaultRowHeight="12.75" x14ac:dyDescent="0.2"/>
  <cols>
    <col min="1" max="1" width="28.5703125" style="17" customWidth="1"/>
    <col min="2" max="2" width="12.7109375" style="17" customWidth="1"/>
    <col min="3" max="3" width="7.85546875" style="17" bestFit="1" customWidth="1"/>
    <col min="4" max="4" width="8" style="17" bestFit="1" customWidth="1"/>
    <col min="5" max="5" width="10.42578125" style="17" customWidth="1"/>
    <col min="6" max="6" width="7.5703125" style="17" bestFit="1" customWidth="1"/>
    <col min="7" max="7" width="6.85546875" style="17" bestFit="1" customWidth="1"/>
    <col min="8" max="8" width="10.5703125" style="17" customWidth="1"/>
    <col min="9" max="9" width="7.85546875" style="17" bestFit="1" customWidth="1"/>
    <col min="10" max="10" width="6.5703125" style="17" bestFit="1" customWidth="1"/>
    <col min="11" max="11" width="6.85546875" style="17" bestFit="1" customWidth="1"/>
    <col min="12" max="12" width="10" style="17" bestFit="1" customWidth="1"/>
    <col min="13" max="13" width="12.7109375" style="17" customWidth="1"/>
    <col min="14" max="16384" width="8.85546875" style="17"/>
  </cols>
  <sheetData>
    <row r="1" spans="1:14" ht="15.75" x14ac:dyDescent="0.2">
      <c r="A1" s="334" t="s">
        <v>0</v>
      </c>
      <c r="B1" s="334"/>
      <c r="C1" s="334"/>
      <c r="D1" s="334"/>
      <c r="E1" s="334"/>
      <c r="F1" s="334"/>
      <c r="G1" s="334"/>
      <c r="H1" s="334"/>
      <c r="I1" s="334"/>
      <c r="J1" s="334"/>
      <c r="K1" s="334"/>
      <c r="L1" s="334"/>
      <c r="M1" s="334"/>
    </row>
    <row r="2" spans="1:14" ht="15.75" x14ac:dyDescent="0.2">
      <c r="A2" s="334" t="s">
        <v>1</v>
      </c>
      <c r="B2" s="334"/>
      <c r="C2" s="334"/>
      <c r="D2" s="334"/>
      <c r="E2" s="334"/>
      <c r="F2" s="334"/>
      <c r="G2" s="334"/>
      <c r="H2" s="334"/>
      <c r="I2" s="334"/>
      <c r="J2" s="334"/>
      <c r="K2" s="334"/>
      <c r="L2" s="334"/>
      <c r="M2" s="334"/>
    </row>
    <row r="3" spans="1:14" ht="15.75" x14ac:dyDescent="0.2">
      <c r="A3" s="334" t="s">
        <v>19</v>
      </c>
      <c r="B3" s="334"/>
      <c r="C3" s="334"/>
      <c r="D3" s="334"/>
      <c r="E3" s="334"/>
      <c r="F3" s="334"/>
      <c r="G3" s="334"/>
      <c r="H3" s="334"/>
      <c r="I3" s="334"/>
      <c r="J3" s="334"/>
      <c r="K3" s="334"/>
      <c r="L3" s="334"/>
      <c r="M3" s="334"/>
    </row>
    <row r="4" spans="1:14" ht="15.75" x14ac:dyDescent="0.2">
      <c r="A4" s="334" t="s">
        <v>20</v>
      </c>
      <c r="B4" s="334"/>
      <c r="C4" s="334"/>
      <c r="D4" s="334"/>
      <c r="E4" s="334"/>
      <c r="F4" s="334"/>
      <c r="G4" s="334"/>
      <c r="H4" s="334"/>
      <c r="I4" s="334"/>
      <c r="J4" s="334"/>
      <c r="K4" s="334"/>
      <c r="L4" s="334"/>
      <c r="M4" s="334"/>
    </row>
    <row r="5" spans="1:14" ht="15.75" x14ac:dyDescent="0.2">
      <c r="A5" s="145"/>
      <c r="B5" s="18"/>
      <c r="C5" s="18"/>
      <c r="D5" s="18"/>
      <c r="E5" s="18"/>
      <c r="F5" s="18"/>
      <c r="G5" s="18"/>
      <c r="H5" s="18"/>
      <c r="I5" s="18"/>
      <c r="J5" s="146"/>
      <c r="K5" s="335"/>
      <c r="L5" s="335"/>
      <c r="M5" s="18"/>
    </row>
    <row r="6" spans="1:14" ht="36.75" customHeight="1" x14ac:dyDescent="0.2">
      <c r="A6" s="336" t="s">
        <v>69</v>
      </c>
      <c r="B6" s="337"/>
      <c r="C6" s="337"/>
      <c r="D6" s="337"/>
      <c r="E6" s="337"/>
      <c r="F6" s="337"/>
      <c r="G6" s="337"/>
      <c r="H6" s="337"/>
      <c r="I6" s="337"/>
      <c r="J6" s="337"/>
      <c r="K6" s="337"/>
      <c r="L6" s="337"/>
      <c r="M6" s="337"/>
    </row>
    <row r="7" spans="1:14" ht="15.75" x14ac:dyDescent="0.2">
      <c r="A7" s="338" t="s">
        <v>70</v>
      </c>
      <c r="B7" s="338"/>
      <c r="C7" s="338"/>
      <c r="D7" s="338"/>
      <c r="E7" s="338"/>
      <c r="F7" s="338"/>
      <c r="G7" s="338"/>
      <c r="H7" s="338"/>
      <c r="I7" s="338"/>
      <c r="J7" s="338"/>
      <c r="K7" s="338"/>
      <c r="L7" s="338"/>
      <c r="M7" s="338"/>
    </row>
    <row r="8" spans="1:14" ht="13.5" thickBot="1" x14ac:dyDescent="0.25"/>
    <row r="9" spans="1:14" x14ac:dyDescent="0.2">
      <c r="A9" s="339" t="s">
        <v>71</v>
      </c>
      <c r="B9" s="341" t="s">
        <v>72</v>
      </c>
      <c r="C9" s="341"/>
      <c r="D9" s="341"/>
      <c r="E9" s="341"/>
      <c r="F9" s="341"/>
      <c r="G9" s="341"/>
      <c r="H9" s="341"/>
      <c r="I9" s="341"/>
      <c r="J9" s="341"/>
      <c r="K9" s="341"/>
      <c r="L9" s="341"/>
      <c r="M9" s="148"/>
    </row>
    <row r="10" spans="1:14" ht="36" x14ac:dyDescent="0.2">
      <c r="A10" s="340"/>
      <c r="B10" s="149" t="s">
        <v>73</v>
      </c>
      <c r="C10" s="149" t="s">
        <v>56</v>
      </c>
      <c r="D10" s="150" t="s">
        <v>57</v>
      </c>
      <c r="E10" s="265" t="s">
        <v>74</v>
      </c>
      <c r="F10" s="149" t="s">
        <v>35</v>
      </c>
      <c r="G10" s="149" t="s">
        <v>36</v>
      </c>
      <c r="H10" s="149" t="s">
        <v>75</v>
      </c>
      <c r="I10" s="149" t="s">
        <v>76</v>
      </c>
      <c r="J10" s="149" t="s">
        <v>35</v>
      </c>
      <c r="K10" s="149" t="s">
        <v>36</v>
      </c>
      <c r="L10" s="149" t="s">
        <v>77</v>
      </c>
      <c r="M10" s="150" t="s">
        <v>78</v>
      </c>
    </row>
    <row r="11" spans="1:14" x14ac:dyDescent="0.2">
      <c r="A11" s="87" t="s">
        <v>79</v>
      </c>
      <c r="B11" s="152">
        <f>SUM(C11:D11)</f>
        <v>12037</v>
      </c>
      <c r="C11" s="104">
        <v>7421</v>
      </c>
      <c r="D11" s="9">
        <v>4616</v>
      </c>
      <c r="E11" s="266">
        <f>SUM(F11:G11)</f>
        <v>9212</v>
      </c>
      <c r="F11" s="104">
        <v>7964</v>
      </c>
      <c r="G11" s="104">
        <v>1248</v>
      </c>
      <c r="H11" s="104">
        <v>8696</v>
      </c>
      <c r="I11" s="153">
        <f>SUM(J11:K11)</f>
        <v>2825</v>
      </c>
      <c r="J11" s="104">
        <v>1260</v>
      </c>
      <c r="K11" s="104">
        <v>1565</v>
      </c>
      <c r="L11" s="104">
        <v>1879</v>
      </c>
      <c r="M11" s="154">
        <v>1749</v>
      </c>
      <c r="N11" s="62"/>
    </row>
    <row r="12" spans="1:14" ht="12" customHeight="1" x14ac:dyDescent="0.2">
      <c r="A12" s="80" t="s">
        <v>80</v>
      </c>
      <c r="B12" s="152">
        <f t="shared" ref="B12:B21" si="0">SUM(C12:D12)</f>
        <v>11062</v>
      </c>
      <c r="C12" s="122">
        <v>4971</v>
      </c>
      <c r="D12" s="4">
        <v>6091</v>
      </c>
      <c r="E12" s="266">
        <f t="shared" ref="E12:E21" si="1">SUM(F12:G12)</f>
        <v>10201</v>
      </c>
      <c r="F12" s="122">
        <v>9017</v>
      </c>
      <c r="G12" s="122">
        <v>1184</v>
      </c>
      <c r="H12" s="122">
        <v>9696</v>
      </c>
      <c r="I12" s="153">
        <f t="shared" ref="I12:I13" si="2">SUM(J12:K12)</f>
        <v>861</v>
      </c>
      <c r="J12" s="122">
        <v>782</v>
      </c>
      <c r="K12" s="122">
        <v>79</v>
      </c>
      <c r="L12" s="122">
        <v>818</v>
      </c>
      <c r="M12" s="155">
        <v>1691</v>
      </c>
      <c r="N12" s="62"/>
    </row>
    <row r="13" spans="1:14" x14ac:dyDescent="0.2">
      <c r="A13" s="80" t="s">
        <v>81</v>
      </c>
      <c r="B13" s="152">
        <f t="shared" si="0"/>
        <v>2034</v>
      </c>
      <c r="C13" s="104">
        <v>1386</v>
      </c>
      <c r="D13" s="9">
        <v>648</v>
      </c>
      <c r="E13" s="266">
        <f t="shared" si="1"/>
        <v>264</v>
      </c>
      <c r="F13" s="104">
        <v>245</v>
      </c>
      <c r="G13" s="104">
        <v>19</v>
      </c>
      <c r="H13" s="104">
        <v>251</v>
      </c>
      <c r="I13" s="153">
        <f t="shared" si="2"/>
        <v>1770</v>
      </c>
      <c r="J13" s="104">
        <v>1681</v>
      </c>
      <c r="K13" s="104">
        <v>89</v>
      </c>
      <c r="L13" s="104">
        <v>1711</v>
      </c>
      <c r="M13" s="156"/>
      <c r="N13" s="62"/>
    </row>
    <row r="14" spans="1:14" x14ac:dyDescent="0.2">
      <c r="A14" s="151" t="s">
        <v>42</v>
      </c>
      <c r="B14" s="152">
        <f t="shared" si="0"/>
        <v>2216</v>
      </c>
      <c r="C14" s="104">
        <v>1510</v>
      </c>
      <c r="D14" s="9">
        <v>706</v>
      </c>
      <c r="E14" s="266">
        <f t="shared" si="1"/>
        <v>2216</v>
      </c>
      <c r="F14" s="104">
        <v>1975</v>
      </c>
      <c r="G14" s="104">
        <v>241</v>
      </c>
      <c r="H14" s="104">
        <v>2125</v>
      </c>
      <c r="I14" s="156"/>
      <c r="J14" s="156"/>
      <c r="K14" s="156"/>
      <c r="L14" s="156"/>
      <c r="M14" s="154">
        <v>483</v>
      </c>
      <c r="N14" s="62"/>
    </row>
    <row r="15" spans="1:14" x14ac:dyDescent="0.2">
      <c r="A15" s="151" t="s">
        <v>43</v>
      </c>
      <c r="B15" s="152">
        <f t="shared" si="0"/>
        <v>2634</v>
      </c>
      <c r="C15" s="104">
        <v>1750</v>
      </c>
      <c r="D15" s="9">
        <v>884</v>
      </c>
      <c r="E15" s="266">
        <f t="shared" si="1"/>
        <v>2634</v>
      </c>
      <c r="F15" s="104">
        <v>2362</v>
      </c>
      <c r="G15" s="104">
        <v>272</v>
      </c>
      <c r="H15" s="104">
        <v>2452</v>
      </c>
      <c r="I15" s="156"/>
      <c r="J15" s="156"/>
      <c r="K15" s="156"/>
      <c r="L15" s="156"/>
      <c r="M15" s="157">
        <v>603</v>
      </c>
      <c r="N15" s="62"/>
    </row>
    <row r="16" spans="1:14" x14ac:dyDescent="0.2">
      <c r="A16" s="151" t="s">
        <v>44</v>
      </c>
      <c r="B16" s="152">
        <f t="shared" si="0"/>
        <v>1985</v>
      </c>
      <c r="C16" s="104">
        <v>1096</v>
      </c>
      <c r="D16" s="9">
        <v>889</v>
      </c>
      <c r="E16" s="266">
        <f t="shared" si="1"/>
        <v>1985</v>
      </c>
      <c r="F16" s="104">
        <v>1777</v>
      </c>
      <c r="G16" s="104">
        <v>208</v>
      </c>
      <c r="H16" s="104">
        <v>1895</v>
      </c>
      <c r="I16" s="156"/>
      <c r="J16" s="156"/>
      <c r="K16" s="156"/>
      <c r="L16" s="156"/>
      <c r="M16" s="154">
        <v>503</v>
      </c>
      <c r="N16" s="62"/>
    </row>
    <row r="17" spans="1:15" x14ac:dyDescent="0.2">
      <c r="A17" s="151" t="s">
        <v>45</v>
      </c>
      <c r="B17" s="152">
        <f t="shared" si="0"/>
        <v>2897</v>
      </c>
      <c r="C17" s="104">
        <v>1796</v>
      </c>
      <c r="D17" s="9">
        <v>1101</v>
      </c>
      <c r="E17" s="266">
        <f t="shared" si="1"/>
        <v>2897</v>
      </c>
      <c r="F17" s="104">
        <v>2666</v>
      </c>
      <c r="G17" s="104">
        <v>231</v>
      </c>
      <c r="H17" s="104">
        <v>2797</v>
      </c>
      <c r="I17" s="156"/>
      <c r="J17" s="156"/>
      <c r="K17" s="156"/>
      <c r="L17" s="156"/>
      <c r="M17" s="157">
        <v>681</v>
      </c>
      <c r="N17" s="62"/>
    </row>
    <row r="18" spans="1:15" x14ac:dyDescent="0.2">
      <c r="A18" s="151" t="s">
        <v>46</v>
      </c>
      <c r="B18" s="152">
        <f t="shared" si="0"/>
        <v>3022</v>
      </c>
      <c r="C18" s="73">
        <v>1535</v>
      </c>
      <c r="D18" s="74">
        <v>1487</v>
      </c>
      <c r="E18" s="266">
        <f t="shared" si="1"/>
        <v>3022</v>
      </c>
      <c r="F18" s="104">
        <v>2580</v>
      </c>
      <c r="G18" s="104">
        <v>442</v>
      </c>
      <c r="H18" s="104">
        <v>2801</v>
      </c>
      <c r="I18" s="156"/>
      <c r="J18" s="156"/>
      <c r="K18" s="156"/>
      <c r="L18" s="156"/>
      <c r="M18" s="157">
        <v>685</v>
      </c>
      <c r="N18" s="147"/>
    </row>
    <row r="19" spans="1:15" x14ac:dyDescent="0.2">
      <c r="A19" s="151" t="s">
        <v>47</v>
      </c>
      <c r="B19" s="152">
        <f t="shared" si="0"/>
        <v>2272</v>
      </c>
      <c r="C19" s="104">
        <v>1436</v>
      </c>
      <c r="D19" s="9">
        <v>836</v>
      </c>
      <c r="E19" s="266">
        <f t="shared" si="1"/>
        <v>2272</v>
      </c>
      <c r="F19" s="104">
        <v>1758</v>
      </c>
      <c r="G19" s="104">
        <v>514</v>
      </c>
      <c r="H19" s="104">
        <v>1929</v>
      </c>
      <c r="I19" s="156"/>
      <c r="J19" s="156"/>
      <c r="K19" s="156"/>
      <c r="L19" s="156"/>
      <c r="M19" s="157">
        <v>703</v>
      </c>
      <c r="N19" s="62"/>
    </row>
    <row r="20" spans="1:15" x14ac:dyDescent="0.2">
      <c r="A20" s="151" t="s">
        <v>48</v>
      </c>
      <c r="B20" s="152">
        <f t="shared" si="0"/>
        <v>2221</v>
      </c>
      <c r="C20" s="104">
        <v>1220</v>
      </c>
      <c r="D20" s="9">
        <v>1001</v>
      </c>
      <c r="E20" s="266">
        <f t="shared" si="1"/>
        <v>2221</v>
      </c>
      <c r="F20" s="104">
        <v>2021</v>
      </c>
      <c r="G20" s="104">
        <v>200</v>
      </c>
      <c r="H20" s="104">
        <v>2122</v>
      </c>
      <c r="I20" s="156"/>
      <c r="J20" s="156"/>
      <c r="K20" s="156"/>
      <c r="L20" s="156"/>
      <c r="M20" s="157">
        <v>599</v>
      </c>
      <c r="N20" s="62"/>
    </row>
    <row r="21" spans="1:15" x14ac:dyDescent="0.2">
      <c r="A21" s="151" t="s">
        <v>49</v>
      </c>
      <c r="B21" s="152">
        <f t="shared" si="0"/>
        <v>346</v>
      </c>
      <c r="C21" s="104">
        <v>167</v>
      </c>
      <c r="D21" s="9">
        <v>179</v>
      </c>
      <c r="E21" s="266">
        <f t="shared" si="1"/>
        <v>346</v>
      </c>
      <c r="F21" s="104">
        <v>305</v>
      </c>
      <c r="G21" s="104">
        <v>41</v>
      </c>
      <c r="H21" s="104">
        <v>310</v>
      </c>
      <c r="I21" s="156"/>
      <c r="J21" s="156"/>
      <c r="K21" s="156"/>
      <c r="L21" s="156"/>
      <c r="M21" s="157">
        <v>80</v>
      </c>
      <c r="N21" s="62"/>
    </row>
    <row r="22" spans="1:15" ht="13.5" thickBot="1" x14ac:dyDescent="0.25">
      <c r="A22" s="158" t="s">
        <v>82</v>
      </c>
      <c r="B22" s="159">
        <f>SUM(B11:B21)</f>
        <v>42726</v>
      </c>
      <c r="C22" s="159">
        <f t="shared" ref="C22:M22" si="3">SUM(C11:C21)</f>
        <v>24288</v>
      </c>
      <c r="D22" s="268">
        <f t="shared" si="3"/>
        <v>18438</v>
      </c>
      <c r="E22" s="267">
        <f t="shared" si="3"/>
        <v>37270</v>
      </c>
      <c r="F22" s="159">
        <f t="shared" si="3"/>
        <v>32670</v>
      </c>
      <c r="G22" s="159">
        <f t="shared" si="3"/>
        <v>4600</v>
      </c>
      <c r="H22" s="159">
        <f t="shared" si="3"/>
        <v>35074</v>
      </c>
      <c r="I22" s="159">
        <f t="shared" si="3"/>
        <v>5456</v>
      </c>
      <c r="J22" s="159">
        <f t="shared" si="3"/>
        <v>3723</v>
      </c>
      <c r="K22" s="159">
        <f t="shared" si="3"/>
        <v>1733</v>
      </c>
      <c r="L22" s="159">
        <f t="shared" si="3"/>
        <v>4408</v>
      </c>
      <c r="M22" s="159">
        <f t="shared" si="3"/>
        <v>7777</v>
      </c>
      <c r="O22" s="291"/>
    </row>
    <row r="23" spans="1:15" x14ac:dyDescent="0.2">
      <c r="A23" s="332"/>
      <c r="B23" s="332"/>
      <c r="C23" s="332"/>
      <c r="D23" s="332"/>
      <c r="E23" s="332"/>
      <c r="F23" s="332"/>
      <c r="G23" s="332"/>
      <c r="H23" s="332"/>
      <c r="I23" s="332"/>
      <c r="J23" s="332"/>
      <c r="K23" s="332"/>
      <c r="L23" s="332"/>
      <c r="M23" s="332"/>
    </row>
    <row r="24" spans="1:15" x14ac:dyDescent="0.2">
      <c r="A24" s="333"/>
      <c r="B24" s="333"/>
      <c r="C24" s="333"/>
      <c r="D24" s="333"/>
      <c r="E24" s="333"/>
      <c r="F24" s="333"/>
      <c r="G24" s="333"/>
      <c r="H24" s="333"/>
      <c r="I24" s="333"/>
      <c r="J24" s="333"/>
      <c r="K24" s="333"/>
      <c r="L24" s="333"/>
      <c r="M24" s="333"/>
    </row>
    <row r="25" spans="1:15" x14ac:dyDescent="0.2">
      <c r="A25" s="333"/>
      <c r="B25" s="333"/>
      <c r="C25" s="333"/>
      <c r="D25" s="333"/>
      <c r="E25" s="333"/>
      <c r="F25" s="333"/>
      <c r="G25" s="333"/>
      <c r="H25" s="333"/>
      <c r="I25" s="333"/>
      <c r="J25" s="333"/>
      <c r="K25" s="333"/>
      <c r="L25" s="333"/>
      <c r="M25" s="333"/>
    </row>
    <row r="27" spans="1:15" ht="12" customHeight="1" x14ac:dyDescent="0.2"/>
    <row r="28" spans="1:15" ht="23.25" customHeight="1" x14ac:dyDescent="0.2"/>
    <row r="29" spans="1:15" ht="12" customHeight="1" x14ac:dyDescent="0.2"/>
  </sheetData>
  <mergeCells count="12">
    <mergeCell ref="A23:M23"/>
    <mergeCell ref="A24:M24"/>
    <mergeCell ref="A25:M25"/>
    <mergeCell ref="A1:M1"/>
    <mergeCell ref="A2:M2"/>
    <mergeCell ref="A3:M3"/>
    <mergeCell ref="A4:M4"/>
    <mergeCell ref="K5:L5"/>
    <mergeCell ref="A6:M6"/>
    <mergeCell ref="A7:M7"/>
    <mergeCell ref="A9:A10"/>
    <mergeCell ref="B9:L9"/>
  </mergeCells>
  <printOptions horizontalCentered="1"/>
  <pageMargins left="0.2" right="0.2" top="0.75" bottom="0.25" header="0.25" footer="0.25"/>
  <pageSetup fitToHeight="0" orientation="landscape" r:id="rId1"/>
  <headerFooter>
    <oddHeader>&amp;L&amp;G&amp;R&amp;G</oddHeader>
    <oddFooter>&amp;C&amp;8Patrono con Igualdad de Oportunidades en el Empleo M/M/V/I&amp;R&amp;9Tabla 2</oddFooter>
  </headerFooter>
  <ignoredErrors>
    <ignoredError sqref="E11:E21 I11:I13" formulaRange="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6"/>
  <sheetViews>
    <sheetView showGridLines="0" topLeftCell="A4" zoomScaleNormal="100" workbookViewId="0">
      <selection activeCell="A8" sqref="A8"/>
    </sheetView>
  </sheetViews>
  <sheetFormatPr defaultColWidth="9.85546875" defaultRowHeight="12.75" x14ac:dyDescent="0.2"/>
  <cols>
    <col min="1" max="1" width="18.28515625" style="15" customWidth="1"/>
    <col min="2" max="2" width="7.5703125" style="15" bestFit="1" customWidth="1"/>
    <col min="3" max="3" width="7.7109375" style="15" bestFit="1" customWidth="1"/>
    <col min="4" max="4" width="7.85546875" style="15" bestFit="1" customWidth="1"/>
    <col min="5" max="5" width="8" style="15" bestFit="1" customWidth="1"/>
    <col min="6" max="7" width="9.42578125" style="15" bestFit="1" customWidth="1"/>
    <col min="8" max="8" width="7.28515625" style="15" bestFit="1" customWidth="1"/>
    <col min="9" max="9" width="7.85546875" style="15" bestFit="1" customWidth="1"/>
    <col min="10" max="10" width="8.28515625" style="15" customWidth="1"/>
    <col min="11" max="11" width="9.85546875" style="15" bestFit="1" customWidth="1"/>
    <col min="12" max="12" width="9.28515625" style="15" bestFit="1" customWidth="1"/>
    <col min="13" max="13" width="7.85546875" style="15" bestFit="1" customWidth="1"/>
    <col min="14" max="14" width="6.5703125" style="15" bestFit="1" customWidth="1"/>
    <col min="15" max="16384" width="9.85546875" style="15"/>
  </cols>
  <sheetData>
    <row r="1" spans="1:16" s="2" customFormat="1" ht="15" x14ac:dyDescent="0.2">
      <c r="A1" s="347" t="s">
        <v>0</v>
      </c>
      <c r="B1" s="347"/>
      <c r="C1" s="347"/>
      <c r="D1" s="347"/>
      <c r="E1" s="347"/>
      <c r="F1" s="347"/>
      <c r="G1" s="347"/>
      <c r="H1" s="347"/>
      <c r="I1" s="347"/>
      <c r="J1" s="347"/>
      <c r="K1" s="347"/>
      <c r="L1" s="347"/>
      <c r="M1" s="347"/>
      <c r="N1" s="347"/>
    </row>
    <row r="2" spans="1:16" s="2" customFormat="1" ht="15" x14ac:dyDescent="0.2">
      <c r="A2" s="347" t="s">
        <v>1</v>
      </c>
      <c r="B2" s="347"/>
      <c r="C2" s="347"/>
      <c r="D2" s="347"/>
      <c r="E2" s="347"/>
      <c r="F2" s="347"/>
      <c r="G2" s="347"/>
      <c r="H2" s="347"/>
      <c r="I2" s="347"/>
      <c r="J2" s="347"/>
      <c r="K2" s="347"/>
      <c r="L2" s="347"/>
      <c r="M2" s="347"/>
      <c r="N2" s="347"/>
    </row>
    <row r="3" spans="1:16" s="2" customFormat="1" ht="15" x14ac:dyDescent="0.2">
      <c r="A3" s="347" t="s">
        <v>19</v>
      </c>
      <c r="B3" s="347"/>
      <c r="C3" s="347"/>
      <c r="D3" s="347"/>
      <c r="E3" s="347"/>
      <c r="F3" s="347"/>
      <c r="G3" s="347"/>
      <c r="H3" s="347"/>
      <c r="I3" s="347"/>
      <c r="J3" s="347"/>
      <c r="K3" s="347"/>
      <c r="L3" s="347"/>
      <c r="M3" s="347"/>
      <c r="N3" s="347"/>
    </row>
    <row r="4" spans="1:16" s="2" customFormat="1" ht="15" x14ac:dyDescent="0.2">
      <c r="A4" s="347" t="s">
        <v>20</v>
      </c>
      <c r="B4" s="347"/>
      <c r="C4" s="347"/>
      <c r="D4" s="347"/>
      <c r="E4" s="347"/>
      <c r="F4" s="347"/>
      <c r="G4" s="347"/>
      <c r="H4" s="347"/>
      <c r="I4" s="347"/>
      <c r="J4" s="347"/>
      <c r="K4" s="347"/>
      <c r="L4" s="347"/>
      <c r="M4" s="347"/>
      <c r="N4" s="347"/>
    </row>
    <row r="5" spans="1:16" s="2" customFormat="1" ht="15" x14ac:dyDescent="0.2">
      <c r="A5" s="247"/>
      <c r="B5" s="247"/>
      <c r="C5" s="247"/>
      <c r="D5" s="248"/>
      <c r="E5" s="248"/>
      <c r="F5" s="248"/>
      <c r="G5" s="248"/>
      <c r="H5" s="248"/>
      <c r="I5" s="248"/>
      <c r="J5" s="248"/>
      <c r="K5" s="248"/>
      <c r="L5" s="248"/>
      <c r="M5" s="248"/>
      <c r="N5" s="248"/>
    </row>
    <row r="6" spans="1:16" s="2" customFormat="1" ht="15" x14ac:dyDescent="0.2">
      <c r="A6" s="348" t="s">
        <v>83</v>
      </c>
      <c r="B6" s="348"/>
      <c r="C6" s="348"/>
      <c r="D6" s="349"/>
      <c r="E6" s="349"/>
      <c r="F6" s="349"/>
      <c r="G6" s="349"/>
      <c r="H6" s="349"/>
      <c r="I6" s="349"/>
      <c r="J6" s="349"/>
      <c r="K6" s="349"/>
      <c r="L6" s="349"/>
      <c r="M6" s="349"/>
      <c r="N6" s="349"/>
    </row>
    <row r="7" spans="1:16" s="2" customFormat="1" x14ac:dyDescent="0.2">
      <c r="A7" s="342" t="s">
        <v>84</v>
      </c>
      <c r="B7" s="342"/>
      <c r="C7" s="342"/>
      <c r="D7" s="342"/>
      <c r="E7" s="342"/>
      <c r="F7" s="342"/>
      <c r="G7" s="342"/>
      <c r="H7" s="342"/>
      <c r="I7" s="342"/>
      <c r="J7" s="342"/>
      <c r="K7" s="342"/>
      <c r="L7" s="342"/>
      <c r="M7" s="342"/>
      <c r="N7" s="342"/>
    </row>
    <row r="8" spans="1:16" s="2" customFormat="1" ht="12" thickBot="1" x14ac:dyDescent="0.25">
      <c r="A8" s="3"/>
      <c r="B8" s="3"/>
      <c r="C8" s="3"/>
      <c r="D8" s="3"/>
      <c r="E8" s="1"/>
      <c r="F8" s="1"/>
      <c r="G8" s="1"/>
      <c r="H8" s="1"/>
      <c r="I8" s="1"/>
      <c r="J8" s="1"/>
      <c r="K8" s="1"/>
      <c r="L8" s="1"/>
      <c r="M8" s="1"/>
      <c r="N8" s="3"/>
    </row>
    <row r="9" spans="1:16" s="2" customFormat="1" thickBot="1" x14ac:dyDescent="0.25">
      <c r="A9" s="343" t="s">
        <v>23</v>
      </c>
      <c r="B9" s="345" t="s">
        <v>55</v>
      </c>
      <c r="C9" s="341" t="s">
        <v>56</v>
      </c>
      <c r="D9" s="352" t="s">
        <v>57</v>
      </c>
      <c r="E9" s="354" t="s">
        <v>85</v>
      </c>
      <c r="F9" s="355"/>
      <c r="G9" s="355"/>
      <c r="H9" s="355"/>
      <c r="I9" s="355"/>
      <c r="J9" s="355"/>
      <c r="K9" s="355"/>
      <c r="L9" s="355"/>
      <c r="M9" s="355"/>
      <c r="N9" s="356"/>
    </row>
    <row r="10" spans="1:16" s="2" customFormat="1" ht="24" customHeight="1" thickBot="1" x14ac:dyDescent="0.25">
      <c r="A10" s="344"/>
      <c r="B10" s="346"/>
      <c r="C10" s="351"/>
      <c r="D10" s="353"/>
      <c r="E10" s="245" t="s">
        <v>86</v>
      </c>
      <c r="F10" s="118" t="s">
        <v>87</v>
      </c>
      <c r="G10" s="133" t="s">
        <v>88</v>
      </c>
      <c r="H10" s="246" t="s">
        <v>89</v>
      </c>
      <c r="I10" s="120" t="s">
        <v>90</v>
      </c>
      <c r="J10" s="246" t="s">
        <v>91</v>
      </c>
      <c r="K10" s="120" t="s">
        <v>92</v>
      </c>
      <c r="L10" s="121" t="s">
        <v>93</v>
      </c>
      <c r="M10" s="119" t="s">
        <v>94</v>
      </c>
      <c r="N10" s="134" t="s">
        <v>95</v>
      </c>
    </row>
    <row r="11" spans="1:16" s="2" customFormat="1" ht="12" x14ac:dyDescent="0.2">
      <c r="A11" s="128" t="s">
        <v>39</v>
      </c>
      <c r="B11" s="111">
        <f>SUM(C11:D11)</f>
        <v>12037</v>
      </c>
      <c r="C11" s="112">
        <v>7421</v>
      </c>
      <c r="D11" s="71">
        <v>4616</v>
      </c>
      <c r="E11" s="125"/>
      <c r="F11" s="130">
        <v>9109</v>
      </c>
      <c r="G11" s="129">
        <v>12</v>
      </c>
      <c r="H11" s="132">
        <v>1455</v>
      </c>
      <c r="I11" s="132">
        <v>2</v>
      </c>
      <c r="J11" s="132">
        <v>802</v>
      </c>
      <c r="K11" s="132">
        <v>478</v>
      </c>
      <c r="L11" s="126"/>
      <c r="M11" s="131">
        <f>SUM(G11:K11)</f>
        <v>2749</v>
      </c>
      <c r="N11" s="232">
        <v>179</v>
      </c>
      <c r="O11" s="292"/>
    </row>
    <row r="12" spans="1:16" s="2" customFormat="1" ht="12" x14ac:dyDescent="0.2">
      <c r="A12" s="123" t="s">
        <v>40</v>
      </c>
      <c r="B12" s="111">
        <f t="shared" ref="B12:B21" si="0">SUM(C12:D12)</f>
        <v>11062</v>
      </c>
      <c r="C12" s="122">
        <v>4971</v>
      </c>
      <c r="D12" s="4">
        <v>6091</v>
      </c>
      <c r="E12" s="125"/>
      <c r="F12" s="5">
        <v>10097</v>
      </c>
      <c r="G12" s="125"/>
      <c r="H12" s="7">
        <v>670</v>
      </c>
      <c r="I12" s="10"/>
      <c r="J12" s="7">
        <v>191</v>
      </c>
      <c r="K12" s="10"/>
      <c r="L12" s="126"/>
      <c r="M12" s="6">
        <f>SUM(H12:L12)</f>
        <v>861</v>
      </c>
      <c r="N12" s="8">
        <v>104</v>
      </c>
      <c r="O12" s="292"/>
      <c r="P12" s="292"/>
    </row>
    <row r="13" spans="1:16" s="2" customFormat="1" ht="12" x14ac:dyDescent="0.2">
      <c r="A13" s="123" t="s">
        <v>41</v>
      </c>
      <c r="B13" s="111">
        <f t="shared" si="0"/>
        <v>2034</v>
      </c>
      <c r="C13" s="104">
        <v>1386</v>
      </c>
      <c r="D13" s="9">
        <v>648</v>
      </c>
      <c r="E13" s="238">
        <v>41</v>
      </c>
      <c r="F13" s="5">
        <v>223</v>
      </c>
      <c r="G13" s="124">
        <v>72</v>
      </c>
      <c r="H13" s="7">
        <v>508</v>
      </c>
      <c r="I13" s="7">
        <v>47</v>
      </c>
      <c r="J13" s="7">
        <v>281</v>
      </c>
      <c r="K13" s="7">
        <v>818</v>
      </c>
      <c r="L13" s="5">
        <v>44</v>
      </c>
      <c r="M13" s="6">
        <f>SUM(G13:L13)</f>
        <v>1770</v>
      </c>
      <c r="N13" s="234">
        <v>0</v>
      </c>
      <c r="O13" s="292"/>
    </row>
    <row r="14" spans="1:16" s="2" customFormat="1" ht="12" x14ac:dyDescent="0.2">
      <c r="A14" s="123" t="s">
        <v>42</v>
      </c>
      <c r="B14" s="111">
        <f t="shared" si="0"/>
        <v>2216</v>
      </c>
      <c r="C14" s="104">
        <v>1510</v>
      </c>
      <c r="D14" s="9">
        <v>706</v>
      </c>
      <c r="E14" s="125"/>
      <c r="F14" s="127">
        <v>2195</v>
      </c>
      <c r="G14" s="125"/>
      <c r="H14" s="10"/>
      <c r="I14" s="10"/>
      <c r="J14" s="10"/>
      <c r="K14" s="10"/>
      <c r="L14" s="126"/>
      <c r="M14" s="143"/>
      <c r="N14" s="8">
        <v>21</v>
      </c>
      <c r="O14" s="292"/>
    </row>
    <row r="15" spans="1:16" s="2" customFormat="1" ht="12" x14ac:dyDescent="0.2">
      <c r="A15" s="123" t="s">
        <v>43</v>
      </c>
      <c r="B15" s="111">
        <f t="shared" si="0"/>
        <v>2634</v>
      </c>
      <c r="C15" s="104">
        <v>1750</v>
      </c>
      <c r="D15" s="9">
        <v>884</v>
      </c>
      <c r="E15" s="124">
        <v>156</v>
      </c>
      <c r="F15" s="127">
        <v>2435</v>
      </c>
      <c r="G15" s="125"/>
      <c r="H15" s="10"/>
      <c r="I15" s="10"/>
      <c r="J15" s="10"/>
      <c r="K15" s="10"/>
      <c r="L15" s="126"/>
      <c r="M15" s="143"/>
      <c r="N15" s="8">
        <v>43</v>
      </c>
      <c r="O15" s="292"/>
    </row>
    <row r="16" spans="1:16" s="2" customFormat="1" ht="12" x14ac:dyDescent="0.2">
      <c r="A16" s="123" t="s">
        <v>44</v>
      </c>
      <c r="B16" s="111">
        <f t="shared" si="0"/>
        <v>1985</v>
      </c>
      <c r="C16" s="104">
        <v>1096</v>
      </c>
      <c r="D16" s="9">
        <v>889</v>
      </c>
      <c r="E16" s="124">
        <v>132</v>
      </c>
      <c r="F16" s="127">
        <v>1828</v>
      </c>
      <c r="G16" s="125"/>
      <c r="H16" s="10"/>
      <c r="I16" s="10"/>
      <c r="J16" s="10"/>
      <c r="K16" s="10"/>
      <c r="L16" s="126"/>
      <c r="M16" s="143"/>
      <c r="N16" s="8">
        <v>25</v>
      </c>
      <c r="O16" s="292"/>
    </row>
    <row r="17" spans="1:15" s="2" customFormat="1" ht="12" x14ac:dyDescent="0.2">
      <c r="A17" s="123" t="s">
        <v>45</v>
      </c>
      <c r="B17" s="111">
        <f t="shared" si="0"/>
        <v>2897</v>
      </c>
      <c r="C17" s="104">
        <v>1796</v>
      </c>
      <c r="D17" s="9">
        <v>1101</v>
      </c>
      <c r="E17" s="124">
        <v>215</v>
      </c>
      <c r="F17" s="127">
        <v>2640</v>
      </c>
      <c r="G17" s="125"/>
      <c r="H17" s="10"/>
      <c r="I17" s="10"/>
      <c r="J17" s="10"/>
      <c r="K17" s="10"/>
      <c r="L17" s="126"/>
      <c r="M17" s="143"/>
      <c r="N17" s="8">
        <v>42</v>
      </c>
      <c r="O17" s="292"/>
    </row>
    <row r="18" spans="1:15" s="2" customFormat="1" ht="12" x14ac:dyDescent="0.2">
      <c r="A18" s="123" t="s">
        <v>46</v>
      </c>
      <c r="B18" s="111">
        <f t="shared" si="0"/>
        <v>3022</v>
      </c>
      <c r="C18" s="73">
        <v>1535</v>
      </c>
      <c r="D18" s="74">
        <v>1487</v>
      </c>
      <c r="E18" s="124">
        <v>65</v>
      </c>
      <c r="F18" s="127">
        <v>2905</v>
      </c>
      <c r="G18" s="125"/>
      <c r="H18" s="10"/>
      <c r="I18" s="10"/>
      <c r="J18" s="10"/>
      <c r="K18" s="10"/>
      <c r="L18" s="126"/>
      <c r="M18" s="143"/>
      <c r="N18" s="8">
        <v>52</v>
      </c>
      <c r="O18" s="292"/>
    </row>
    <row r="19" spans="1:15" s="2" customFormat="1" ht="12" x14ac:dyDescent="0.2">
      <c r="A19" s="123" t="s">
        <v>47</v>
      </c>
      <c r="B19" s="111">
        <f t="shared" si="0"/>
        <v>2272</v>
      </c>
      <c r="C19" s="104">
        <v>1436</v>
      </c>
      <c r="D19" s="9">
        <v>836</v>
      </c>
      <c r="E19" s="124">
        <v>157</v>
      </c>
      <c r="F19" s="127">
        <v>2043</v>
      </c>
      <c r="G19" s="125"/>
      <c r="H19" s="10"/>
      <c r="I19" s="10"/>
      <c r="J19" s="10"/>
      <c r="K19" s="10"/>
      <c r="L19" s="126"/>
      <c r="M19" s="143"/>
      <c r="N19" s="8">
        <v>72</v>
      </c>
      <c r="O19" s="292"/>
    </row>
    <row r="20" spans="1:15" s="2" customFormat="1" ht="12" x14ac:dyDescent="0.2">
      <c r="A20" s="123" t="s">
        <v>48</v>
      </c>
      <c r="B20" s="111">
        <f t="shared" si="0"/>
        <v>2221</v>
      </c>
      <c r="C20" s="104">
        <v>1220</v>
      </c>
      <c r="D20" s="9">
        <v>1001</v>
      </c>
      <c r="E20" s="124">
        <v>146</v>
      </c>
      <c r="F20" s="127">
        <v>1977</v>
      </c>
      <c r="G20" s="125"/>
      <c r="H20" s="10"/>
      <c r="I20" s="10"/>
      <c r="J20" s="10"/>
      <c r="K20" s="10"/>
      <c r="L20" s="126"/>
      <c r="M20" s="143"/>
      <c r="N20" s="8">
        <v>98</v>
      </c>
      <c r="O20" s="292"/>
    </row>
    <row r="21" spans="1:15" s="2" customFormat="1" thickBot="1" x14ac:dyDescent="0.25">
      <c r="A21" s="135" t="s">
        <v>49</v>
      </c>
      <c r="B21" s="111">
        <f t="shared" si="0"/>
        <v>346</v>
      </c>
      <c r="C21" s="136">
        <v>167</v>
      </c>
      <c r="D21" s="11">
        <v>179</v>
      </c>
      <c r="E21" s="137">
        <v>156</v>
      </c>
      <c r="F21" s="138">
        <v>188</v>
      </c>
      <c r="G21" s="139"/>
      <c r="H21" s="12"/>
      <c r="I21" s="12"/>
      <c r="J21" s="12"/>
      <c r="K21" s="12"/>
      <c r="L21" s="140"/>
      <c r="M21" s="144"/>
      <c r="N21" s="13">
        <v>2</v>
      </c>
      <c r="O21" s="292"/>
    </row>
    <row r="22" spans="1:15" s="3" customFormat="1" ht="13.5" thickBot="1" x14ac:dyDescent="0.25">
      <c r="A22" s="141" t="s">
        <v>50</v>
      </c>
      <c r="B22" s="142">
        <f t="shared" ref="B22:K22" si="1">SUM(B11:B21)</f>
        <v>42726</v>
      </c>
      <c r="C22" s="117">
        <f t="shared" si="1"/>
        <v>24288</v>
      </c>
      <c r="D22" s="114">
        <f t="shared" si="1"/>
        <v>18438</v>
      </c>
      <c r="E22" s="142">
        <f t="shared" si="1"/>
        <v>1068</v>
      </c>
      <c r="F22" s="115">
        <f t="shared" si="1"/>
        <v>35640</v>
      </c>
      <c r="G22" s="142">
        <f t="shared" si="1"/>
        <v>84</v>
      </c>
      <c r="H22" s="117">
        <f t="shared" si="1"/>
        <v>2633</v>
      </c>
      <c r="I22" s="117">
        <f t="shared" si="1"/>
        <v>49</v>
      </c>
      <c r="J22" s="117">
        <f t="shared" si="1"/>
        <v>1274</v>
      </c>
      <c r="K22" s="117">
        <f t="shared" si="1"/>
        <v>1296</v>
      </c>
      <c r="L22" s="115">
        <f t="shared" ref="L22:N22" si="2">SUM(L11:L21)</f>
        <v>44</v>
      </c>
      <c r="M22" s="116">
        <f>SUM(M11:M21)</f>
        <v>5380</v>
      </c>
      <c r="N22" s="114">
        <f t="shared" si="2"/>
        <v>638</v>
      </c>
      <c r="O22" s="292"/>
    </row>
    <row r="23" spans="1:15" s="14" customFormat="1" ht="12" x14ac:dyDescent="0.2">
      <c r="A23" s="350"/>
      <c r="B23" s="350"/>
      <c r="C23" s="350"/>
      <c r="D23" s="350"/>
      <c r="E23" s="350"/>
      <c r="F23" s="350"/>
      <c r="G23" s="350"/>
      <c r="H23" s="350"/>
      <c r="I23" s="350"/>
      <c r="J23" s="350"/>
      <c r="K23" s="350"/>
      <c r="L23" s="350"/>
      <c r="M23" s="350"/>
      <c r="N23" s="350"/>
    </row>
    <row r="24" spans="1:15" s="14" customFormat="1" ht="12" x14ac:dyDescent="0.2">
      <c r="A24" s="350"/>
      <c r="B24" s="350"/>
      <c r="C24" s="350"/>
      <c r="D24" s="350"/>
      <c r="E24" s="350"/>
      <c r="F24" s="350"/>
      <c r="G24" s="350"/>
      <c r="H24" s="350"/>
      <c r="I24" s="350"/>
      <c r="J24" s="350"/>
      <c r="K24" s="350"/>
      <c r="L24" s="350"/>
      <c r="M24" s="350"/>
      <c r="N24" s="350"/>
      <c r="O24" s="293"/>
    </row>
    <row r="25" spans="1:15" s="14" customFormat="1" ht="12" x14ac:dyDescent="0.2">
      <c r="A25" s="350"/>
      <c r="B25" s="350"/>
      <c r="C25" s="350"/>
      <c r="D25" s="350"/>
      <c r="E25" s="350"/>
      <c r="F25" s="350"/>
      <c r="G25" s="350"/>
      <c r="H25" s="350"/>
      <c r="I25" s="350"/>
      <c r="J25" s="350"/>
      <c r="K25" s="350"/>
      <c r="L25" s="350"/>
      <c r="M25" s="350"/>
      <c r="N25" s="350"/>
    </row>
    <row r="26" spans="1:15" x14ac:dyDescent="0.2">
      <c r="A26" s="350"/>
      <c r="B26" s="350"/>
      <c r="C26" s="350"/>
      <c r="D26" s="350"/>
      <c r="E26" s="350"/>
      <c r="F26" s="350"/>
      <c r="G26" s="350"/>
      <c r="H26" s="350"/>
      <c r="I26" s="350"/>
      <c r="J26" s="350"/>
      <c r="K26" s="350"/>
      <c r="L26" s="350"/>
      <c r="M26" s="350"/>
      <c r="N26" s="350"/>
    </row>
  </sheetData>
  <mergeCells count="15">
    <mergeCell ref="A25:N25"/>
    <mergeCell ref="A26:N26"/>
    <mergeCell ref="C9:C10"/>
    <mergeCell ref="D9:D10"/>
    <mergeCell ref="E9:N9"/>
    <mergeCell ref="A23:N23"/>
    <mergeCell ref="A24:N24"/>
    <mergeCell ref="A7:N7"/>
    <mergeCell ref="A9:A10"/>
    <mergeCell ref="B9:B10"/>
    <mergeCell ref="A1:N1"/>
    <mergeCell ref="A2:N2"/>
    <mergeCell ref="A3:N3"/>
    <mergeCell ref="A4:N4"/>
    <mergeCell ref="A6:N6"/>
  </mergeCells>
  <printOptions horizontalCentered="1"/>
  <pageMargins left="0.2" right="0.2" top="1" bottom="0.5" header="0.5" footer="0.5"/>
  <pageSetup scale="80" fitToHeight="0" orientation="landscape" r:id="rId1"/>
  <headerFooter>
    <oddHeader>&amp;L&amp;G&amp;R&amp;G</oddHeader>
    <oddFooter>&amp;C&amp;8Patrono con Igualdad de Oportunidades en el Empleo M/M/V/I&amp;R&amp;9Tabla 3</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72"/>
  <sheetViews>
    <sheetView zoomScaleNormal="100" workbookViewId="0">
      <selection activeCell="C27" sqref="C27:D29"/>
    </sheetView>
  </sheetViews>
  <sheetFormatPr defaultColWidth="8.85546875" defaultRowHeight="15" customHeight="1" x14ac:dyDescent="0.2"/>
  <cols>
    <col min="1" max="1" width="28.42578125" style="17" bestFit="1" customWidth="1"/>
    <col min="2" max="2" width="7" style="17" bestFit="1" customWidth="1"/>
    <col min="3" max="3" width="8.85546875" style="17" bestFit="1" customWidth="1"/>
    <col min="4" max="4" width="8.7109375" style="17" bestFit="1" customWidth="1"/>
    <col min="5" max="5" width="10.140625" style="17" bestFit="1" customWidth="1"/>
    <col min="6" max="6" width="8.5703125" style="17" bestFit="1" customWidth="1"/>
    <col min="7" max="7" width="7.5703125" style="17" bestFit="1" customWidth="1"/>
    <col min="8" max="8" width="8.5703125" style="17" bestFit="1" customWidth="1"/>
    <col min="9" max="9" width="10.140625" style="17" bestFit="1" customWidth="1"/>
    <col min="10" max="10" width="7.85546875" style="17" bestFit="1" customWidth="1"/>
    <col min="11" max="11" width="9.140625" style="17" bestFit="1" customWidth="1"/>
    <col min="12" max="12" width="9.7109375" style="17" bestFit="1" customWidth="1"/>
    <col min="13" max="13" width="7" style="17" bestFit="1" customWidth="1"/>
    <col min="14" max="16384" width="8.85546875" style="17"/>
  </cols>
  <sheetData>
    <row r="1" spans="1:17" x14ac:dyDescent="0.2">
      <c r="A1" s="347" t="s">
        <v>0</v>
      </c>
      <c r="B1" s="347"/>
      <c r="C1" s="347"/>
      <c r="D1" s="347"/>
      <c r="E1" s="347"/>
      <c r="F1" s="347"/>
      <c r="G1" s="347"/>
      <c r="H1" s="347"/>
      <c r="I1" s="347"/>
      <c r="J1" s="347"/>
      <c r="K1" s="347"/>
      <c r="L1" s="347"/>
      <c r="M1" s="347"/>
      <c r="N1" s="16"/>
      <c r="O1" s="16"/>
      <c r="P1" s="16"/>
      <c r="Q1" s="16"/>
    </row>
    <row r="2" spans="1:17" x14ac:dyDescent="0.2">
      <c r="A2" s="347" t="s">
        <v>1</v>
      </c>
      <c r="B2" s="347"/>
      <c r="C2" s="347"/>
      <c r="D2" s="347"/>
      <c r="E2" s="347"/>
      <c r="F2" s="347"/>
      <c r="G2" s="347"/>
      <c r="H2" s="347"/>
      <c r="I2" s="347"/>
      <c r="J2" s="347"/>
      <c r="K2" s="347"/>
      <c r="L2" s="347"/>
      <c r="M2" s="347"/>
      <c r="N2" s="16"/>
      <c r="O2" s="16"/>
      <c r="P2" s="16"/>
      <c r="Q2" s="16"/>
    </row>
    <row r="3" spans="1:17" x14ac:dyDescent="0.2">
      <c r="A3" s="347" t="s">
        <v>19</v>
      </c>
      <c r="B3" s="347"/>
      <c r="C3" s="347"/>
      <c r="D3" s="347"/>
      <c r="E3" s="347"/>
      <c r="F3" s="347"/>
      <c r="G3" s="347"/>
      <c r="H3" s="347"/>
      <c r="I3" s="347"/>
      <c r="J3" s="347"/>
      <c r="K3" s="347"/>
      <c r="L3" s="347"/>
      <c r="M3" s="347"/>
      <c r="N3" s="16"/>
      <c r="O3" s="16"/>
      <c r="P3" s="16"/>
      <c r="Q3" s="16"/>
    </row>
    <row r="4" spans="1:17" x14ac:dyDescent="0.2">
      <c r="A4" s="347" t="s">
        <v>20</v>
      </c>
      <c r="B4" s="347"/>
      <c r="C4" s="347"/>
      <c r="D4" s="347"/>
      <c r="E4" s="347"/>
      <c r="F4" s="347"/>
      <c r="G4" s="347"/>
      <c r="H4" s="347"/>
      <c r="I4" s="347"/>
      <c r="J4" s="347"/>
      <c r="K4" s="347"/>
      <c r="L4" s="347"/>
      <c r="M4" s="347"/>
      <c r="N4" s="16"/>
      <c r="O4" s="16"/>
      <c r="P4" s="16"/>
      <c r="Q4" s="16"/>
    </row>
    <row r="5" spans="1:17" x14ac:dyDescent="0.2">
      <c r="A5" s="251"/>
      <c r="B5" s="18"/>
      <c r="C5" s="18"/>
      <c r="D5" s="18"/>
      <c r="E5" s="18"/>
      <c r="F5" s="18"/>
      <c r="G5" s="18"/>
      <c r="H5" s="18"/>
      <c r="I5" s="18"/>
      <c r="J5" s="18"/>
      <c r="K5" s="18"/>
      <c r="L5" s="18"/>
      <c r="M5" s="18"/>
    </row>
    <row r="6" spans="1:17" ht="21.75" customHeight="1" x14ac:dyDescent="0.2">
      <c r="A6" s="357" t="s">
        <v>96</v>
      </c>
      <c r="B6" s="357"/>
      <c r="C6" s="357"/>
      <c r="D6" s="357"/>
      <c r="E6" s="357"/>
      <c r="F6" s="357"/>
      <c r="G6" s="357"/>
      <c r="H6" s="357"/>
      <c r="I6" s="357"/>
      <c r="J6" s="357"/>
      <c r="K6" s="357"/>
      <c r="L6" s="357"/>
      <c r="M6" s="357"/>
      <c r="N6" s="19"/>
      <c r="O6" s="19"/>
      <c r="P6" s="19"/>
      <c r="Q6" s="19"/>
    </row>
    <row r="7" spans="1:17" x14ac:dyDescent="0.2">
      <c r="A7" s="357" t="s">
        <v>97</v>
      </c>
      <c r="B7" s="357"/>
      <c r="C7" s="357"/>
      <c r="D7" s="357"/>
      <c r="E7" s="357"/>
      <c r="F7" s="357"/>
      <c r="G7" s="357"/>
      <c r="H7" s="357"/>
      <c r="I7" s="357"/>
      <c r="J7" s="357"/>
      <c r="K7" s="357"/>
      <c r="L7" s="357"/>
      <c r="M7" s="357"/>
      <c r="N7" s="19"/>
      <c r="O7" s="19"/>
      <c r="P7" s="19"/>
      <c r="Q7" s="19"/>
    </row>
    <row r="8" spans="1:17" ht="13.5" thickBot="1" x14ac:dyDescent="0.25">
      <c r="A8" s="18"/>
      <c r="B8" s="18"/>
      <c r="C8" s="18"/>
      <c r="D8" s="18"/>
      <c r="E8" s="18"/>
      <c r="F8" s="18"/>
      <c r="G8" s="18"/>
      <c r="H8" s="18"/>
      <c r="I8" s="18"/>
      <c r="J8" s="18"/>
      <c r="K8" s="18"/>
      <c r="L8" s="18"/>
      <c r="M8" s="18"/>
    </row>
    <row r="9" spans="1:17" ht="15.75" thickBot="1" x14ac:dyDescent="0.25">
      <c r="A9" s="358" t="s">
        <v>23</v>
      </c>
      <c r="B9" s="360" t="s">
        <v>55</v>
      </c>
      <c r="C9" s="362" t="s">
        <v>56</v>
      </c>
      <c r="D9" s="364" t="s">
        <v>57</v>
      </c>
      <c r="E9" s="366" t="s">
        <v>98</v>
      </c>
      <c r="F9" s="367"/>
      <c r="G9" s="367"/>
      <c r="H9" s="367"/>
      <c r="I9" s="367"/>
      <c r="J9" s="367"/>
      <c r="K9" s="367"/>
      <c r="L9" s="367"/>
      <c r="M9" s="368" t="s">
        <v>55</v>
      </c>
      <c r="N9" s="357"/>
      <c r="O9" s="357"/>
      <c r="P9" s="357"/>
      <c r="Q9" s="357"/>
    </row>
    <row r="10" spans="1:17" ht="39" thickBot="1" x14ac:dyDescent="0.25">
      <c r="A10" s="359"/>
      <c r="B10" s="361"/>
      <c r="C10" s="363"/>
      <c r="D10" s="365"/>
      <c r="E10" s="20" t="s">
        <v>88</v>
      </c>
      <c r="F10" s="21" t="s">
        <v>90</v>
      </c>
      <c r="G10" s="22" t="s">
        <v>99</v>
      </c>
      <c r="H10" s="23" t="s">
        <v>86</v>
      </c>
      <c r="I10" s="24" t="s">
        <v>87</v>
      </c>
      <c r="J10" s="24" t="s">
        <v>89</v>
      </c>
      <c r="K10" s="24" t="s">
        <v>91</v>
      </c>
      <c r="L10" s="21" t="s">
        <v>92</v>
      </c>
      <c r="M10" s="369"/>
      <c r="N10" s="25"/>
      <c r="O10" s="25"/>
      <c r="P10" s="249"/>
      <c r="Q10" s="249"/>
    </row>
    <row r="11" spans="1:17" ht="12.75" x14ac:dyDescent="0.2">
      <c r="A11" s="26" t="s">
        <v>39</v>
      </c>
      <c r="B11" s="27">
        <f>SUM(C11:D11)</f>
        <v>2329</v>
      </c>
      <c r="C11" s="28">
        <v>1457</v>
      </c>
      <c r="D11" s="29">
        <v>872</v>
      </c>
      <c r="E11" s="28">
        <v>3</v>
      </c>
      <c r="F11" s="30">
        <v>2</v>
      </c>
      <c r="G11" s="240"/>
      <c r="H11" s="45"/>
      <c r="I11" s="30">
        <v>1691</v>
      </c>
      <c r="J11" s="30">
        <v>401</v>
      </c>
      <c r="K11" s="30">
        <v>86</v>
      </c>
      <c r="L11" s="30">
        <v>146</v>
      </c>
      <c r="M11" s="31">
        <f>SUM(E11:L11)</f>
        <v>2329</v>
      </c>
      <c r="N11" s="32"/>
    </row>
    <row r="12" spans="1:17" ht="12.75" x14ac:dyDescent="0.2">
      <c r="A12" s="33" t="s">
        <v>40</v>
      </c>
      <c r="B12" s="27">
        <f t="shared" ref="B12:B21" si="0">SUM(C12:D12)</f>
        <v>1993</v>
      </c>
      <c r="C12" s="34">
        <v>1022</v>
      </c>
      <c r="D12" s="35">
        <v>971</v>
      </c>
      <c r="E12" s="45"/>
      <c r="F12" s="45"/>
      <c r="G12" s="45"/>
      <c r="H12" s="45"/>
      <c r="I12" s="37">
        <v>1842</v>
      </c>
      <c r="J12" s="37">
        <v>137</v>
      </c>
      <c r="K12" s="37">
        <v>14</v>
      </c>
      <c r="L12" s="45"/>
      <c r="M12" s="31">
        <f t="shared" ref="M12:M21" si="1">SUM(E12:L12)</f>
        <v>1993</v>
      </c>
    </row>
    <row r="13" spans="1:17" ht="12.75" x14ac:dyDescent="0.2">
      <c r="A13" s="33" t="s">
        <v>41</v>
      </c>
      <c r="B13" s="27">
        <f>SUM(C13:D13)</f>
        <v>770</v>
      </c>
      <c r="C13" s="36">
        <v>536</v>
      </c>
      <c r="D13" s="38">
        <v>234</v>
      </c>
      <c r="E13" s="34">
        <v>72</v>
      </c>
      <c r="F13" s="40">
        <v>23</v>
      </c>
      <c r="G13" s="35">
        <v>12</v>
      </c>
      <c r="H13" s="41">
        <v>39</v>
      </c>
      <c r="I13" s="40">
        <v>140</v>
      </c>
      <c r="J13" s="40">
        <v>231</v>
      </c>
      <c r="K13" s="40">
        <v>17</v>
      </c>
      <c r="L13" s="40">
        <v>236</v>
      </c>
      <c r="M13" s="31">
        <f t="shared" si="1"/>
        <v>770</v>
      </c>
    </row>
    <row r="14" spans="1:17" ht="12.75" x14ac:dyDescent="0.2">
      <c r="A14" s="33" t="s">
        <v>42</v>
      </c>
      <c r="B14" s="27">
        <f t="shared" si="0"/>
        <v>429</v>
      </c>
      <c r="C14" s="36">
        <v>298</v>
      </c>
      <c r="D14" s="38">
        <v>131</v>
      </c>
      <c r="E14" s="42"/>
      <c r="F14" s="43"/>
      <c r="G14" s="44"/>
      <c r="H14" s="45"/>
      <c r="I14" s="40">
        <v>429</v>
      </c>
      <c r="J14" s="45"/>
      <c r="K14" s="45"/>
      <c r="L14" s="45"/>
      <c r="M14" s="31">
        <f t="shared" si="1"/>
        <v>429</v>
      </c>
    </row>
    <row r="15" spans="1:17" ht="12.75" x14ac:dyDescent="0.2">
      <c r="A15" s="33" t="s">
        <v>43</v>
      </c>
      <c r="B15" s="27">
        <f t="shared" si="0"/>
        <v>437</v>
      </c>
      <c r="C15" s="34">
        <v>312</v>
      </c>
      <c r="D15" s="35">
        <v>125</v>
      </c>
      <c r="E15" s="46"/>
      <c r="F15" s="47"/>
      <c r="G15" s="48"/>
      <c r="H15" s="41">
        <v>45</v>
      </c>
      <c r="I15" s="40">
        <v>392</v>
      </c>
      <c r="J15" s="49"/>
      <c r="K15" s="49"/>
      <c r="L15" s="49"/>
      <c r="M15" s="31">
        <f t="shared" si="1"/>
        <v>437</v>
      </c>
    </row>
    <row r="16" spans="1:17" ht="12.75" x14ac:dyDescent="0.2">
      <c r="A16" s="33" t="s">
        <v>44</v>
      </c>
      <c r="B16" s="27">
        <f t="shared" si="0"/>
        <v>339</v>
      </c>
      <c r="C16" s="34">
        <v>192</v>
      </c>
      <c r="D16" s="35">
        <v>147</v>
      </c>
      <c r="E16" s="50"/>
      <c r="F16" s="47"/>
      <c r="G16" s="48"/>
      <c r="H16" s="41">
        <v>33</v>
      </c>
      <c r="I16" s="40">
        <v>306</v>
      </c>
      <c r="J16" s="49"/>
      <c r="K16" s="49"/>
      <c r="L16" s="49"/>
      <c r="M16" s="31">
        <f t="shared" si="1"/>
        <v>339</v>
      </c>
    </row>
    <row r="17" spans="1:13" ht="12.75" x14ac:dyDescent="0.2">
      <c r="A17" s="33" t="s">
        <v>45</v>
      </c>
      <c r="B17" s="27">
        <f t="shared" si="0"/>
        <v>604</v>
      </c>
      <c r="C17" s="36">
        <v>420</v>
      </c>
      <c r="D17" s="38">
        <v>184</v>
      </c>
      <c r="E17" s="46"/>
      <c r="F17" s="47"/>
      <c r="G17" s="48"/>
      <c r="H17" s="39">
        <v>78</v>
      </c>
      <c r="I17" s="37">
        <v>526</v>
      </c>
      <c r="J17" s="49"/>
      <c r="K17" s="49"/>
      <c r="L17" s="49"/>
      <c r="M17" s="31">
        <f t="shared" si="1"/>
        <v>604</v>
      </c>
    </row>
    <row r="18" spans="1:13" ht="12.75" x14ac:dyDescent="0.2">
      <c r="A18" s="33" t="s">
        <v>46</v>
      </c>
      <c r="B18" s="27">
        <f t="shared" si="0"/>
        <v>374</v>
      </c>
      <c r="C18" s="36">
        <v>200</v>
      </c>
      <c r="D18" s="38">
        <v>174</v>
      </c>
      <c r="E18" s="46"/>
      <c r="F18" s="47"/>
      <c r="G18" s="48"/>
      <c r="H18" s="39">
        <v>17</v>
      </c>
      <c r="I18" s="37">
        <v>357</v>
      </c>
      <c r="J18" s="49"/>
      <c r="K18" s="49"/>
      <c r="L18" s="49"/>
      <c r="M18" s="31">
        <f t="shared" si="1"/>
        <v>374</v>
      </c>
    </row>
    <row r="19" spans="1:13" ht="12.75" x14ac:dyDescent="0.2">
      <c r="A19" s="33" t="s">
        <v>47</v>
      </c>
      <c r="B19" s="27">
        <f t="shared" si="0"/>
        <v>433</v>
      </c>
      <c r="C19" s="36">
        <v>293</v>
      </c>
      <c r="D19" s="38">
        <v>140</v>
      </c>
      <c r="E19" s="46"/>
      <c r="F19" s="47"/>
      <c r="G19" s="48"/>
      <c r="H19" s="39">
        <v>35</v>
      </c>
      <c r="I19" s="37">
        <v>398</v>
      </c>
      <c r="J19" s="49"/>
      <c r="K19" s="49"/>
      <c r="L19" s="49"/>
      <c r="M19" s="31">
        <f t="shared" si="1"/>
        <v>433</v>
      </c>
    </row>
    <row r="20" spans="1:13" ht="12.75" x14ac:dyDescent="0.2">
      <c r="A20" s="33" t="s">
        <v>48</v>
      </c>
      <c r="B20" s="27">
        <f t="shared" si="0"/>
        <v>379</v>
      </c>
      <c r="C20" s="36">
        <v>257</v>
      </c>
      <c r="D20" s="38">
        <v>122</v>
      </c>
      <c r="E20" s="46"/>
      <c r="F20" s="47"/>
      <c r="G20" s="48"/>
      <c r="H20" s="39">
        <v>33</v>
      </c>
      <c r="I20" s="37">
        <v>346</v>
      </c>
      <c r="J20" s="49"/>
      <c r="K20" s="49"/>
      <c r="L20" s="49"/>
      <c r="M20" s="31">
        <f t="shared" si="1"/>
        <v>379</v>
      </c>
    </row>
    <row r="21" spans="1:13" ht="13.5" thickBot="1" x14ac:dyDescent="0.25">
      <c r="A21" s="51" t="s">
        <v>49</v>
      </c>
      <c r="B21" s="27">
        <f t="shared" si="0"/>
        <v>87</v>
      </c>
      <c r="C21" s="52">
        <v>44</v>
      </c>
      <c r="D21" s="53">
        <v>43</v>
      </c>
      <c r="E21" s="54"/>
      <c r="F21" s="55"/>
      <c r="G21" s="56"/>
      <c r="H21" s="57">
        <v>48</v>
      </c>
      <c r="I21" s="58">
        <v>39</v>
      </c>
      <c r="J21" s="59"/>
      <c r="K21" s="59"/>
      <c r="L21" s="59"/>
      <c r="M21" s="31">
        <f t="shared" si="1"/>
        <v>87</v>
      </c>
    </row>
    <row r="22" spans="1:13" ht="15.75" thickBot="1" x14ac:dyDescent="0.25">
      <c r="A22" s="60" t="s">
        <v>55</v>
      </c>
      <c r="B22" s="61">
        <f>SUM(B11:B21)</f>
        <v>8174</v>
      </c>
      <c r="C22" s="61">
        <f t="shared" ref="C22:M22" si="2">SUM(C11:C21)</f>
        <v>5031</v>
      </c>
      <c r="D22" s="61">
        <f t="shared" si="2"/>
        <v>3143</v>
      </c>
      <c r="E22" s="61">
        <f t="shared" si="2"/>
        <v>75</v>
      </c>
      <c r="F22" s="61">
        <f t="shared" si="2"/>
        <v>25</v>
      </c>
      <c r="G22" s="61">
        <f t="shared" si="2"/>
        <v>12</v>
      </c>
      <c r="H22" s="61">
        <f t="shared" si="2"/>
        <v>328</v>
      </c>
      <c r="I22" s="61">
        <f t="shared" si="2"/>
        <v>6466</v>
      </c>
      <c r="J22" s="61">
        <f t="shared" si="2"/>
        <v>769</v>
      </c>
      <c r="K22" s="61">
        <f t="shared" si="2"/>
        <v>117</v>
      </c>
      <c r="L22" s="61">
        <f t="shared" si="2"/>
        <v>382</v>
      </c>
      <c r="M22" s="264">
        <f t="shared" si="2"/>
        <v>8174</v>
      </c>
    </row>
    <row r="23" spans="1:13" ht="12.75" x14ac:dyDescent="0.2">
      <c r="A23" s="370"/>
      <c r="B23" s="370"/>
      <c r="C23" s="370"/>
      <c r="D23" s="370"/>
      <c r="E23" s="370"/>
      <c r="F23" s="370"/>
      <c r="G23" s="370"/>
      <c r="H23" s="370"/>
      <c r="I23" s="370"/>
      <c r="J23" s="370"/>
      <c r="K23" s="370"/>
      <c r="L23" s="370"/>
      <c r="M23" s="370"/>
    </row>
    <row r="24" spans="1:13" ht="12.75" x14ac:dyDescent="0.2">
      <c r="A24" s="370"/>
      <c r="B24" s="370"/>
      <c r="C24" s="370"/>
      <c r="D24" s="370"/>
      <c r="E24" s="370"/>
      <c r="F24" s="370"/>
      <c r="G24" s="370"/>
      <c r="H24" s="370"/>
      <c r="I24" s="370"/>
      <c r="J24" s="370"/>
      <c r="K24" s="370"/>
      <c r="L24" s="370"/>
      <c r="M24" s="370"/>
    </row>
    <row r="25" spans="1:13" ht="12.75" x14ac:dyDescent="0.2">
      <c r="A25" s="62"/>
      <c r="B25" s="62"/>
      <c r="C25" s="62"/>
      <c r="D25" s="62"/>
      <c r="E25" s="62"/>
      <c r="F25" s="271"/>
      <c r="G25" s="62"/>
      <c r="H25" s="271"/>
      <c r="I25" s="62"/>
      <c r="J25" s="62"/>
      <c r="K25" s="271"/>
      <c r="L25" s="62"/>
      <c r="M25" s="62"/>
    </row>
    <row r="26" spans="1:13" ht="12.75" x14ac:dyDescent="0.2"/>
    <row r="27" spans="1:13" ht="12.75" x14ac:dyDescent="0.2"/>
    <row r="28" spans="1:13" ht="12.75" x14ac:dyDescent="0.2"/>
    <row r="29" spans="1:13" ht="12.75" x14ac:dyDescent="0.2"/>
    <row r="30" spans="1:13" ht="12.75" x14ac:dyDescent="0.2"/>
    <row r="31" spans="1:13" ht="12.75" x14ac:dyDescent="0.2"/>
    <row r="32" spans="1:13" ht="12.75" x14ac:dyDescent="0.2"/>
    <row r="33" ht="12.75" x14ac:dyDescent="0.2"/>
    <row r="34" ht="12.75" x14ac:dyDescent="0.2"/>
    <row r="35" ht="12.75" x14ac:dyDescent="0.2"/>
    <row r="36" ht="12.75" x14ac:dyDescent="0.2"/>
    <row r="37" ht="12.75" x14ac:dyDescent="0.2"/>
    <row r="38" ht="12.75" x14ac:dyDescent="0.2"/>
    <row r="39" ht="12.75" x14ac:dyDescent="0.2"/>
    <row r="40" ht="12.75" x14ac:dyDescent="0.2"/>
    <row r="41" ht="12.75" x14ac:dyDescent="0.2"/>
    <row r="42" ht="12.75" x14ac:dyDescent="0.2"/>
    <row r="43" ht="12.75" x14ac:dyDescent="0.2"/>
    <row r="44" ht="12.75" x14ac:dyDescent="0.2"/>
    <row r="45" ht="12.75" x14ac:dyDescent="0.2"/>
    <row r="46" ht="12.75" x14ac:dyDescent="0.2"/>
    <row r="47" ht="12.75" x14ac:dyDescent="0.2"/>
    <row r="48" ht="12.75" x14ac:dyDescent="0.2"/>
    <row r="49" spans="1:4" ht="12.75" x14ac:dyDescent="0.2"/>
    <row r="50" spans="1:4" ht="12.75" x14ac:dyDescent="0.2"/>
    <row r="51" spans="1:4" ht="12.75" x14ac:dyDescent="0.2"/>
    <row r="52" spans="1:4" ht="12.75" x14ac:dyDescent="0.2"/>
    <row r="53" spans="1:4" ht="12.75" x14ac:dyDescent="0.2"/>
    <row r="54" spans="1:4" ht="12.75" x14ac:dyDescent="0.2"/>
    <row r="55" spans="1:4" ht="12.75" x14ac:dyDescent="0.2"/>
    <row r="56" spans="1:4" ht="12.75" x14ac:dyDescent="0.2"/>
    <row r="57" spans="1:4" ht="12.75" x14ac:dyDescent="0.2"/>
    <row r="58" spans="1:4" ht="12.75" x14ac:dyDescent="0.2"/>
    <row r="59" spans="1:4" ht="12.75" x14ac:dyDescent="0.2">
      <c r="A59" s="337"/>
      <c r="B59" s="250"/>
      <c r="C59" s="371"/>
      <c r="D59" s="371"/>
    </row>
    <row r="60" spans="1:4" ht="12.75" x14ac:dyDescent="0.2">
      <c r="A60" s="337"/>
      <c r="B60" s="250"/>
      <c r="C60" s="371"/>
      <c r="D60" s="371"/>
    </row>
    <row r="61" spans="1:4" ht="12.75" x14ac:dyDescent="0.2">
      <c r="A61" s="63"/>
      <c r="B61" s="64"/>
      <c r="C61" s="64"/>
      <c r="D61" s="64"/>
    </row>
    <row r="62" spans="1:4" ht="12.75" x14ac:dyDescent="0.2">
      <c r="A62" s="63"/>
      <c r="B62" s="64"/>
      <c r="C62" s="64"/>
      <c r="D62" s="64"/>
    </row>
    <row r="63" spans="1:4" ht="12.75" x14ac:dyDescent="0.2">
      <c r="A63" s="63"/>
      <c r="B63" s="64"/>
      <c r="C63" s="64"/>
      <c r="D63" s="64"/>
    </row>
    <row r="64" spans="1:4" ht="12.75" x14ac:dyDescent="0.2">
      <c r="A64" s="63"/>
      <c r="B64" s="64"/>
      <c r="C64" s="64"/>
      <c r="D64" s="64"/>
    </row>
    <row r="65" spans="1:4" ht="12.75" x14ac:dyDescent="0.2">
      <c r="A65" s="63"/>
      <c r="B65" s="65"/>
      <c r="C65" s="65"/>
      <c r="D65" s="65"/>
    </row>
    <row r="66" spans="1:4" ht="12.75" x14ac:dyDescent="0.2">
      <c r="A66" s="63"/>
      <c r="B66" s="64"/>
      <c r="C66" s="64"/>
      <c r="D66" s="64"/>
    </row>
    <row r="67" spans="1:4" ht="12.75" x14ac:dyDescent="0.2">
      <c r="A67" s="63"/>
      <c r="B67" s="64"/>
      <c r="C67" s="64"/>
      <c r="D67" s="64"/>
    </row>
    <row r="68" spans="1:4" ht="12.75" x14ac:dyDescent="0.2">
      <c r="A68" s="63"/>
      <c r="B68" s="64"/>
      <c r="C68" s="64"/>
      <c r="D68" s="64"/>
    </row>
    <row r="69" spans="1:4" ht="12.75" x14ac:dyDescent="0.2">
      <c r="A69" s="63"/>
      <c r="B69" s="64"/>
      <c r="C69" s="64"/>
      <c r="D69" s="64"/>
    </row>
    <row r="70" spans="1:4" ht="12.75" x14ac:dyDescent="0.2">
      <c r="A70" s="63"/>
      <c r="B70" s="64"/>
      <c r="C70" s="64"/>
      <c r="D70" s="64"/>
    </row>
    <row r="71" spans="1:4" ht="12.75" x14ac:dyDescent="0.2">
      <c r="A71" s="63"/>
      <c r="B71" s="64"/>
      <c r="C71" s="64"/>
      <c r="D71" s="64"/>
    </row>
    <row r="72" spans="1:4" x14ac:dyDescent="0.2">
      <c r="A72" s="19"/>
      <c r="B72" s="66"/>
      <c r="C72" s="66"/>
      <c r="D72" s="66"/>
    </row>
  </sheetData>
  <mergeCells count="18">
    <mergeCell ref="N9:Q9"/>
    <mergeCell ref="A23:M23"/>
    <mergeCell ref="A24:M24"/>
    <mergeCell ref="A59:A60"/>
    <mergeCell ref="C59:C60"/>
    <mergeCell ref="D59:D60"/>
    <mergeCell ref="A1:M1"/>
    <mergeCell ref="A6:M6"/>
    <mergeCell ref="A9:A10"/>
    <mergeCell ref="B9:B10"/>
    <mergeCell ref="C9:C10"/>
    <mergeCell ref="D9:D10"/>
    <mergeCell ref="E9:L9"/>
    <mergeCell ref="M9:M10"/>
    <mergeCell ref="A2:M2"/>
    <mergeCell ref="A3:M3"/>
    <mergeCell ref="A4:M4"/>
    <mergeCell ref="A7:M7"/>
  </mergeCells>
  <printOptions horizontalCentered="1"/>
  <pageMargins left="0.2" right="0.2" top="1" bottom="0.25" header="0.5" footer="0.25"/>
  <pageSetup fitToHeight="0" orientation="landscape" r:id="rId1"/>
  <headerFooter>
    <oddHeader>&amp;L&amp;G&amp;R&amp;G</oddHeader>
    <oddFooter>&amp;C&amp;8Patrono con Igualdad de Oportunidades en el Empleo M/M/V/I&amp;R&amp;9Tabla 4</oddFooter>
  </headerFooter>
  <rowBreaks count="1" manualBreakCount="1">
    <brk id="25" max="16383" man="1"/>
  </rowBreaks>
  <ignoredErrors>
    <ignoredError sqref="B11:B13 M11:M2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0"/>
  <sheetViews>
    <sheetView zoomScaleNormal="100" workbookViewId="0">
      <selection activeCell="I10" sqref="I10"/>
    </sheetView>
  </sheetViews>
  <sheetFormatPr defaultColWidth="10.7109375" defaultRowHeight="12.75" x14ac:dyDescent="0.2"/>
  <cols>
    <col min="1" max="1" width="30.42578125" style="188" customWidth="1"/>
    <col min="2" max="7" width="12.7109375" style="188" customWidth="1"/>
    <col min="8" max="16384" width="10.7109375" style="188"/>
  </cols>
  <sheetData>
    <row r="1" spans="1:7" s="165" customFormat="1" ht="15" x14ac:dyDescent="0.2">
      <c r="A1" s="372" t="s">
        <v>0</v>
      </c>
      <c r="B1" s="372"/>
      <c r="C1" s="372"/>
      <c r="D1" s="372"/>
      <c r="E1" s="372"/>
      <c r="F1" s="372"/>
      <c r="G1" s="372"/>
    </row>
    <row r="2" spans="1:7" s="165" customFormat="1" ht="15" x14ac:dyDescent="0.2">
      <c r="A2" s="372" t="s">
        <v>1</v>
      </c>
      <c r="B2" s="372"/>
      <c r="C2" s="372"/>
      <c r="D2" s="372"/>
      <c r="E2" s="372"/>
      <c r="F2" s="372"/>
      <c r="G2" s="372"/>
    </row>
    <row r="3" spans="1:7" s="165" customFormat="1" ht="15" x14ac:dyDescent="0.2">
      <c r="A3" s="372" t="s">
        <v>19</v>
      </c>
      <c r="B3" s="372"/>
      <c r="C3" s="372"/>
      <c r="D3" s="372"/>
      <c r="E3" s="372"/>
      <c r="F3" s="372"/>
      <c r="G3" s="372"/>
    </row>
    <row r="4" spans="1:7" s="165" customFormat="1" ht="15" x14ac:dyDescent="0.2">
      <c r="A4" s="372" t="s">
        <v>20</v>
      </c>
      <c r="B4" s="372"/>
      <c r="C4" s="372"/>
      <c r="D4" s="372"/>
      <c r="E4" s="372"/>
      <c r="F4" s="372"/>
      <c r="G4" s="372"/>
    </row>
    <row r="5" spans="1:7" s="165" customFormat="1" ht="15" x14ac:dyDescent="0.2">
      <c r="A5" s="252"/>
      <c r="B5" s="252"/>
      <c r="C5" s="252"/>
      <c r="D5" s="252"/>
      <c r="E5" s="252"/>
      <c r="F5" s="252"/>
      <c r="G5" s="252"/>
    </row>
    <row r="6" spans="1:7" s="165" customFormat="1" ht="15" x14ac:dyDescent="0.2">
      <c r="A6" s="373" t="s">
        <v>100</v>
      </c>
      <c r="B6" s="373"/>
      <c r="C6" s="373"/>
      <c r="D6" s="373"/>
      <c r="E6" s="373"/>
      <c r="F6" s="373"/>
      <c r="G6" s="373"/>
    </row>
    <row r="7" spans="1:7" s="165" customFormat="1" x14ac:dyDescent="0.2">
      <c r="A7" s="374" t="s">
        <v>22</v>
      </c>
      <c r="B7" s="374"/>
      <c r="C7" s="374"/>
      <c r="D7" s="374"/>
      <c r="E7" s="374"/>
      <c r="F7" s="374"/>
      <c r="G7" s="374"/>
    </row>
    <row r="8" spans="1:7" s="165" customFormat="1" ht="13.5" thickBot="1" x14ac:dyDescent="0.25">
      <c r="A8" s="166"/>
      <c r="B8" s="166"/>
      <c r="C8" s="166"/>
      <c r="D8" s="166"/>
      <c r="E8" s="166"/>
      <c r="F8" s="166"/>
      <c r="G8" s="166"/>
    </row>
    <row r="9" spans="1:7" s="171" customFormat="1" ht="13.5" thickBot="1" x14ac:dyDescent="0.25">
      <c r="A9" s="167" t="s">
        <v>101</v>
      </c>
      <c r="B9" s="167" t="s">
        <v>102</v>
      </c>
      <c r="C9" s="168" t="s">
        <v>103</v>
      </c>
      <c r="D9" s="169" t="s">
        <v>104</v>
      </c>
      <c r="E9" s="169" t="s">
        <v>105</v>
      </c>
      <c r="F9" s="169" t="s">
        <v>106</v>
      </c>
      <c r="G9" s="170" t="s">
        <v>107</v>
      </c>
    </row>
    <row r="10" spans="1:7" s="176" customFormat="1" x14ac:dyDescent="0.2">
      <c r="A10" s="220" t="s">
        <v>55</v>
      </c>
      <c r="B10" s="221">
        <f>SUM(B11:B13)</f>
        <v>2556</v>
      </c>
      <c r="C10" s="221">
        <f t="shared" ref="C10:G10" si="0">SUM(C11:C13)</f>
        <v>1250</v>
      </c>
      <c r="D10" s="221">
        <f t="shared" si="0"/>
        <v>445</v>
      </c>
      <c r="E10" s="221">
        <f t="shared" si="0"/>
        <v>563</v>
      </c>
      <c r="F10" s="221">
        <f t="shared" si="0"/>
        <v>233</v>
      </c>
      <c r="G10" s="221">
        <f t="shared" si="0"/>
        <v>65</v>
      </c>
    </row>
    <row r="11" spans="1:7" s="176" customFormat="1" x14ac:dyDescent="0.2">
      <c r="A11" s="177" t="s">
        <v>108</v>
      </c>
      <c r="B11" s="236">
        <f>B16+B20+B24+B28+B32+B36+B40+B44+B48+B52+B56</f>
        <v>1757</v>
      </c>
      <c r="C11" s="236">
        <f t="shared" ref="C11:G11" si="1">C16+C20+C24+C28+C32+C36+C40+C44+C48+C52+C56</f>
        <v>1215</v>
      </c>
      <c r="D11" s="236">
        <f t="shared" si="1"/>
        <v>384</v>
      </c>
      <c r="E11" s="236">
        <f t="shared" si="1"/>
        <v>118</v>
      </c>
      <c r="F11" s="236">
        <f t="shared" si="1"/>
        <v>23</v>
      </c>
      <c r="G11" s="236">
        <f t="shared" si="1"/>
        <v>17</v>
      </c>
    </row>
    <row r="12" spans="1:7" s="176" customFormat="1" x14ac:dyDescent="0.2">
      <c r="A12" s="177" t="s">
        <v>109</v>
      </c>
      <c r="B12" s="236">
        <f t="shared" ref="B12:G13" si="2">B17+B21+B25+B29+B33+B37+B41+B45+B49+B53+B57</f>
        <v>158</v>
      </c>
      <c r="C12" s="236">
        <f t="shared" si="2"/>
        <v>13</v>
      </c>
      <c r="D12" s="236">
        <f t="shared" si="2"/>
        <v>24</v>
      </c>
      <c r="E12" s="236">
        <f t="shared" si="2"/>
        <v>110</v>
      </c>
      <c r="F12" s="236">
        <f t="shared" si="2"/>
        <v>10</v>
      </c>
      <c r="G12" s="236">
        <f t="shared" si="2"/>
        <v>1</v>
      </c>
    </row>
    <row r="13" spans="1:7" s="176" customFormat="1" x14ac:dyDescent="0.2">
      <c r="A13" s="177" t="s">
        <v>110</v>
      </c>
      <c r="B13" s="236">
        <f t="shared" si="2"/>
        <v>641</v>
      </c>
      <c r="C13" s="236">
        <f t="shared" si="2"/>
        <v>22</v>
      </c>
      <c r="D13" s="236">
        <f t="shared" si="2"/>
        <v>37</v>
      </c>
      <c r="E13" s="236">
        <f t="shared" si="2"/>
        <v>335</v>
      </c>
      <c r="F13" s="236">
        <f t="shared" si="2"/>
        <v>200</v>
      </c>
      <c r="G13" s="236">
        <f t="shared" si="2"/>
        <v>47</v>
      </c>
    </row>
    <row r="14" spans="1:7" s="176" customFormat="1" x14ac:dyDescent="0.2">
      <c r="A14" s="235"/>
      <c r="B14" s="172"/>
      <c r="C14" s="173"/>
      <c r="D14" s="174"/>
      <c r="E14" s="174"/>
      <c r="F14" s="174"/>
      <c r="G14" s="175"/>
    </row>
    <row r="15" spans="1:7" s="176" customFormat="1" x14ac:dyDescent="0.2">
      <c r="A15" s="235" t="s">
        <v>39</v>
      </c>
      <c r="B15" s="172">
        <f>SUM(B16:B18)</f>
        <v>722</v>
      </c>
      <c r="C15" s="172">
        <f t="shared" ref="C15:G15" si="3">SUM(C16:C18)</f>
        <v>352</v>
      </c>
      <c r="D15" s="172">
        <f t="shared" si="3"/>
        <v>86</v>
      </c>
      <c r="E15" s="172">
        <f t="shared" si="3"/>
        <v>192</v>
      </c>
      <c r="F15" s="172">
        <f t="shared" si="3"/>
        <v>73</v>
      </c>
      <c r="G15" s="172">
        <f t="shared" si="3"/>
        <v>19</v>
      </c>
    </row>
    <row r="16" spans="1:7" s="176" customFormat="1" x14ac:dyDescent="0.2">
      <c r="A16" s="177" t="s">
        <v>108</v>
      </c>
      <c r="B16" s="178">
        <f>SUM(C16:G16)</f>
        <v>490</v>
      </c>
      <c r="C16" s="179">
        <v>352</v>
      </c>
      <c r="D16" s="180">
        <v>85</v>
      </c>
      <c r="E16" s="180">
        <v>30</v>
      </c>
      <c r="F16" s="180">
        <v>6</v>
      </c>
      <c r="G16" s="181">
        <v>17</v>
      </c>
    </row>
    <row r="17" spans="1:7" s="176" customFormat="1" x14ac:dyDescent="0.2">
      <c r="A17" s="177" t="s">
        <v>109</v>
      </c>
      <c r="B17" s="178">
        <f t="shared" ref="B17:B58" si="4">SUM(C17:G17)</f>
        <v>31</v>
      </c>
      <c r="C17" s="180">
        <v>0</v>
      </c>
      <c r="D17" s="180">
        <v>1</v>
      </c>
      <c r="E17" s="180">
        <v>29</v>
      </c>
      <c r="F17" s="180">
        <v>1</v>
      </c>
      <c r="G17" s="180">
        <v>0</v>
      </c>
    </row>
    <row r="18" spans="1:7" s="176" customFormat="1" x14ac:dyDescent="0.2">
      <c r="A18" s="177" t="s">
        <v>110</v>
      </c>
      <c r="B18" s="178">
        <f t="shared" si="4"/>
        <v>201</v>
      </c>
      <c r="C18" s="179">
        <v>0</v>
      </c>
      <c r="D18" s="180">
        <v>0</v>
      </c>
      <c r="E18" s="180">
        <f>46+87</f>
        <v>133</v>
      </c>
      <c r="F18" s="180">
        <f>21+45</f>
        <v>66</v>
      </c>
      <c r="G18" s="181">
        <v>2</v>
      </c>
    </row>
    <row r="19" spans="1:7" s="176" customFormat="1" x14ac:dyDescent="0.2">
      <c r="A19" s="182" t="s">
        <v>40</v>
      </c>
      <c r="B19" s="172">
        <f t="shared" si="4"/>
        <v>436</v>
      </c>
      <c r="C19" s="172">
        <f t="shared" ref="C19:G19" si="5">SUM(C20:C22)</f>
        <v>302</v>
      </c>
      <c r="D19" s="172">
        <f t="shared" si="5"/>
        <v>57</v>
      </c>
      <c r="E19" s="172">
        <f t="shared" si="5"/>
        <v>50</v>
      </c>
      <c r="F19" s="172">
        <f t="shared" si="5"/>
        <v>27</v>
      </c>
      <c r="G19" s="172">
        <f t="shared" si="5"/>
        <v>0</v>
      </c>
    </row>
    <row r="20" spans="1:7" s="176" customFormat="1" x14ac:dyDescent="0.2">
      <c r="A20" s="177" t="s">
        <v>108</v>
      </c>
      <c r="B20" s="178">
        <f t="shared" si="4"/>
        <v>363</v>
      </c>
      <c r="C20" s="179">
        <v>301</v>
      </c>
      <c r="D20" s="180">
        <v>57</v>
      </c>
      <c r="E20" s="180">
        <v>4</v>
      </c>
      <c r="F20" s="180">
        <v>1</v>
      </c>
      <c r="G20" s="181">
        <v>0</v>
      </c>
    </row>
    <row r="21" spans="1:7" s="176" customFormat="1" x14ac:dyDescent="0.2">
      <c r="A21" s="177" t="s">
        <v>109</v>
      </c>
      <c r="B21" s="178">
        <f t="shared" si="4"/>
        <v>25</v>
      </c>
      <c r="C21" s="179">
        <v>0</v>
      </c>
      <c r="D21" s="180">
        <v>0</v>
      </c>
      <c r="E21" s="180">
        <v>25</v>
      </c>
      <c r="F21" s="180">
        <v>0</v>
      </c>
      <c r="G21" s="181">
        <v>0</v>
      </c>
    </row>
    <row r="22" spans="1:7" s="176" customFormat="1" x14ac:dyDescent="0.2">
      <c r="A22" s="177" t="s">
        <v>110</v>
      </c>
      <c r="B22" s="178">
        <f t="shared" si="4"/>
        <v>48</v>
      </c>
      <c r="C22" s="179">
        <v>1</v>
      </c>
      <c r="D22" s="180">
        <v>0</v>
      </c>
      <c r="E22" s="180">
        <v>21</v>
      </c>
      <c r="F22" s="180">
        <v>26</v>
      </c>
      <c r="G22" s="181">
        <v>0</v>
      </c>
    </row>
    <row r="23" spans="1:7" s="176" customFormat="1" x14ac:dyDescent="0.2">
      <c r="A23" s="182" t="s">
        <v>41</v>
      </c>
      <c r="B23" s="172">
        <f t="shared" si="4"/>
        <v>575</v>
      </c>
      <c r="C23" s="172">
        <f t="shared" ref="C23:G23" si="6">SUM(C24:C26)</f>
        <v>252</v>
      </c>
      <c r="D23" s="172">
        <f t="shared" si="6"/>
        <v>130</v>
      </c>
      <c r="E23" s="172">
        <f t="shared" si="6"/>
        <v>128</v>
      </c>
      <c r="F23" s="172">
        <f t="shared" si="6"/>
        <v>19</v>
      </c>
      <c r="G23" s="172">
        <f t="shared" si="6"/>
        <v>46</v>
      </c>
    </row>
    <row r="24" spans="1:7" s="176" customFormat="1" x14ac:dyDescent="0.2">
      <c r="A24" s="177" t="s">
        <v>108</v>
      </c>
      <c r="B24" s="178">
        <f t="shared" si="4"/>
        <v>321</v>
      </c>
      <c r="C24" s="179">
        <v>221</v>
      </c>
      <c r="D24" s="180">
        <v>74</v>
      </c>
      <c r="E24" s="180">
        <v>22</v>
      </c>
      <c r="F24" s="180">
        <v>4</v>
      </c>
      <c r="G24" s="181">
        <v>0</v>
      </c>
    </row>
    <row r="25" spans="1:7" s="176" customFormat="1" x14ac:dyDescent="0.2">
      <c r="A25" s="177" t="s">
        <v>109</v>
      </c>
      <c r="B25" s="178">
        <f t="shared" si="4"/>
        <v>59</v>
      </c>
      <c r="C25" s="179">
        <v>12</v>
      </c>
      <c r="D25" s="180">
        <v>19</v>
      </c>
      <c r="E25" s="180">
        <v>23</v>
      </c>
      <c r="F25" s="180">
        <v>4</v>
      </c>
      <c r="G25" s="181">
        <v>1</v>
      </c>
    </row>
    <row r="26" spans="1:7" s="176" customFormat="1" x14ac:dyDescent="0.2">
      <c r="A26" s="177" t="s">
        <v>110</v>
      </c>
      <c r="B26" s="178">
        <f t="shared" si="4"/>
        <v>195</v>
      </c>
      <c r="C26" s="179">
        <v>19</v>
      </c>
      <c r="D26" s="180">
        <v>37</v>
      </c>
      <c r="E26" s="180">
        <v>83</v>
      </c>
      <c r="F26" s="180">
        <v>11</v>
      </c>
      <c r="G26" s="181">
        <v>45</v>
      </c>
    </row>
    <row r="27" spans="1:7" s="176" customFormat="1" x14ac:dyDescent="0.2">
      <c r="A27" s="182" t="s">
        <v>42</v>
      </c>
      <c r="B27" s="172">
        <f t="shared" si="4"/>
        <v>105</v>
      </c>
      <c r="C27" s="172">
        <f t="shared" ref="C27:G27" si="7">SUM(C28:C30)</f>
        <v>35</v>
      </c>
      <c r="D27" s="172">
        <f t="shared" si="7"/>
        <v>31</v>
      </c>
      <c r="E27" s="172">
        <f t="shared" si="7"/>
        <v>33</v>
      </c>
      <c r="F27" s="172">
        <f t="shared" si="7"/>
        <v>6</v>
      </c>
      <c r="G27" s="172">
        <f t="shared" si="7"/>
        <v>0</v>
      </c>
    </row>
    <row r="28" spans="1:7" s="176" customFormat="1" x14ac:dyDescent="0.2">
      <c r="A28" s="177" t="s">
        <v>108</v>
      </c>
      <c r="B28" s="178">
        <f t="shared" si="4"/>
        <v>73</v>
      </c>
      <c r="C28" s="179">
        <v>35</v>
      </c>
      <c r="D28" s="180">
        <v>31</v>
      </c>
      <c r="E28" s="180">
        <v>7</v>
      </c>
      <c r="F28" s="180">
        <v>0</v>
      </c>
      <c r="G28" s="180">
        <v>0</v>
      </c>
    </row>
    <row r="29" spans="1:7" s="176" customFormat="1" x14ac:dyDescent="0.2">
      <c r="A29" s="177" t="s">
        <v>109</v>
      </c>
      <c r="B29" s="178">
        <f t="shared" si="4"/>
        <v>4</v>
      </c>
      <c r="C29" s="179">
        <v>0</v>
      </c>
      <c r="D29" s="180">
        <v>0</v>
      </c>
      <c r="E29" s="180">
        <v>4</v>
      </c>
      <c r="F29" s="180">
        <v>0</v>
      </c>
      <c r="G29" s="180">
        <v>0</v>
      </c>
    </row>
    <row r="30" spans="1:7" s="176" customFormat="1" x14ac:dyDescent="0.2">
      <c r="A30" s="177" t="s">
        <v>110</v>
      </c>
      <c r="B30" s="178">
        <f t="shared" si="4"/>
        <v>28</v>
      </c>
      <c r="C30" s="179">
        <v>0</v>
      </c>
      <c r="D30" s="180">
        <v>0</v>
      </c>
      <c r="E30" s="180">
        <v>22</v>
      </c>
      <c r="F30" s="180">
        <v>6</v>
      </c>
      <c r="G30" s="180">
        <v>0</v>
      </c>
    </row>
    <row r="31" spans="1:7" s="176" customFormat="1" x14ac:dyDescent="0.2">
      <c r="A31" s="182" t="s">
        <v>43</v>
      </c>
      <c r="B31" s="172">
        <f t="shared" si="4"/>
        <v>149</v>
      </c>
      <c r="C31" s="172">
        <f t="shared" ref="C31:G31" si="8">SUM(C32:C34)</f>
        <v>76</v>
      </c>
      <c r="D31" s="172">
        <f t="shared" si="8"/>
        <v>24</v>
      </c>
      <c r="E31" s="172">
        <f t="shared" si="8"/>
        <v>26</v>
      </c>
      <c r="F31" s="172">
        <f t="shared" si="8"/>
        <v>23</v>
      </c>
      <c r="G31" s="172">
        <f t="shared" si="8"/>
        <v>0</v>
      </c>
    </row>
    <row r="32" spans="1:7" s="176" customFormat="1" x14ac:dyDescent="0.2">
      <c r="A32" s="177" t="s">
        <v>108</v>
      </c>
      <c r="B32" s="178">
        <f t="shared" si="4"/>
        <v>104</v>
      </c>
      <c r="C32" s="179">
        <v>75</v>
      </c>
      <c r="D32" s="180">
        <v>24</v>
      </c>
      <c r="E32" s="180">
        <v>5</v>
      </c>
      <c r="F32" s="180">
        <v>0</v>
      </c>
      <c r="G32" s="181">
        <v>0</v>
      </c>
    </row>
    <row r="33" spans="1:9" s="176" customFormat="1" x14ac:dyDescent="0.2">
      <c r="A33" s="177" t="s">
        <v>109</v>
      </c>
      <c r="B33" s="178">
        <f t="shared" si="4"/>
        <v>7</v>
      </c>
      <c r="C33" s="180">
        <v>0</v>
      </c>
      <c r="D33" s="180">
        <v>0</v>
      </c>
      <c r="E33" s="180">
        <v>6</v>
      </c>
      <c r="F33" s="180">
        <v>1</v>
      </c>
      <c r="G33" s="180">
        <v>0</v>
      </c>
    </row>
    <row r="34" spans="1:9" s="176" customFormat="1" x14ac:dyDescent="0.2">
      <c r="A34" s="177" t="s">
        <v>110</v>
      </c>
      <c r="B34" s="178">
        <f t="shared" si="4"/>
        <v>38</v>
      </c>
      <c r="C34" s="179">
        <v>1</v>
      </c>
      <c r="D34" s="180">
        <v>0</v>
      </c>
      <c r="E34" s="180">
        <v>15</v>
      </c>
      <c r="F34" s="180">
        <v>22</v>
      </c>
      <c r="G34" s="180">
        <v>0</v>
      </c>
    </row>
    <row r="35" spans="1:9" s="176" customFormat="1" x14ac:dyDescent="0.2">
      <c r="A35" s="182" t="s">
        <v>44</v>
      </c>
      <c r="B35" s="172">
        <f t="shared" si="4"/>
        <v>80</v>
      </c>
      <c r="C35" s="172">
        <f t="shared" ref="C35:G35" si="9">SUM(C36:C38)</f>
        <v>41</v>
      </c>
      <c r="D35" s="172">
        <f t="shared" si="9"/>
        <v>12</v>
      </c>
      <c r="E35" s="172">
        <f t="shared" si="9"/>
        <v>14</v>
      </c>
      <c r="F35" s="172">
        <f t="shared" si="9"/>
        <v>13</v>
      </c>
      <c r="G35" s="172">
        <f t="shared" si="9"/>
        <v>0</v>
      </c>
    </row>
    <row r="36" spans="1:9" s="176" customFormat="1" x14ac:dyDescent="0.2">
      <c r="A36" s="177" t="s">
        <v>108</v>
      </c>
      <c r="B36" s="178">
        <f t="shared" si="4"/>
        <v>55</v>
      </c>
      <c r="C36" s="179">
        <v>41</v>
      </c>
      <c r="D36" s="180">
        <v>9</v>
      </c>
      <c r="E36" s="180">
        <v>3</v>
      </c>
      <c r="F36" s="180">
        <v>2</v>
      </c>
      <c r="G36" s="181">
        <v>0</v>
      </c>
    </row>
    <row r="37" spans="1:9" s="176" customFormat="1" x14ac:dyDescent="0.2">
      <c r="A37" s="177" t="s">
        <v>109</v>
      </c>
      <c r="B37" s="178">
        <f t="shared" si="4"/>
        <v>3</v>
      </c>
      <c r="C37" s="179">
        <v>0</v>
      </c>
      <c r="D37" s="180">
        <v>3</v>
      </c>
      <c r="E37" s="233">
        <v>0</v>
      </c>
      <c r="F37" s="233">
        <v>0</v>
      </c>
      <c r="G37" s="181">
        <v>0</v>
      </c>
    </row>
    <row r="38" spans="1:9" s="176" customFormat="1" x14ac:dyDescent="0.2">
      <c r="A38" s="177" t="s">
        <v>110</v>
      </c>
      <c r="B38" s="178">
        <f t="shared" si="4"/>
        <v>22</v>
      </c>
      <c r="C38" s="179">
        <v>0</v>
      </c>
      <c r="D38" s="180">
        <v>0</v>
      </c>
      <c r="E38" s="180">
        <v>11</v>
      </c>
      <c r="F38" s="180">
        <v>11</v>
      </c>
      <c r="G38" s="181">
        <v>0</v>
      </c>
    </row>
    <row r="39" spans="1:9" s="176" customFormat="1" x14ac:dyDescent="0.2">
      <c r="A39" s="182" t="s">
        <v>45</v>
      </c>
      <c r="B39" s="172">
        <f t="shared" si="4"/>
        <v>137</v>
      </c>
      <c r="C39" s="172">
        <f t="shared" ref="C39:G39" si="10">SUM(C40:C42)</f>
        <v>71</v>
      </c>
      <c r="D39" s="172">
        <f t="shared" si="10"/>
        <v>26</v>
      </c>
      <c r="E39" s="172">
        <f t="shared" si="10"/>
        <v>24</v>
      </c>
      <c r="F39" s="172">
        <f t="shared" si="10"/>
        <v>16</v>
      </c>
      <c r="G39" s="172">
        <f t="shared" si="10"/>
        <v>0</v>
      </c>
    </row>
    <row r="40" spans="1:9" s="176" customFormat="1" x14ac:dyDescent="0.2">
      <c r="A40" s="177" t="s">
        <v>108</v>
      </c>
      <c r="B40" s="178">
        <f t="shared" si="4"/>
        <v>107</v>
      </c>
      <c r="C40" s="179">
        <v>70</v>
      </c>
      <c r="D40" s="180">
        <v>26</v>
      </c>
      <c r="E40" s="180">
        <v>9</v>
      </c>
      <c r="F40" s="180">
        <v>2</v>
      </c>
      <c r="G40" s="181">
        <v>0</v>
      </c>
    </row>
    <row r="41" spans="1:9" s="176" customFormat="1" x14ac:dyDescent="0.2">
      <c r="A41" s="177" t="s">
        <v>109</v>
      </c>
      <c r="B41" s="178">
        <f t="shared" si="4"/>
        <v>7</v>
      </c>
      <c r="C41" s="179">
        <v>1</v>
      </c>
      <c r="D41" s="180">
        <v>0</v>
      </c>
      <c r="E41" s="180">
        <v>6</v>
      </c>
      <c r="F41" s="180">
        <v>0</v>
      </c>
      <c r="G41" s="181">
        <v>0</v>
      </c>
    </row>
    <row r="42" spans="1:9" s="176" customFormat="1" x14ac:dyDescent="0.2">
      <c r="A42" s="177" t="s">
        <v>110</v>
      </c>
      <c r="B42" s="178">
        <f t="shared" si="4"/>
        <v>23</v>
      </c>
      <c r="C42" s="179">
        <v>0</v>
      </c>
      <c r="D42" s="180">
        <v>0</v>
      </c>
      <c r="E42" s="180">
        <v>9</v>
      </c>
      <c r="F42" s="180">
        <v>14</v>
      </c>
      <c r="G42" s="181">
        <v>0</v>
      </c>
    </row>
    <row r="43" spans="1:9" s="176" customFormat="1" x14ac:dyDescent="0.2">
      <c r="A43" s="182" t="s">
        <v>46</v>
      </c>
      <c r="B43" s="172">
        <f t="shared" si="4"/>
        <v>152</v>
      </c>
      <c r="C43" s="172">
        <f t="shared" ref="C43:G43" si="11">SUM(C44:C46)</f>
        <v>55</v>
      </c>
      <c r="D43" s="172">
        <f t="shared" si="11"/>
        <v>34</v>
      </c>
      <c r="E43" s="172">
        <f t="shared" si="11"/>
        <v>43</v>
      </c>
      <c r="F43" s="172">
        <f t="shared" si="11"/>
        <v>20</v>
      </c>
      <c r="G43" s="172">
        <f t="shared" si="11"/>
        <v>0</v>
      </c>
    </row>
    <row r="44" spans="1:9" s="176" customFormat="1" x14ac:dyDescent="0.2">
      <c r="A44" s="177" t="s">
        <v>108</v>
      </c>
      <c r="B44" s="178">
        <f t="shared" si="4"/>
        <v>108</v>
      </c>
      <c r="C44" s="179">
        <v>55</v>
      </c>
      <c r="D44" s="180">
        <v>34</v>
      </c>
      <c r="E44" s="180">
        <v>17</v>
      </c>
      <c r="F44" s="180">
        <v>2</v>
      </c>
      <c r="G44" s="181">
        <v>0</v>
      </c>
      <c r="I44" s="231"/>
    </row>
    <row r="45" spans="1:9" s="176" customFormat="1" x14ac:dyDescent="0.2">
      <c r="A45" s="177" t="s">
        <v>109</v>
      </c>
      <c r="B45" s="178">
        <f t="shared" si="4"/>
        <v>8</v>
      </c>
      <c r="C45" s="179">
        <v>0</v>
      </c>
      <c r="D45" s="180">
        <v>0</v>
      </c>
      <c r="E45" s="180">
        <v>7</v>
      </c>
      <c r="F45" s="180">
        <v>1</v>
      </c>
      <c r="G45" s="181">
        <v>0</v>
      </c>
    </row>
    <row r="46" spans="1:9" s="176" customFormat="1" x14ac:dyDescent="0.2">
      <c r="A46" s="177" t="s">
        <v>110</v>
      </c>
      <c r="B46" s="178">
        <f t="shared" si="4"/>
        <v>36</v>
      </c>
      <c r="C46" s="179">
        <v>0</v>
      </c>
      <c r="D46" s="180">
        <v>0</v>
      </c>
      <c r="E46" s="180">
        <v>19</v>
      </c>
      <c r="F46" s="180">
        <v>17</v>
      </c>
      <c r="G46" s="181">
        <v>0</v>
      </c>
    </row>
    <row r="47" spans="1:9" s="176" customFormat="1" x14ac:dyDescent="0.2">
      <c r="A47" s="182" t="s">
        <v>47</v>
      </c>
      <c r="B47" s="172">
        <f t="shared" si="4"/>
        <v>94</v>
      </c>
      <c r="C47" s="172">
        <f t="shared" ref="C47:G47" si="12">SUM(C48:C50)</f>
        <v>24</v>
      </c>
      <c r="D47" s="172">
        <f t="shared" si="12"/>
        <v>20</v>
      </c>
      <c r="E47" s="172">
        <f t="shared" si="12"/>
        <v>27</v>
      </c>
      <c r="F47" s="172">
        <f t="shared" si="12"/>
        <v>23</v>
      </c>
      <c r="G47" s="172">
        <f t="shared" si="12"/>
        <v>0</v>
      </c>
    </row>
    <row r="48" spans="1:9" s="176" customFormat="1" x14ac:dyDescent="0.2">
      <c r="A48" s="177" t="s">
        <v>108</v>
      </c>
      <c r="B48" s="178">
        <f t="shared" si="4"/>
        <v>56</v>
      </c>
      <c r="C48" s="179">
        <v>23</v>
      </c>
      <c r="D48" s="180">
        <v>20</v>
      </c>
      <c r="E48" s="180">
        <v>11</v>
      </c>
      <c r="F48" s="180">
        <v>2</v>
      </c>
      <c r="G48" s="181">
        <v>0</v>
      </c>
    </row>
    <row r="49" spans="1:7" s="176" customFormat="1" x14ac:dyDescent="0.2">
      <c r="A49" s="177" t="s">
        <v>109</v>
      </c>
      <c r="B49" s="178">
        <f t="shared" si="4"/>
        <v>5</v>
      </c>
      <c r="C49" s="179">
        <v>0</v>
      </c>
      <c r="D49" s="179">
        <v>0</v>
      </c>
      <c r="E49" s="180">
        <v>2</v>
      </c>
      <c r="F49" s="180">
        <v>3</v>
      </c>
      <c r="G49" s="181">
        <v>0</v>
      </c>
    </row>
    <row r="50" spans="1:7" s="176" customFormat="1" x14ac:dyDescent="0.2">
      <c r="A50" s="177" t="s">
        <v>110</v>
      </c>
      <c r="B50" s="178">
        <f t="shared" si="4"/>
        <v>33</v>
      </c>
      <c r="C50" s="179">
        <v>1</v>
      </c>
      <c r="D50" s="179">
        <v>0</v>
      </c>
      <c r="E50" s="180">
        <v>14</v>
      </c>
      <c r="F50" s="180">
        <v>18</v>
      </c>
      <c r="G50" s="181">
        <v>0</v>
      </c>
    </row>
    <row r="51" spans="1:7" s="176" customFormat="1" x14ac:dyDescent="0.2">
      <c r="A51" s="182" t="s">
        <v>48</v>
      </c>
      <c r="B51" s="172">
        <f t="shared" si="4"/>
        <v>77</v>
      </c>
      <c r="C51" s="172">
        <f t="shared" ref="C51:G51" si="13">SUM(C52:C54)</f>
        <v>25</v>
      </c>
      <c r="D51" s="172">
        <f t="shared" si="13"/>
        <v>18</v>
      </c>
      <c r="E51" s="172">
        <f t="shared" si="13"/>
        <v>21</v>
      </c>
      <c r="F51" s="172">
        <f t="shared" si="13"/>
        <v>13</v>
      </c>
      <c r="G51" s="172">
        <f t="shared" si="13"/>
        <v>0</v>
      </c>
    </row>
    <row r="52" spans="1:7" s="176" customFormat="1" x14ac:dyDescent="0.2">
      <c r="A52" s="177" t="s">
        <v>108</v>
      </c>
      <c r="B52" s="178">
        <f t="shared" si="4"/>
        <v>53</v>
      </c>
      <c r="C52" s="179">
        <v>25</v>
      </c>
      <c r="D52" s="180">
        <v>17</v>
      </c>
      <c r="E52" s="180">
        <v>7</v>
      </c>
      <c r="F52" s="180">
        <v>4</v>
      </c>
      <c r="G52" s="181">
        <v>0</v>
      </c>
    </row>
    <row r="53" spans="1:7" s="176" customFormat="1" x14ac:dyDescent="0.2">
      <c r="A53" s="177" t="s">
        <v>109</v>
      </c>
      <c r="B53" s="178">
        <f t="shared" si="4"/>
        <v>9</v>
      </c>
      <c r="C53" s="179">
        <v>0</v>
      </c>
      <c r="D53" s="180">
        <v>1</v>
      </c>
      <c r="E53" s="180">
        <v>8</v>
      </c>
      <c r="F53" s="180">
        <v>0</v>
      </c>
      <c r="G53" s="181">
        <v>0</v>
      </c>
    </row>
    <row r="54" spans="1:7" s="176" customFormat="1" x14ac:dyDescent="0.2">
      <c r="A54" s="177" t="s">
        <v>110</v>
      </c>
      <c r="B54" s="178">
        <f t="shared" si="4"/>
        <v>15</v>
      </c>
      <c r="C54" s="179">
        <v>0</v>
      </c>
      <c r="D54" s="180">
        <v>0</v>
      </c>
      <c r="E54" s="180">
        <v>6</v>
      </c>
      <c r="F54" s="180">
        <v>9</v>
      </c>
      <c r="G54" s="181">
        <v>0</v>
      </c>
    </row>
    <row r="55" spans="1:7" s="176" customFormat="1" x14ac:dyDescent="0.2">
      <c r="A55" s="182" t="s">
        <v>49</v>
      </c>
      <c r="B55" s="172">
        <f t="shared" si="4"/>
        <v>29</v>
      </c>
      <c r="C55" s="172">
        <f t="shared" ref="C55:G55" si="14">SUM(C56:C58)</f>
        <v>17</v>
      </c>
      <c r="D55" s="172">
        <f t="shared" si="14"/>
        <v>7</v>
      </c>
      <c r="E55" s="172">
        <f t="shared" si="14"/>
        <v>5</v>
      </c>
      <c r="F55" s="172">
        <f t="shared" si="14"/>
        <v>0</v>
      </c>
      <c r="G55" s="172">
        <f t="shared" si="14"/>
        <v>0</v>
      </c>
    </row>
    <row r="56" spans="1:7" s="176" customFormat="1" x14ac:dyDescent="0.2">
      <c r="A56" s="177" t="s">
        <v>108</v>
      </c>
      <c r="B56" s="178">
        <f t="shared" si="4"/>
        <v>27</v>
      </c>
      <c r="C56" s="179">
        <v>17</v>
      </c>
      <c r="D56" s="180">
        <v>7</v>
      </c>
      <c r="E56" s="180">
        <v>3</v>
      </c>
      <c r="F56" s="180">
        <v>0</v>
      </c>
      <c r="G56" s="181">
        <v>0</v>
      </c>
    </row>
    <row r="57" spans="1:7" s="176" customFormat="1" x14ac:dyDescent="0.2">
      <c r="A57" s="177" t="s">
        <v>109</v>
      </c>
      <c r="B57" s="178">
        <f t="shared" si="4"/>
        <v>0</v>
      </c>
      <c r="C57" s="179">
        <v>0</v>
      </c>
      <c r="D57" s="180">
        <v>0</v>
      </c>
      <c r="E57" s="180">
        <v>0</v>
      </c>
      <c r="F57" s="180">
        <v>0</v>
      </c>
      <c r="G57" s="181">
        <v>0</v>
      </c>
    </row>
    <row r="58" spans="1:7" s="176" customFormat="1" ht="13.5" thickBot="1" x14ac:dyDescent="0.25">
      <c r="A58" s="183" t="s">
        <v>110</v>
      </c>
      <c r="B58" s="184">
        <f t="shared" si="4"/>
        <v>2</v>
      </c>
      <c r="C58" s="185">
        <v>0</v>
      </c>
      <c r="D58" s="186">
        <v>0</v>
      </c>
      <c r="E58" s="186">
        <v>2</v>
      </c>
      <c r="F58" s="186">
        <v>0</v>
      </c>
      <c r="G58" s="187">
        <v>0</v>
      </c>
    </row>
    <row r="59" spans="1:7" x14ac:dyDescent="0.2">
      <c r="A59" s="294"/>
      <c r="B59" s="294"/>
      <c r="C59" s="294"/>
      <c r="D59" s="294"/>
      <c r="E59" s="294"/>
      <c r="F59" s="294"/>
      <c r="G59" s="294"/>
    </row>
    <row r="60" spans="1:7" x14ac:dyDescent="0.2">
      <c r="A60" s="294"/>
      <c r="B60" s="294"/>
      <c r="C60" s="294"/>
      <c r="D60" s="294"/>
      <c r="E60" s="294"/>
      <c r="F60" s="294"/>
      <c r="G60" s="294"/>
    </row>
  </sheetData>
  <mergeCells count="8">
    <mergeCell ref="A59:G59"/>
    <mergeCell ref="A60:G60"/>
    <mergeCell ref="A1:G1"/>
    <mergeCell ref="A2:G2"/>
    <mergeCell ref="A3:G3"/>
    <mergeCell ref="A4:G4"/>
    <mergeCell ref="A6:G6"/>
    <mergeCell ref="A7:G7"/>
  </mergeCells>
  <printOptions horizontalCentered="1"/>
  <pageMargins left="0.2" right="0.2" top="0.75" bottom="0.25" header="0.5" footer="0.05"/>
  <pageSetup scale="90" fitToHeight="0" orientation="portrait" r:id="rId1"/>
  <headerFooter>
    <oddHeader>&amp;L&amp;G&amp;R&amp;G</oddHeader>
    <oddFooter>&amp;C&amp;8Patrono con Igualdad de Oportunidades en el Empleo M/M/V/I&amp;R&amp;8Tabla 6</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K72"/>
  <sheetViews>
    <sheetView workbookViewId="0">
      <selection sqref="A1:XFD1048576"/>
    </sheetView>
  </sheetViews>
  <sheetFormatPr defaultColWidth="8.7109375" defaultRowHeight="12.75" x14ac:dyDescent="0.2"/>
  <cols>
    <col min="1" max="1" width="62.28515625" style="215" bestFit="1" customWidth="1"/>
    <col min="2" max="2" width="7" style="215" bestFit="1" customWidth="1"/>
    <col min="3" max="3" width="6" style="215" bestFit="1" customWidth="1"/>
    <col min="4" max="4" width="6.85546875" style="215" bestFit="1" customWidth="1"/>
    <col min="5" max="7" width="6" style="215" bestFit="1" customWidth="1"/>
    <col min="8" max="8" width="7" style="215" bestFit="1" customWidth="1"/>
    <col min="9" max="10" width="6" style="215" bestFit="1" customWidth="1"/>
    <col min="11" max="13" width="6.5703125" style="215" customWidth="1"/>
    <col min="14" max="37" width="4.7109375" style="215" bestFit="1" customWidth="1"/>
    <col min="38" max="16384" width="8.7109375" style="215"/>
  </cols>
  <sheetData>
    <row r="1" spans="1:37" s="165" customFormat="1" ht="15" x14ac:dyDescent="0.2">
      <c r="A1" s="382" t="s">
        <v>0</v>
      </c>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row>
    <row r="2" spans="1:37" s="165" customFormat="1" ht="15" x14ac:dyDescent="0.2">
      <c r="A2" s="382" t="s">
        <v>1</v>
      </c>
      <c r="B2" s="382"/>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2"/>
    </row>
    <row r="3" spans="1:37" s="165" customFormat="1" ht="15" x14ac:dyDescent="0.2">
      <c r="A3" s="382" t="s">
        <v>19</v>
      </c>
      <c r="B3" s="382"/>
      <c r="C3" s="382"/>
      <c r="D3" s="382"/>
      <c r="E3" s="382"/>
      <c r="F3" s="382"/>
      <c r="G3" s="382"/>
      <c r="H3" s="382"/>
      <c r="I3" s="382"/>
      <c r="J3" s="382"/>
      <c r="K3" s="382"/>
      <c r="L3" s="382"/>
      <c r="M3" s="382"/>
      <c r="N3" s="382"/>
      <c r="O3" s="382"/>
      <c r="P3" s="382"/>
      <c r="Q3" s="382"/>
      <c r="R3" s="382"/>
      <c r="S3" s="382"/>
      <c r="T3" s="382"/>
      <c r="U3" s="382"/>
      <c r="V3" s="382"/>
      <c r="W3" s="382"/>
      <c r="X3" s="382"/>
      <c r="Y3" s="382"/>
      <c r="Z3" s="382"/>
      <c r="AA3" s="382"/>
      <c r="AB3" s="382"/>
      <c r="AC3" s="382"/>
      <c r="AD3" s="382"/>
      <c r="AE3" s="382"/>
      <c r="AF3" s="382"/>
      <c r="AG3" s="382"/>
      <c r="AH3" s="382"/>
      <c r="AI3" s="382"/>
      <c r="AJ3" s="382"/>
      <c r="AK3" s="382"/>
    </row>
    <row r="4" spans="1:37" s="165" customFormat="1" ht="15" x14ac:dyDescent="0.2">
      <c r="A4" s="382" t="s">
        <v>20</v>
      </c>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82"/>
    </row>
    <row r="5" spans="1:37" s="165" customFormat="1" ht="18" customHeight="1" x14ac:dyDescent="0.2">
      <c r="A5" s="189"/>
      <c r="B5" s="253"/>
      <c r="C5" s="189"/>
      <c r="D5" s="189"/>
      <c r="E5" s="189"/>
      <c r="F5" s="189"/>
      <c r="G5" s="189"/>
      <c r="H5" s="253"/>
      <c r="I5" s="189"/>
      <c r="J5" s="189"/>
      <c r="K5" s="189"/>
      <c r="L5" s="189"/>
      <c r="M5" s="189"/>
      <c r="N5" s="189"/>
      <c r="O5" s="189"/>
      <c r="P5" s="189"/>
      <c r="Q5" s="189"/>
      <c r="R5" s="189"/>
      <c r="S5" s="189"/>
      <c r="T5" s="190"/>
      <c r="U5" s="189"/>
      <c r="V5" s="189"/>
      <c r="W5" s="189"/>
      <c r="X5" s="189"/>
    </row>
    <row r="6" spans="1:37" s="165" customFormat="1" ht="15" x14ac:dyDescent="0.2">
      <c r="A6" s="382" t="s">
        <v>111</v>
      </c>
      <c r="B6" s="382"/>
      <c r="C6" s="382"/>
      <c r="D6" s="382"/>
      <c r="E6" s="382"/>
      <c r="F6" s="382"/>
      <c r="G6" s="382"/>
      <c r="H6" s="382"/>
      <c r="I6" s="382"/>
      <c r="J6" s="382"/>
      <c r="K6" s="382"/>
      <c r="L6" s="382"/>
      <c r="M6" s="382"/>
      <c r="N6" s="382"/>
      <c r="O6" s="382"/>
      <c r="P6" s="382"/>
      <c r="Q6" s="382"/>
      <c r="R6" s="382"/>
      <c r="S6" s="382"/>
      <c r="T6" s="382"/>
      <c r="U6" s="382"/>
      <c r="V6" s="382"/>
      <c r="W6" s="382"/>
      <c r="X6" s="382"/>
      <c r="Y6" s="382"/>
      <c r="Z6" s="382"/>
      <c r="AA6" s="382"/>
      <c r="AB6" s="382"/>
      <c r="AC6" s="382"/>
      <c r="AD6" s="382"/>
      <c r="AE6" s="382"/>
      <c r="AF6" s="382"/>
      <c r="AG6" s="382"/>
      <c r="AH6" s="382"/>
      <c r="AI6" s="382"/>
      <c r="AJ6" s="382"/>
      <c r="AK6" s="382"/>
    </row>
    <row r="7" spans="1:37" s="165" customFormat="1" ht="15" x14ac:dyDescent="0.2">
      <c r="A7" s="379" t="s">
        <v>22</v>
      </c>
      <c r="B7" s="379"/>
      <c r="C7" s="379"/>
      <c r="D7" s="379"/>
      <c r="E7" s="379"/>
      <c r="F7" s="379"/>
      <c r="G7" s="379"/>
      <c r="H7" s="379"/>
      <c r="I7" s="379"/>
      <c r="J7" s="379"/>
      <c r="K7" s="379"/>
      <c r="L7" s="379"/>
      <c r="M7" s="379"/>
      <c r="N7" s="379"/>
      <c r="O7" s="379"/>
      <c r="P7" s="379"/>
      <c r="Q7" s="379"/>
      <c r="R7" s="379"/>
      <c r="S7" s="379"/>
      <c r="T7" s="379"/>
      <c r="U7" s="379"/>
      <c r="V7" s="379"/>
      <c r="W7" s="379"/>
      <c r="X7" s="379"/>
      <c r="Y7" s="379"/>
      <c r="Z7" s="379"/>
      <c r="AA7" s="379"/>
      <c r="AB7" s="379"/>
      <c r="AC7" s="379"/>
      <c r="AD7" s="379"/>
      <c r="AE7" s="379"/>
      <c r="AF7" s="379"/>
      <c r="AG7" s="379"/>
      <c r="AH7" s="379"/>
      <c r="AI7" s="379"/>
      <c r="AJ7" s="379"/>
      <c r="AK7" s="379"/>
    </row>
    <row r="8" spans="1:37" s="165" customFormat="1" ht="6.75" customHeight="1" thickBot="1" x14ac:dyDescent="0.25">
      <c r="A8" s="282"/>
      <c r="B8" s="282"/>
      <c r="C8" s="282"/>
      <c r="D8" s="282"/>
      <c r="E8" s="282"/>
      <c r="F8" s="282"/>
      <c r="G8" s="282"/>
      <c r="H8" s="282"/>
      <c r="I8" s="282"/>
      <c r="J8" s="282"/>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row>
    <row r="9" spans="1:37" s="191" customFormat="1" ht="12" x14ac:dyDescent="0.2">
      <c r="A9" s="380" t="s">
        <v>112</v>
      </c>
      <c r="B9" s="339" t="s">
        <v>113</v>
      </c>
      <c r="C9" s="384"/>
      <c r="D9" s="385"/>
      <c r="E9" s="386" t="s">
        <v>39</v>
      </c>
      <c r="F9" s="376"/>
      <c r="G9" s="377"/>
      <c r="H9" s="375" t="s">
        <v>40</v>
      </c>
      <c r="I9" s="376"/>
      <c r="J9" s="377"/>
      <c r="K9" s="375" t="s">
        <v>41</v>
      </c>
      <c r="L9" s="376"/>
      <c r="M9" s="377"/>
      <c r="N9" s="375" t="s">
        <v>42</v>
      </c>
      <c r="O9" s="376"/>
      <c r="P9" s="377"/>
      <c r="Q9" s="375" t="s">
        <v>43</v>
      </c>
      <c r="R9" s="376"/>
      <c r="S9" s="377"/>
      <c r="T9" s="375" t="s">
        <v>44</v>
      </c>
      <c r="U9" s="376"/>
      <c r="V9" s="377"/>
      <c r="W9" s="375" t="s">
        <v>45</v>
      </c>
      <c r="X9" s="376"/>
      <c r="Y9" s="377"/>
      <c r="Z9" s="375" t="s">
        <v>46</v>
      </c>
      <c r="AA9" s="376"/>
      <c r="AB9" s="377"/>
      <c r="AC9" s="375" t="s">
        <v>47</v>
      </c>
      <c r="AD9" s="376"/>
      <c r="AE9" s="377"/>
      <c r="AF9" s="375" t="s">
        <v>48</v>
      </c>
      <c r="AG9" s="376"/>
      <c r="AH9" s="377"/>
      <c r="AI9" s="375" t="s">
        <v>49</v>
      </c>
      <c r="AJ9" s="376"/>
      <c r="AK9" s="383"/>
    </row>
    <row r="10" spans="1:37" s="193" customFormat="1" thickBot="1" x14ac:dyDescent="0.25">
      <c r="A10" s="381"/>
      <c r="B10" s="281" t="s">
        <v>114</v>
      </c>
      <c r="C10" s="279" t="s">
        <v>115</v>
      </c>
      <c r="D10" s="280" t="s">
        <v>116</v>
      </c>
      <c r="E10" s="192" t="s">
        <v>114</v>
      </c>
      <c r="F10" s="279" t="s">
        <v>115</v>
      </c>
      <c r="G10" s="279" t="s">
        <v>116</v>
      </c>
      <c r="H10" s="279" t="s">
        <v>114</v>
      </c>
      <c r="I10" s="279" t="s">
        <v>115</v>
      </c>
      <c r="J10" s="279" t="s">
        <v>116</v>
      </c>
      <c r="K10" s="279" t="s">
        <v>114</v>
      </c>
      <c r="L10" s="279" t="s">
        <v>115</v>
      </c>
      <c r="M10" s="279" t="s">
        <v>116</v>
      </c>
      <c r="N10" s="279" t="s">
        <v>114</v>
      </c>
      <c r="O10" s="279" t="s">
        <v>115</v>
      </c>
      <c r="P10" s="279" t="s">
        <v>116</v>
      </c>
      <c r="Q10" s="279" t="s">
        <v>114</v>
      </c>
      <c r="R10" s="279" t="s">
        <v>115</v>
      </c>
      <c r="S10" s="279" t="s">
        <v>116</v>
      </c>
      <c r="T10" s="279" t="s">
        <v>114</v>
      </c>
      <c r="U10" s="279" t="s">
        <v>115</v>
      </c>
      <c r="V10" s="279" t="s">
        <v>116</v>
      </c>
      <c r="W10" s="279" t="s">
        <v>114</v>
      </c>
      <c r="X10" s="279" t="s">
        <v>115</v>
      </c>
      <c r="Y10" s="279" t="s">
        <v>116</v>
      </c>
      <c r="Z10" s="279" t="s">
        <v>114</v>
      </c>
      <c r="AA10" s="279" t="s">
        <v>115</v>
      </c>
      <c r="AB10" s="279" t="s">
        <v>116</v>
      </c>
      <c r="AC10" s="279" t="s">
        <v>114</v>
      </c>
      <c r="AD10" s="279" t="s">
        <v>115</v>
      </c>
      <c r="AE10" s="279" t="s">
        <v>116</v>
      </c>
      <c r="AF10" s="279" t="s">
        <v>114</v>
      </c>
      <c r="AG10" s="279" t="s">
        <v>115</v>
      </c>
      <c r="AH10" s="279" t="s">
        <v>116</v>
      </c>
      <c r="AI10" s="279" t="s">
        <v>114</v>
      </c>
      <c r="AJ10" s="279" t="s">
        <v>115</v>
      </c>
      <c r="AK10" s="280" t="s">
        <v>116</v>
      </c>
    </row>
    <row r="11" spans="1:37" s="193" customFormat="1" ht="15.75" thickBot="1" x14ac:dyDescent="0.25">
      <c r="A11" s="194" t="s">
        <v>50</v>
      </c>
      <c r="B11" s="195">
        <f>E11+H11+K11+N11+Q11+T11+W11+Z11+AC11+AF11+AI11</f>
        <v>4470</v>
      </c>
      <c r="C11" s="195">
        <f>F11+I11+L11+O11+R11+U11+X11+AA11+AD11+AG11+AJ11</f>
        <v>5168</v>
      </c>
      <c r="D11" s="196">
        <f t="shared" ref="C11:D25" si="0">G11+J11+M11+P11+S11+V11+Y11+AB11+AE11+AH11+AK11</f>
        <v>9638</v>
      </c>
      <c r="E11" s="197">
        <f t="shared" ref="E11:F30" si="1">E31+E51</f>
        <v>1110</v>
      </c>
      <c r="F11" s="198">
        <f t="shared" si="1"/>
        <v>1199</v>
      </c>
      <c r="G11" s="198">
        <f>SUM(E11:F11)</f>
        <v>2309</v>
      </c>
      <c r="H11" s="198">
        <f t="shared" ref="H11:I30" si="2">H31+H51</f>
        <v>1106</v>
      </c>
      <c r="I11" s="198">
        <f t="shared" si="2"/>
        <v>963</v>
      </c>
      <c r="J11" s="198">
        <f>SUM(H11:I11)</f>
        <v>2069</v>
      </c>
      <c r="K11" s="198">
        <f t="shared" ref="K11:L30" si="3">K31+K51</f>
        <v>850</v>
      </c>
      <c r="L11" s="198">
        <f t="shared" si="3"/>
        <v>1365</v>
      </c>
      <c r="M11" s="198">
        <f>SUM(K11:L11)</f>
        <v>2215</v>
      </c>
      <c r="N11" s="198">
        <f t="shared" ref="N11:O30" si="4">N31+N51</f>
        <v>214</v>
      </c>
      <c r="O11" s="198">
        <f t="shared" si="4"/>
        <v>196</v>
      </c>
      <c r="P11" s="198">
        <f>SUM(N11:O11)</f>
        <v>410</v>
      </c>
      <c r="Q11" s="198">
        <f t="shared" ref="Q11:R30" si="5">Q31+Q51</f>
        <v>247</v>
      </c>
      <c r="R11" s="198">
        <f t="shared" si="5"/>
        <v>275</v>
      </c>
      <c r="S11" s="198">
        <f>SUM(Q11:R11)</f>
        <v>522</v>
      </c>
      <c r="T11" s="198">
        <f t="shared" ref="T11:U30" si="6">T31+T51</f>
        <v>147</v>
      </c>
      <c r="U11" s="198">
        <f t="shared" si="6"/>
        <v>192</v>
      </c>
      <c r="V11" s="198">
        <f>SUM(T11:U11)</f>
        <v>339</v>
      </c>
      <c r="W11" s="198">
        <f t="shared" ref="W11:X30" si="7">W31+W51</f>
        <v>194</v>
      </c>
      <c r="X11" s="198">
        <f t="shared" si="7"/>
        <v>258</v>
      </c>
      <c r="Y11" s="198">
        <f>SUM(W11:X11)</f>
        <v>452</v>
      </c>
      <c r="Z11" s="198">
        <f t="shared" ref="Z11:AA30" si="8">Z31+Z51</f>
        <v>185</v>
      </c>
      <c r="AA11" s="198">
        <f t="shared" si="8"/>
        <v>222</v>
      </c>
      <c r="AB11" s="198">
        <f>SUM(Z11:AA11)</f>
        <v>407</v>
      </c>
      <c r="AC11" s="198">
        <f t="shared" ref="AC11:AD30" si="9">AC31+AC51</f>
        <v>171</v>
      </c>
      <c r="AD11" s="198">
        <f t="shared" si="9"/>
        <v>198</v>
      </c>
      <c r="AE11" s="198">
        <f>SUM(AC11:AD11)</f>
        <v>369</v>
      </c>
      <c r="AF11" s="198">
        <f t="shared" ref="AF11:AG30" si="10">AF31+AF51</f>
        <v>174</v>
      </c>
      <c r="AG11" s="198">
        <f t="shared" si="10"/>
        <v>219</v>
      </c>
      <c r="AH11" s="198">
        <f>SUM(AF11:AG11)</f>
        <v>393</v>
      </c>
      <c r="AI11" s="198">
        <f t="shared" ref="AI11:AJ30" si="11">AI31+AI51</f>
        <v>72</v>
      </c>
      <c r="AJ11" s="198">
        <f t="shared" si="11"/>
        <v>81</v>
      </c>
      <c r="AK11" s="198">
        <f>SUM(AI11:AJ11)</f>
        <v>153</v>
      </c>
    </row>
    <row r="12" spans="1:37" s="193" customFormat="1" ht="12" x14ac:dyDescent="0.2">
      <c r="A12" s="199" t="s">
        <v>117</v>
      </c>
      <c r="B12" s="200">
        <f>SUM(B13:B15)</f>
        <v>2031</v>
      </c>
      <c r="C12" s="201">
        <f>SUM(C13:C15)</f>
        <v>2090</v>
      </c>
      <c r="D12" s="202">
        <f>SUM(B12:C12)</f>
        <v>4121</v>
      </c>
      <c r="E12" s="203">
        <f t="shared" si="1"/>
        <v>547</v>
      </c>
      <c r="F12" s="204">
        <f t="shared" si="1"/>
        <v>572</v>
      </c>
      <c r="G12" s="204">
        <f>SUM(E12:F12)</f>
        <v>1119</v>
      </c>
      <c r="H12" s="204">
        <f t="shared" si="2"/>
        <v>398</v>
      </c>
      <c r="I12" s="204">
        <f t="shared" si="2"/>
        <v>278</v>
      </c>
      <c r="J12" s="204">
        <f>SUM(H12:I12)</f>
        <v>676</v>
      </c>
      <c r="K12" s="204">
        <f t="shared" si="3"/>
        <v>512</v>
      </c>
      <c r="L12" s="204">
        <f t="shared" si="3"/>
        <v>636</v>
      </c>
      <c r="M12" s="204">
        <f>SUM(K12:L12)</f>
        <v>1148</v>
      </c>
      <c r="N12" s="204">
        <f t="shared" si="4"/>
        <v>62</v>
      </c>
      <c r="O12" s="204">
        <f t="shared" si="4"/>
        <v>61</v>
      </c>
      <c r="P12" s="204">
        <f>SUM(N12:O12)</f>
        <v>123</v>
      </c>
      <c r="Q12" s="204">
        <f t="shared" si="5"/>
        <v>105</v>
      </c>
      <c r="R12" s="204">
        <f t="shared" si="5"/>
        <v>103</v>
      </c>
      <c r="S12" s="204">
        <f>SUM(Q12:R12)</f>
        <v>208</v>
      </c>
      <c r="T12" s="204">
        <f t="shared" si="6"/>
        <v>57</v>
      </c>
      <c r="U12" s="204">
        <f t="shared" si="6"/>
        <v>56</v>
      </c>
      <c r="V12" s="204">
        <f>SUM(T12:U12)</f>
        <v>113</v>
      </c>
      <c r="W12" s="204">
        <f t="shared" si="7"/>
        <v>76</v>
      </c>
      <c r="X12" s="204">
        <f t="shared" si="7"/>
        <v>113</v>
      </c>
      <c r="Y12" s="204">
        <f>SUM(W12:X12)</f>
        <v>189</v>
      </c>
      <c r="Z12" s="204">
        <f t="shared" si="8"/>
        <v>84</v>
      </c>
      <c r="AA12" s="204">
        <f t="shared" si="8"/>
        <v>99</v>
      </c>
      <c r="AB12" s="204">
        <f>SUM(Z12:AA12)</f>
        <v>183</v>
      </c>
      <c r="AC12" s="204">
        <f t="shared" si="9"/>
        <v>94</v>
      </c>
      <c r="AD12" s="204">
        <f t="shared" si="9"/>
        <v>73</v>
      </c>
      <c r="AE12" s="204">
        <f>SUM(AC12:AD12)</f>
        <v>167</v>
      </c>
      <c r="AF12" s="204">
        <f t="shared" si="10"/>
        <v>75</v>
      </c>
      <c r="AG12" s="204">
        <f t="shared" si="10"/>
        <v>80</v>
      </c>
      <c r="AH12" s="204">
        <f>SUM(AF12:AG12)</f>
        <v>155</v>
      </c>
      <c r="AI12" s="204">
        <f t="shared" si="11"/>
        <v>21</v>
      </c>
      <c r="AJ12" s="204">
        <f t="shared" si="11"/>
        <v>19</v>
      </c>
      <c r="AK12" s="204">
        <f>SUM(AI12:AJ12)</f>
        <v>40</v>
      </c>
    </row>
    <row r="13" spans="1:37" s="193" customFormat="1" ht="12" x14ac:dyDescent="0.2">
      <c r="A13" s="205" t="s">
        <v>118</v>
      </c>
      <c r="B13" s="109">
        <f t="shared" ref="B13:D28" si="12">E13+H13+K13+N13+Q13+T13+W13+Z13+AC13+AF13+AI13</f>
        <v>1891</v>
      </c>
      <c r="C13" s="206">
        <f t="shared" si="12"/>
        <v>1865</v>
      </c>
      <c r="D13" s="157">
        <f t="shared" si="12"/>
        <v>3756</v>
      </c>
      <c r="E13" s="207">
        <f t="shared" si="1"/>
        <v>521</v>
      </c>
      <c r="F13" s="105">
        <f t="shared" si="1"/>
        <v>508</v>
      </c>
      <c r="G13" s="105">
        <f>SUM(E13:F13)</f>
        <v>1029</v>
      </c>
      <c r="H13" s="105">
        <f t="shared" si="2"/>
        <v>304</v>
      </c>
      <c r="I13" s="105">
        <f t="shared" si="2"/>
        <v>169</v>
      </c>
      <c r="J13" s="105">
        <f t="shared" ref="J13:J20" si="13">SUM(H13:I13)</f>
        <v>473</v>
      </c>
      <c r="K13" s="105">
        <f t="shared" si="3"/>
        <v>501</v>
      </c>
      <c r="L13" s="105">
        <f t="shared" si="3"/>
        <v>589</v>
      </c>
      <c r="M13" s="105">
        <f t="shared" ref="M13:M20" si="14">SUM(K13:L13)</f>
        <v>1090</v>
      </c>
      <c r="N13" s="105">
        <f t="shared" si="4"/>
        <v>60</v>
      </c>
      <c r="O13" s="105">
        <f t="shared" si="4"/>
        <v>59</v>
      </c>
      <c r="P13" s="105">
        <f t="shared" ref="P13:P20" si="15">SUM(N13:O13)</f>
        <v>119</v>
      </c>
      <c r="Q13" s="105">
        <f t="shared" si="5"/>
        <v>101</v>
      </c>
      <c r="R13" s="105">
        <f t="shared" si="5"/>
        <v>102</v>
      </c>
      <c r="S13" s="105">
        <f t="shared" ref="S13:S20" si="16">SUM(Q13:R13)</f>
        <v>203</v>
      </c>
      <c r="T13" s="105">
        <f t="shared" si="6"/>
        <v>57</v>
      </c>
      <c r="U13" s="105">
        <f t="shared" si="6"/>
        <v>56</v>
      </c>
      <c r="V13" s="105">
        <f t="shared" ref="V13:V20" si="17">SUM(T13:U13)</f>
        <v>113</v>
      </c>
      <c r="W13" s="105">
        <f t="shared" si="7"/>
        <v>75</v>
      </c>
      <c r="X13" s="105">
        <f t="shared" si="7"/>
        <v>112</v>
      </c>
      <c r="Y13" s="105">
        <f t="shared" ref="Y13:Y20" si="18">SUM(W13:X13)</f>
        <v>187</v>
      </c>
      <c r="Z13" s="105">
        <f t="shared" si="8"/>
        <v>84</v>
      </c>
      <c r="AA13" s="105">
        <f t="shared" si="8"/>
        <v>99</v>
      </c>
      <c r="AB13" s="105">
        <f t="shared" ref="AB13:AB20" si="19">SUM(Z13:AA13)</f>
        <v>183</v>
      </c>
      <c r="AC13" s="105">
        <f t="shared" si="9"/>
        <v>92</v>
      </c>
      <c r="AD13" s="105">
        <f t="shared" si="9"/>
        <v>72</v>
      </c>
      <c r="AE13" s="105">
        <f t="shared" ref="AE13:AE20" si="20">SUM(AC13:AD13)</f>
        <v>164</v>
      </c>
      <c r="AF13" s="105">
        <f t="shared" si="10"/>
        <v>75</v>
      </c>
      <c r="AG13" s="105">
        <f t="shared" si="10"/>
        <v>80</v>
      </c>
      <c r="AH13" s="105">
        <f t="shared" ref="AH13:AH20" si="21">SUM(AF13:AG13)</f>
        <v>155</v>
      </c>
      <c r="AI13" s="105">
        <f t="shared" si="11"/>
        <v>21</v>
      </c>
      <c r="AJ13" s="105">
        <f t="shared" si="11"/>
        <v>19</v>
      </c>
      <c r="AK13" s="105">
        <f t="shared" ref="AK13:AK20" si="22">SUM(AI13:AJ13)</f>
        <v>40</v>
      </c>
    </row>
    <row r="14" spans="1:37" s="193" customFormat="1" ht="12" x14ac:dyDescent="0.2">
      <c r="A14" s="205" t="s">
        <v>119</v>
      </c>
      <c r="B14" s="109">
        <f t="shared" si="12"/>
        <v>69</v>
      </c>
      <c r="C14" s="206">
        <f t="shared" si="12"/>
        <v>100</v>
      </c>
      <c r="D14" s="157">
        <f t="shared" si="12"/>
        <v>169</v>
      </c>
      <c r="E14" s="207">
        <f t="shared" si="1"/>
        <v>12</v>
      </c>
      <c r="F14" s="105">
        <f t="shared" si="1"/>
        <v>15</v>
      </c>
      <c r="G14" s="105">
        <f>SUM(E14:F14)</f>
        <v>27</v>
      </c>
      <c r="H14" s="105">
        <f t="shared" si="2"/>
        <v>37</v>
      </c>
      <c r="I14" s="105">
        <f t="shared" si="2"/>
        <v>33</v>
      </c>
      <c r="J14" s="105">
        <f t="shared" si="13"/>
        <v>70</v>
      </c>
      <c r="K14" s="105">
        <f t="shared" si="3"/>
        <v>11</v>
      </c>
      <c r="L14" s="105">
        <f t="shared" si="3"/>
        <v>47</v>
      </c>
      <c r="M14" s="105">
        <f t="shared" si="14"/>
        <v>58</v>
      </c>
      <c r="N14" s="105">
        <f t="shared" si="4"/>
        <v>2</v>
      </c>
      <c r="O14" s="105">
        <f t="shared" si="4"/>
        <v>2</v>
      </c>
      <c r="P14" s="105">
        <f t="shared" si="15"/>
        <v>4</v>
      </c>
      <c r="Q14" s="105">
        <f t="shared" si="5"/>
        <v>4</v>
      </c>
      <c r="R14" s="105">
        <f t="shared" si="5"/>
        <v>1</v>
      </c>
      <c r="S14" s="105">
        <f t="shared" si="16"/>
        <v>5</v>
      </c>
      <c r="T14" s="105">
        <f t="shared" si="6"/>
        <v>0</v>
      </c>
      <c r="U14" s="105">
        <f t="shared" si="6"/>
        <v>0</v>
      </c>
      <c r="V14" s="105">
        <f t="shared" si="17"/>
        <v>0</v>
      </c>
      <c r="W14" s="105">
        <f t="shared" si="7"/>
        <v>1</v>
      </c>
      <c r="X14" s="105">
        <f t="shared" si="7"/>
        <v>1</v>
      </c>
      <c r="Y14" s="105">
        <f t="shared" si="18"/>
        <v>2</v>
      </c>
      <c r="Z14" s="105">
        <f t="shared" si="8"/>
        <v>0</v>
      </c>
      <c r="AA14" s="105">
        <f t="shared" si="8"/>
        <v>0</v>
      </c>
      <c r="AB14" s="105">
        <f t="shared" si="19"/>
        <v>0</v>
      </c>
      <c r="AC14" s="105">
        <f t="shared" si="9"/>
        <v>2</v>
      </c>
      <c r="AD14" s="105">
        <f t="shared" si="9"/>
        <v>1</v>
      </c>
      <c r="AE14" s="105">
        <f t="shared" si="20"/>
        <v>3</v>
      </c>
      <c r="AF14" s="105">
        <f t="shared" si="10"/>
        <v>0</v>
      </c>
      <c r="AG14" s="105">
        <f t="shared" si="10"/>
        <v>0</v>
      </c>
      <c r="AH14" s="105">
        <f t="shared" si="21"/>
        <v>0</v>
      </c>
      <c r="AI14" s="105">
        <f t="shared" si="11"/>
        <v>0</v>
      </c>
      <c r="AJ14" s="105">
        <f t="shared" si="11"/>
        <v>0</v>
      </c>
      <c r="AK14" s="105">
        <f t="shared" si="22"/>
        <v>0</v>
      </c>
    </row>
    <row r="15" spans="1:37" s="193" customFormat="1" ht="12" x14ac:dyDescent="0.2">
      <c r="A15" s="205" t="s">
        <v>120</v>
      </c>
      <c r="B15" s="109">
        <f t="shared" si="12"/>
        <v>71</v>
      </c>
      <c r="C15" s="206">
        <f t="shared" si="12"/>
        <v>125</v>
      </c>
      <c r="D15" s="157">
        <f t="shared" si="12"/>
        <v>196</v>
      </c>
      <c r="E15" s="207">
        <f t="shared" si="1"/>
        <v>14</v>
      </c>
      <c r="F15" s="105">
        <f t="shared" si="1"/>
        <v>49</v>
      </c>
      <c r="G15" s="105">
        <f t="shared" ref="G15:G31" si="23">SUM(E15:F15)</f>
        <v>63</v>
      </c>
      <c r="H15" s="105">
        <f t="shared" si="2"/>
        <v>57</v>
      </c>
      <c r="I15" s="105">
        <f t="shared" si="2"/>
        <v>76</v>
      </c>
      <c r="J15" s="105">
        <f t="shared" si="13"/>
        <v>133</v>
      </c>
      <c r="K15" s="105">
        <f t="shared" si="3"/>
        <v>0</v>
      </c>
      <c r="L15" s="105">
        <f t="shared" si="3"/>
        <v>0</v>
      </c>
      <c r="M15" s="105">
        <f t="shared" si="14"/>
        <v>0</v>
      </c>
      <c r="N15" s="105">
        <f t="shared" si="4"/>
        <v>0</v>
      </c>
      <c r="O15" s="105">
        <f t="shared" si="4"/>
        <v>0</v>
      </c>
      <c r="P15" s="105">
        <f t="shared" si="15"/>
        <v>0</v>
      </c>
      <c r="Q15" s="105">
        <f t="shared" si="5"/>
        <v>0</v>
      </c>
      <c r="R15" s="105">
        <f t="shared" si="5"/>
        <v>0</v>
      </c>
      <c r="S15" s="105">
        <f t="shared" si="16"/>
        <v>0</v>
      </c>
      <c r="T15" s="105">
        <f t="shared" si="6"/>
        <v>0</v>
      </c>
      <c r="U15" s="105">
        <f t="shared" si="6"/>
        <v>0</v>
      </c>
      <c r="V15" s="105">
        <f t="shared" si="17"/>
        <v>0</v>
      </c>
      <c r="W15" s="105">
        <f t="shared" si="7"/>
        <v>0</v>
      </c>
      <c r="X15" s="105">
        <f t="shared" si="7"/>
        <v>0</v>
      </c>
      <c r="Y15" s="105">
        <f t="shared" si="18"/>
        <v>0</v>
      </c>
      <c r="Z15" s="105">
        <f t="shared" si="8"/>
        <v>0</v>
      </c>
      <c r="AA15" s="105">
        <f t="shared" si="8"/>
        <v>0</v>
      </c>
      <c r="AB15" s="105">
        <f t="shared" si="19"/>
        <v>0</v>
      </c>
      <c r="AC15" s="105">
        <f t="shared" si="9"/>
        <v>0</v>
      </c>
      <c r="AD15" s="105">
        <f t="shared" si="9"/>
        <v>0</v>
      </c>
      <c r="AE15" s="105">
        <f t="shared" si="20"/>
        <v>0</v>
      </c>
      <c r="AF15" s="105">
        <f t="shared" si="10"/>
        <v>0</v>
      </c>
      <c r="AG15" s="105">
        <f t="shared" si="10"/>
        <v>0</v>
      </c>
      <c r="AH15" s="105">
        <f t="shared" si="21"/>
        <v>0</v>
      </c>
      <c r="AI15" s="105">
        <f t="shared" si="11"/>
        <v>0</v>
      </c>
      <c r="AJ15" s="105">
        <f t="shared" si="11"/>
        <v>0</v>
      </c>
      <c r="AK15" s="105">
        <f t="shared" si="22"/>
        <v>0</v>
      </c>
    </row>
    <row r="16" spans="1:37" s="193" customFormat="1" ht="24" x14ac:dyDescent="0.2">
      <c r="A16" s="208" t="s">
        <v>121</v>
      </c>
      <c r="B16" s="109">
        <f t="shared" si="12"/>
        <v>112</v>
      </c>
      <c r="C16" s="206">
        <f t="shared" si="12"/>
        <v>169</v>
      </c>
      <c r="D16" s="157">
        <f t="shared" si="12"/>
        <v>281</v>
      </c>
      <c r="E16" s="207">
        <f t="shared" si="1"/>
        <v>32</v>
      </c>
      <c r="F16" s="105">
        <f t="shared" si="1"/>
        <v>55</v>
      </c>
      <c r="G16" s="105">
        <f t="shared" si="23"/>
        <v>87</v>
      </c>
      <c r="H16" s="105">
        <f t="shared" si="2"/>
        <v>10</v>
      </c>
      <c r="I16" s="105">
        <f t="shared" si="2"/>
        <v>31</v>
      </c>
      <c r="J16" s="105">
        <f t="shared" si="13"/>
        <v>41</v>
      </c>
      <c r="K16" s="105">
        <f t="shared" si="3"/>
        <v>27</v>
      </c>
      <c r="L16" s="105">
        <f t="shared" si="3"/>
        <v>20</v>
      </c>
      <c r="M16" s="105">
        <f t="shared" si="14"/>
        <v>47</v>
      </c>
      <c r="N16" s="105">
        <f t="shared" si="4"/>
        <v>8</v>
      </c>
      <c r="O16" s="105">
        <f t="shared" si="4"/>
        <v>11</v>
      </c>
      <c r="P16" s="105">
        <f t="shared" si="15"/>
        <v>19</v>
      </c>
      <c r="Q16" s="105">
        <f t="shared" si="5"/>
        <v>5</v>
      </c>
      <c r="R16" s="105">
        <f t="shared" si="5"/>
        <v>5</v>
      </c>
      <c r="S16" s="105">
        <f t="shared" si="16"/>
        <v>10</v>
      </c>
      <c r="T16" s="105">
        <f t="shared" si="6"/>
        <v>4</v>
      </c>
      <c r="U16" s="105">
        <f t="shared" si="6"/>
        <v>6</v>
      </c>
      <c r="V16" s="105">
        <f t="shared" si="17"/>
        <v>10</v>
      </c>
      <c r="W16" s="105">
        <f t="shared" si="7"/>
        <v>11</v>
      </c>
      <c r="X16" s="105">
        <f t="shared" si="7"/>
        <v>10</v>
      </c>
      <c r="Y16" s="105">
        <f t="shared" si="18"/>
        <v>21</v>
      </c>
      <c r="Z16" s="105">
        <f t="shared" si="8"/>
        <v>5</v>
      </c>
      <c r="AA16" s="105">
        <f t="shared" si="8"/>
        <v>5</v>
      </c>
      <c r="AB16" s="105">
        <f t="shared" si="19"/>
        <v>10</v>
      </c>
      <c r="AC16" s="105">
        <f t="shared" si="9"/>
        <v>2</v>
      </c>
      <c r="AD16" s="105">
        <f t="shared" si="9"/>
        <v>9</v>
      </c>
      <c r="AE16" s="105">
        <f t="shared" si="20"/>
        <v>11</v>
      </c>
      <c r="AF16" s="105">
        <f t="shared" si="10"/>
        <v>7</v>
      </c>
      <c r="AG16" s="105">
        <f t="shared" si="10"/>
        <v>13</v>
      </c>
      <c r="AH16" s="105">
        <f t="shared" si="21"/>
        <v>20</v>
      </c>
      <c r="AI16" s="105">
        <f t="shared" si="11"/>
        <v>1</v>
      </c>
      <c r="AJ16" s="105">
        <f t="shared" si="11"/>
        <v>4</v>
      </c>
      <c r="AK16" s="105">
        <f t="shared" si="22"/>
        <v>5</v>
      </c>
    </row>
    <row r="17" spans="1:37" s="193" customFormat="1" ht="12" x14ac:dyDescent="0.2">
      <c r="A17" s="222" t="s">
        <v>122</v>
      </c>
      <c r="B17" s="109">
        <f t="shared" si="12"/>
        <v>2</v>
      </c>
      <c r="C17" s="206">
        <f t="shared" si="0"/>
        <v>5</v>
      </c>
      <c r="D17" s="157">
        <f t="shared" si="0"/>
        <v>7</v>
      </c>
      <c r="E17" s="207">
        <f t="shared" si="1"/>
        <v>1</v>
      </c>
      <c r="F17" s="105">
        <f t="shared" si="1"/>
        <v>3</v>
      </c>
      <c r="G17" s="105">
        <f t="shared" si="23"/>
        <v>4</v>
      </c>
      <c r="H17" s="105">
        <f t="shared" si="2"/>
        <v>0</v>
      </c>
      <c r="I17" s="105">
        <f t="shared" si="2"/>
        <v>0</v>
      </c>
      <c r="J17" s="105">
        <f t="shared" si="13"/>
        <v>0</v>
      </c>
      <c r="K17" s="105">
        <f t="shared" si="3"/>
        <v>1</v>
      </c>
      <c r="L17" s="105">
        <f t="shared" si="3"/>
        <v>0</v>
      </c>
      <c r="M17" s="105">
        <f t="shared" si="14"/>
        <v>1</v>
      </c>
      <c r="N17" s="105">
        <f t="shared" si="4"/>
        <v>0</v>
      </c>
      <c r="O17" s="105">
        <f t="shared" si="4"/>
        <v>2</v>
      </c>
      <c r="P17" s="105">
        <f t="shared" si="15"/>
        <v>2</v>
      </c>
      <c r="Q17" s="105">
        <f t="shared" si="5"/>
        <v>0</v>
      </c>
      <c r="R17" s="105">
        <f t="shared" si="5"/>
        <v>0</v>
      </c>
      <c r="S17" s="105">
        <f t="shared" si="16"/>
        <v>0</v>
      </c>
      <c r="T17" s="105">
        <f t="shared" si="6"/>
        <v>0</v>
      </c>
      <c r="U17" s="105">
        <f t="shared" si="6"/>
        <v>0</v>
      </c>
      <c r="V17" s="105">
        <f t="shared" si="17"/>
        <v>0</v>
      </c>
      <c r="W17" s="105">
        <f t="shared" si="7"/>
        <v>0</v>
      </c>
      <c r="X17" s="105">
        <f t="shared" si="7"/>
        <v>0</v>
      </c>
      <c r="Y17" s="105">
        <f t="shared" si="18"/>
        <v>0</v>
      </c>
      <c r="Z17" s="105">
        <f t="shared" si="8"/>
        <v>0</v>
      </c>
      <c r="AA17" s="105">
        <f t="shared" si="8"/>
        <v>0</v>
      </c>
      <c r="AB17" s="105">
        <f t="shared" si="19"/>
        <v>0</v>
      </c>
      <c r="AC17" s="105">
        <f t="shared" si="9"/>
        <v>0</v>
      </c>
      <c r="AD17" s="105">
        <f t="shared" si="9"/>
        <v>0</v>
      </c>
      <c r="AE17" s="105">
        <f t="shared" si="20"/>
        <v>0</v>
      </c>
      <c r="AF17" s="105">
        <f t="shared" si="10"/>
        <v>0</v>
      </c>
      <c r="AG17" s="105">
        <f t="shared" si="10"/>
        <v>0</v>
      </c>
      <c r="AH17" s="105">
        <f t="shared" si="21"/>
        <v>0</v>
      </c>
      <c r="AI17" s="105">
        <f t="shared" si="11"/>
        <v>0</v>
      </c>
      <c r="AJ17" s="105">
        <f t="shared" si="11"/>
        <v>0</v>
      </c>
      <c r="AK17" s="105">
        <f t="shared" si="22"/>
        <v>0</v>
      </c>
    </row>
    <row r="18" spans="1:37" s="193" customFormat="1" ht="12" x14ac:dyDescent="0.2">
      <c r="A18" s="222" t="s">
        <v>123</v>
      </c>
      <c r="B18" s="109">
        <f t="shared" si="12"/>
        <v>15</v>
      </c>
      <c r="C18" s="206">
        <f t="shared" si="0"/>
        <v>27</v>
      </c>
      <c r="D18" s="157">
        <f t="shared" si="0"/>
        <v>42</v>
      </c>
      <c r="E18" s="207">
        <f t="shared" si="1"/>
        <v>0</v>
      </c>
      <c r="F18" s="105">
        <f t="shared" si="1"/>
        <v>2</v>
      </c>
      <c r="G18" s="105">
        <f t="shared" si="23"/>
        <v>2</v>
      </c>
      <c r="H18" s="105">
        <f t="shared" si="2"/>
        <v>2</v>
      </c>
      <c r="I18" s="105">
        <f t="shared" si="2"/>
        <v>10</v>
      </c>
      <c r="J18" s="105">
        <f t="shared" si="13"/>
        <v>12</v>
      </c>
      <c r="K18" s="105">
        <f t="shared" si="3"/>
        <v>2</v>
      </c>
      <c r="L18" s="105">
        <f t="shared" si="3"/>
        <v>2</v>
      </c>
      <c r="M18" s="105">
        <f t="shared" si="14"/>
        <v>4</v>
      </c>
      <c r="N18" s="105">
        <f t="shared" si="4"/>
        <v>1</v>
      </c>
      <c r="O18" s="105">
        <f t="shared" si="4"/>
        <v>3</v>
      </c>
      <c r="P18" s="105">
        <f t="shared" si="15"/>
        <v>4</v>
      </c>
      <c r="Q18" s="105">
        <f t="shared" si="5"/>
        <v>0</v>
      </c>
      <c r="R18" s="105">
        <f t="shared" si="5"/>
        <v>1</v>
      </c>
      <c r="S18" s="105">
        <f t="shared" si="16"/>
        <v>1</v>
      </c>
      <c r="T18" s="105">
        <f t="shared" si="6"/>
        <v>2</v>
      </c>
      <c r="U18" s="105">
        <f t="shared" si="6"/>
        <v>1</v>
      </c>
      <c r="V18" s="105">
        <f t="shared" si="17"/>
        <v>3</v>
      </c>
      <c r="W18" s="105">
        <f t="shared" si="7"/>
        <v>4</v>
      </c>
      <c r="X18" s="105">
        <f t="shared" si="7"/>
        <v>2</v>
      </c>
      <c r="Y18" s="105">
        <f t="shared" si="18"/>
        <v>6</v>
      </c>
      <c r="Z18" s="105">
        <f t="shared" si="8"/>
        <v>0</v>
      </c>
      <c r="AA18" s="105">
        <f t="shared" si="8"/>
        <v>0</v>
      </c>
      <c r="AB18" s="105">
        <f t="shared" si="19"/>
        <v>0</v>
      </c>
      <c r="AC18" s="105">
        <f t="shared" si="9"/>
        <v>1</v>
      </c>
      <c r="AD18" s="105">
        <f t="shared" si="9"/>
        <v>3</v>
      </c>
      <c r="AE18" s="105">
        <f t="shared" si="20"/>
        <v>4</v>
      </c>
      <c r="AF18" s="105">
        <f t="shared" si="10"/>
        <v>3</v>
      </c>
      <c r="AG18" s="105">
        <f t="shared" si="10"/>
        <v>3</v>
      </c>
      <c r="AH18" s="105">
        <f t="shared" si="21"/>
        <v>6</v>
      </c>
      <c r="AI18" s="105">
        <f t="shared" si="11"/>
        <v>0</v>
      </c>
      <c r="AJ18" s="105">
        <f t="shared" si="11"/>
        <v>0</v>
      </c>
      <c r="AK18" s="105">
        <f t="shared" si="22"/>
        <v>0</v>
      </c>
    </row>
    <row r="19" spans="1:37" s="193" customFormat="1" ht="12" x14ac:dyDescent="0.2">
      <c r="A19" s="222" t="s">
        <v>124</v>
      </c>
      <c r="B19" s="109">
        <f t="shared" si="12"/>
        <v>52</v>
      </c>
      <c r="C19" s="206">
        <f t="shared" si="0"/>
        <v>70</v>
      </c>
      <c r="D19" s="157">
        <f t="shared" si="0"/>
        <v>122</v>
      </c>
      <c r="E19" s="207">
        <f t="shared" si="1"/>
        <v>25</v>
      </c>
      <c r="F19" s="105">
        <f t="shared" si="1"/>
        <v>27</v>
      </c>
      <c r="G19" s="105">
        <f t="shared" si="23"/>
        <v>52</v>
      </c>
      <c r="H19" s="105">
        <f t="shared" si="2"/>
        <v>6</v>
      </c>
      <c r="I19" s="105">
        <f t="shared" si="2"/>
        <v>9</v>
      </c>
      <c r="J19" s="105">
        <f t="shared" si="13"/>
        <v>15</v>
      </c>
      <c r="K19" s="105">
        <f t="shared" si="3"/>
        <v>6</v>
      </c>
      <c r="L19" s="105">
        <f t="shared" si="3"/>
        <v>4</v>
      </c>
      <c r="M19" s="105">
        <f t="shared" si="14"/>
        <v>10</v>
      </c>
      <c r="N19" s="105">
        <f t="shared" si="4"/>
        <v>4</v>
      </c>
      <c r="O19" s="105">
        <f t="shared" si="4"/>
        <v>5</v>
      </c>
      <c r="P19" s="105">
        <f t="shared" si="15"/>
        <v>9</v>
      </c>
      <c r="Q19" s="105">
        <f t="shared" si="5"/>
        <v>1</v>
      </c>
      <c r="R19" s="105">
        <f t="shared" si="5"/>
        <v>2</v>
      </c>
      <c r="S19" s="105">
        <f t="shared" si="16"/>
        <v>3</v>
      </c>
      <c r="T19" s="105">
        <f t="shared" si="6"/>
        <v>1</v>
      </c>
      <c r="U19" s="105">
        <f t="shared" si="6"/>
        <v>4</v>
      </c>
      <c r="V19" s="105">
        <f t="shared" si="17"/>
        <v>5</v>
      </c>
      <c r="W19" s="105">
        <f t="shared" si="7"/>
        <v>3</v>
      </c>
      <c r="X19" s="105">
        <f t="shared" si="7"/>
        <v>5</v>
      </c>
      <c r="Y19" s="105">
        <f t="shared" si="18"/>
        <v>8</v>
      </c>
      <c r="Z19" s="105">
        <f t="shared" si="8"/>
        <v>3</v>
      </c>
      <c r="AA19" s="105">
        <f t="shared" si="8"/>
        <v>3</v>
      </c>
      <c r="AB19" s="105">
        <f t="shared" si="19"/>
        <v>6</v>
      </c>
      <c r="AC19" s="105">
        <f t="shared" si="9"/>
        <v>0</v>
      </c>
      <c r="AD19" s="105">
        <f t="shared" si="9"/>
        <v>3</v>
      </c>
      <c r="AE19" s="105">
        <f t="shared" si="20"/>
        <v>3</v>
      </c>
      <c r="AF19" s="105">
        <f t="shared" si="10"/>
        <v>2</v>
      </c>
      <c r="AG19" s="105">
        <f t="shared" si="10"/>
        <v>4</v>
      </c>
      <c r="AH19" s="105">
        <f t="shared" si="21"/>
        <v>6</v>
      </c>
      <c r="AI19" s="105">
        <f t="shared" si="11"/>
        <v>1</v>
      </c>
      <c r="AJ19" s="105">
        <f t="shared" si="11"/>
        <v>4</v>
      </c>
      <c r="AK19" s="105">
        <f t="shared" si="22"/>
        <v>5</v>
      </c>
    </row>
    <row r="20" spans="1:37" s="193" customFormat="1" ht="12" x14ac:dyDescent="0.2">
      <c r="A20" s="205" t="s">
        <v>125</v>
      </c>
      <c r="B20" s="109">
        <f t="shared" si="12"/>
        <v>43</v>
      </c>
      <c r="C20" s="206">
        <f t="shared" si="0"/>
        <v>67</v>
      </c>
      <c r="D20" s="157">
        <f t="shared" si="0"/>
        <v>110</v>
      </c>
      <c r="E20" s="207">
        <f t="shared" si="1"/>
        <v>6</v>
      </c>
      <c r="F20" s="105">
        <f t="shared" si="1"/>
        <v>23</v>
      </c>
      <c r="G20" s="105">
        <f t="shared" si="23"/>
        <v>29</v>
      </c>
      <c r="H20" s="105">
        <f t="shared" si="2"/>
        <v>2</v>
      </c>
      <c r="I20" s="105">
        <f t="shared" si="2"/>
        <v>12</v>
      </c>
      <c r="J20" s="105">
        <f t="shared" si="13"/>
        <v>14</v>
      </c>
      <c r="K20" s="105">
        <f t="shared" si="3"/>
        <v>18</v>
      </c>
      <c r="L20" s="105">
        <f t="shared" si="3"/>
        <v>14</v>
      </c>
      <c r="M20" s="105">
        <f t="shared" si="14"/>
        <v>32</v>
      </c>
      <c r="N20" s="105">
        <f t="shared" si="4"/>
        <v>3</v>
      </c>
      <c r="O20" s="105">
        <f t="shared" si="4"/>
        <v>1</v>
      </c>
      <c r="P20" s="105">
        <f t="shared" si="15"/>
        <v>4</v>
      </c>
      <c r="Q20" s="105">
        <f t="shared" si="5"/>
        <v>4</v>
      </c>
      <c r="R20" s="105">
        <f t="shared" si="5"/>
        <v>2</v>
      </c>
      <c r="S20" s="105">
        <f t="shared" si="16"/>
        <v>6</v>
      </c>
      <c r="T20" s="105">
        <f t="shared" si="6"/>
        <v>1</v>
      </c>
      <c r="U20" s="105">
        <f t="shared" si="6"/>
        <v>1</v>
      </c>
      <c r="V20" s="105">
        <f t="shared" si="17"/>
        <v>2</v>
      </c>
      <c r="W20" s="105">
        <f t="shared" si="7"/>
        <v>4</v>
      </c>
      <c r="X20" s="105">
        <f t="shared" si="7"/>
        <v>3</v>
      </c>
      <c r="Y20" s="105">
        <f t="shared" si="18"/>
        <v>7</v>
      </c>
      <c r="Z20" s="105">
        <f t="shared" si="8"/>
        <v>2</v>
      </c>
      <c r="AA20" s="105">
        <f t="shared" si="8"/>
        <v>2</v>
      </c>
      <c r="AB20" s="105">
        <f t="shared" si="19"/>
        <v>4</v>
      </c>
      <c r="AC20" s="105">
        <f t="shared" si="9"/>
        <v>1</v>
      </c>
      <c r="AD20" s="105">
        <f t="shared" si="9"/>
        <v>3</v>
      </c>
      <c r="AE20" s="105">
        <f t="shared" si="20"/>
        <v>4</v>
      </c>
      <c r="AF20" s="105">
        <f t="shared" si="10"/>
        <v>2</v>
      </c>
      <c r="AG20" s="105">
        <f t="shared" si="10"/>
        <v>6</v>
      </c>
      <c r="AH20" s="105">
        <f t="shared" si="21"/>
        <v>8</v>
      </c>
      <c r="AI20" s="105">
        <f t="shared" si="11"/>
        <v>0</v>
      </c>
      <c r="AJ20" s="105">
        <f t="shared" si="11"/>
        <v>0</v>
      </c>
      <c r="AK20" s="105">
        <f t="shared" si="22"/>
        <v>0</v>
      </c>
    </row>
    <row r="21" spans="1:37" s="193" customFormat="1" ht="12" x14ac:dyDescent="0.2">
      <c r="A21" s="273" t="s">
        <v>126</v>
      </c>
      <c r="B21" s="109">
        <f t="shared" si="12"/>
        <v>338</v>
      </c>
      <c r="C21" s="206">
        <f t="shared" si="0"/>
        <v>428</v>
      </c>
      <c r="D21" s="157">
        <f t="shared" si="0"/>
        <v>766</v>
      </c>
      <c r="E21" s="207">
        <f t="shared" si="1"/>
        <v>81</v>
      </c>
      <c r="F21" s="105">
        <f t="shared" si="1"/>
        <v>99</v>
      </c>
      <c r="G21" s="105">
        <f t="shared" si="23"/>
        <v>180</v>
      </c>
      <c r="H21" s="105">
        <f t="shared" si="2"/>
        <v>89</v>
      </c>
      <c r="I21" s="105">
        <f t="shared" si="2"/>
        <v>64</v>
      </c>
      <c r="J21" s="105">
        <f t="shared" ref="J21:J70" si="24">SUM(H21:I21)</f>
        <v>153</v>
      </c>
      <c r="K21" s="105">
        <f t="shared" si="3"/>
        <v>46</v>
      </c>
      <c r="L21" s="105">
        <f t="shared" si="3"/>
        <v>97</v>
      </c>
      <c r="M21" s="105">
        <f t="shared" ref="M21:M70" si="25">SUM(K21:L21)</f>
        <v>143</v>
      </c>
      <c r="N21" s="105">
        <f t="shared" si="4"/>
        <v>18</v>
      </c>
      <c r="O21" s="105">
        <f t="shared" si="4"/>
        <v>27</v>
      </c>
      <c r="P21" s="105">
        <f t="shared" ref="P21:P70" si="26">SUM(N21:O21)</f>
        <v>45</v>
      </c>
      <c r="Q21" s="105">
        <f t="shared" si="5"/>
        <v>15</v>
      </c>
      <c r="R21" s="105">
        <f t="shared" si="5"/>
        <v>30</v>
      </c>
      <c r="S21" s="105">
        <f t="shared" ref="S21:S70" si="27">SUM(Q21:R21)</f>
        <v>45</v>
      </c>
      <c r="T21" s="105">
        <f t="shared" si="6"/>
        <v>11</v>
      </c>
      <c r="U21" s="105">
        <f t="shared" si="6"/>
        <v>24</v>
      </c>
      <c r="V21" s="105">
        <f t="shared" ref="V21:V70" si="28">SUM(T21:U21)</f>
        <v>35</v>
      </c>
      <c r="W21" s="105">
        <f t="shared" si="7"/>
        <v>23</v>
      </c>
      <c r="X21" s="105">
        <f t="shared" si="7"/>
        <v>20</v>
      </c>
      <c r="Y21" s="105">
        <f t="shared" ref="Y21:Y70" si="29">SUM(W21:X21)</f>
        <v>43</v>
      </c>
      <c r="Z21" s="105">
        <f t="shared" si="8"/>
        <v>15</v>
      </c>
      <c r="AA21" s="105">
        <f t="shared" si="8"/>
        <v>16</v>
      </c>
      <c r="AB21" s="105">
        <f t="shared" ref="AB21:AB70" si="30">SUM(Z21:AA21)</f>
        <v>31</v>
      </c>
      <c r="AC21" s="105">
        <f t="shared" si="9"/>
        <v>16</v>
      </c>
      <c r="AD21" s="105">
        <f t="shared" si="9"/>
        <v>19</v>
      </c>
      <c r="AE21" s="105">
        <f t="shared" ref="AE21:AE70" si="31">SUM(AC21:AD21)</f>
        <v>35</v>
      </c>
      <c r="AF21" s="105">
        <f t="shared" si="10"/>
        <v>16</v>
      </c>
      <c r="AG21" s="105">
        <f t="shared" si="10"/>
        <v>24</v>
      </c>
      <c r="AH21" s="105">
        <f t="shared" ref="AH21:AH70" si="32">SUM(AF21:AG21)</f>
        <v>40</v>
      </c>
      <c r="AI21" s="105">
        <f t="shared" si="11"/>
        <v>8</v>
      </c>
      <c r="AJ21" s="105">
        <f t="shared" si="11"/>
        <v>8</v>
      </c>
      <c r="AK21" s="105">
        <f t="shared" ref="AK21:AK70" si="33">SUM(AI21:AJ21)</f>
        <v>16</v>
      </c>
    </row>
    <row r="22" spans="1:37" s="193" customFormat="1" ht="12" x14ac:dyDescent="0.2">
      <c r="A22" s="273" t="s">
        <v>127</v>
      </c>
      <c r="B22" s="109">
        <f t="shared" si="12"/>
        <v>117</v>
      </c>
      <c r="C22" s="206">
        <f t="shared" si="0"/>
        <v>154</v>
      </c>
      <c r="D22" s="157">
        <f t="shared" si="0"/>
        <v>271</v>
      </c>
      <c r="E22" s="207">
        <f t="shared" si="1"/>
        <v>13</v>
      </c>
      <c r="F22" s="105">
        <f t="shared" si="1"/>
        <v>29</v>
      </c>
      <c r="G22" s="105">
        <f t="shared" si="23"/>
        <v>42</v>
      </c>
      <c r="H22" s="105">
        <f t="shared" si="2"/>
        <v>33</v>
      </c>
      <c r="I22" s="105">
        <f t="shared" si="2"/>
        <v>36</v>
      </c>
      <c r="J22" s="105">
        <f t="shared" si="24"/>
        <v>69</v>
      </c>
      <c r="K22" s="105">
        <f t="shared" si="3"/>
        <v>26</v>
      </c>
      <c r="L22" s="105">
        <f t="shared" si="3"/>
        <v>28</v>
      </c>
      <c r="M22" s="105">
        <f t="shared" si="25"/>
        <v>54</v>
      </c>
      <c r="N22" s="105">
        <f t="shared" si="4"/>
        <v>7</v>
      </c>
      <c r="O22" s="105">
        <f t="shared" si="4"/>
        <v>6</v>
      </c>
      <c r="P22" s="105">
        <f t="shared" si="26"/>
        <v>13</v>
      </c>
      <c r="Q22" s="105">
        <f t="shared" si="5"/>
        <v>8</v>
      </c>
      <c r="R22" s="105">
        <f t="shared" si="5"/>
        <v>7</v>
      </c>
      <c r="S22" s="105">
        <f t="shared" si="27"/>
        <v>15</v>
      </c>
      <c r="T22" s="105">
        <f t="shared" si="6"/>
        <v>5</v>
      </c>
      <c r="U22" s="105">
        <f t="shared" si="6"/>
        <v>14</v>
      </c>
      <c r="V22" s="105">
        <f t="shared" si="28"/>
        <v>19</v>
      </c>
      <c r="W22" s="105">
        <f t="shared" si="7"/>
        <v>7</v>
      </c>
      <c r="X22" s="105">
        <f t="shared" si="7"/>
        <v>7</v>
      </c>
      <c r="Y22" s="105">
        <f t="shared" si="29"/>
        <v>14</v>
      </c>
      <c r="Z22" s="105">
        <f t="shared" si="8"/>
        <v>6</v>
      </c>
      <c r="AA22" s="105">
        <f t="shared" si="8"/>
        <v>9</v>
      </c>
      <c r="AB22" s="105">
        <f t="shared" si="30"/>
        <v>15</v>
      </c>
      <c r="AC22" s="105">
        <f t="shared" si="9"/>
        <v>4</v>
      </c>
      <c r="AD22" s="105">
        <f t="shared" si="9"/>
        <v>4</v>
      </c>
      <c r="AE22" s="105">
        <f t="shared" si="31"/>
        <v>8</v>
      </c>
      <c r="AF22" s="105">
        <f t="shared" si="10"/>
        <v>6</v>
      </c>
      <c r="AG22" s="105">
        <f t="shared" si="10"/>
        <v>7</v>
      </c>
      <c r="AH22" s="105">
        <f t="shared" si="32"/>
        <v>13</v>
      </c>
      <c r="AI22" s="105">
        <f t="shared" si="11"/>
        <v>2</v>
      </c>
      <c r="AJ22" s="105">
        <f t="shared" si="11"/>
        <v>7</v>
      </c>
      <c r="AK22" s="105">
        <f t="shared" si="33"/>
        <v>9</v>
      </c>
    </row>
    <row r="23" spans="1:37" s="193" customFormat="1" ht="12" x14ac:dyDescent="0.2">
      <c r="A23" s="273" t="s">
        <v>128</v>
      </c>
      <c r="B23" s="109">
        <f t="shared" si="12"/>
        <v>229</v>
      </c>
      <c r="C23" s="206">
        <f t="shared" si="0"/>
        <v>159</v>
      </c>
      <c r="D23" s="157">
        <f t="shared" si="0"/>
        <v>388</v>
      </c>
      <c r="E23" s="207">
        <f t="shared" si="1"/>
        <v>35</v>
      </c>
      <c r="F23" s="105">
        <f t="shared" si="1"/>
        <v>25</v>
      </c>
      <c r="G23" s="105">
        <f t="shared" si="23"/>
        <v>60</v>
      </c>
      <c r="H23" s="105">
        <f t="shared" si="2"/>
        <v>70</v>
      </c>
      <c r="I23" s="105">
        <f t="shared" si="2"/>
        <v>39</v>
      </c>
      <c r="J23" s="105">
        <f t="shared" si="24"/>
        <v>109</v>
      </c>
      <c r="K23" s="105">
        <f t="shared" si="3"/>
        <v>34</v>
      </c>
      <c r="L23" s="105">
        <f t="shared" si="3"/>
        <v>25</v>
      </c>
      <c r="M23" s="105">
        <f t="shared" si="25"/>
        <v>59</v>
      </c>
      <c r="N23" s="105">
        <f t="shared" si="4"/>
        <v>11</v>
      </c>
      <c r="O23" s="105">
        <f t="shared" si="4"/>
        <v>9</v>
      </c>
      <c r="P23" s="105">
        <f t="shared" si="26"/>
        <v>20</v>
      </c>
      <c r="Q23" s="105">
        <f t="shared" si="5"/>
        <v>15</v>
      </c>
      <c r="R23" s="105">
        <f t="shared" si="5"/>
        <v>7</v>
      </c>
      <c r="S23" s="105">
        <f t="shared" si="27"/>
        <v>22</v>
      </c>
      <c r="T23" s="105">
        <f t="shared" si="6"/>
        <v>16</v>
      </c>
      <c r="U23" s="105">
        <f t="shared" si="6"/>
        <v>18</v>
      </c>
      <c r="V23" s="105">
        <f t="shared" si="28"/>
        <v>34</v>
      </c>
      <c r="W23" s="105">
        <f t="shared" si="7"/>
        <v>7</v>
      </c>
      <c r="X23" s="105">
        <f t="shared" si="7"/>
        <v>12</v>
      </c>
      <c r="Y23" s="105">
        <f t="shared" si="29"/>
        <v>19</v>
      </c>
      <c r="Z23" s="105">
        <f t="shared" si="8"/>
        <v>15</v>
      </c>
      <c r="AA23" s="105">
        <f t="shared" si="8"/>
        <v>6</v>
      </c>
      <c r="AB23" s="105">
        <f t="shared" si="30"/>
        <v>21</v>
      </c>
      <c r="AC23" s="105">
        <f t="shared" si="9"/>
        <v>9</v>
      </c>
      <c r="AD23" s="105">
        <f t="shared" si="9"/>
        <v>5</v>
      </c>
      <c r="AE23" s="105">
        <f t="shared" si="31"/>
        <v>14</v>
      </c>
      <c r="AF23" s="105">
        <f t="shared" si="10"/>
        <v>11</v>
      </c>
      <c r="AG23" s="105">
        <f t="shared" si="10"/>
        <v>10</v>
      </c>
      <c r="AH23" s="105">
        <f t="shared" si="32"/>
        <v>21</v>
      </c>
      <c r="AI23" s="105">
        <f t="shared" si="11"/>
        <v>6</v>
      </c>
      <c r="AJ23" s="105">
        <f t="shared" si="11"/>
        <v>3</v>
      </c>
      <c r="AK23" s="105">
        <f t="shared" si="33"/>
        <v>9</v>
      </c>
    </row>
    <row r="24" spans="1:37" s="193" customFormat="1" ht="12" x14ac:dyDescent="0.2">
      <c r="A24" s="273" t="s">
        <v>129</v>
      </c>
      <c r="B24" s="109">
        <f t="shared" si="12"/>
        <v>37</v>
      </c>
      <c r="C24" s="206">
        <f t="shared" si="0"/>
        <v>73</v>
      </c>
      <c r="D24" s="157">
        <f t="shared" si="0"/>
        <v>110</v>
      </c>
      <c r="E24" s="207">
        <f t="shared" si="1"/>
        <v>0</v>
      </c>
      <c r="F24" s="105">
        <f t="shared" si="1"/>
        <v>4</v>
      </c>
      <c r="G24" s="105">
        <f t="shared" si="23"/>
        <v>4</v>
      </c>
      <c r="H24" s="105">
        <f t="shared" si="2"/>
        <v>18</v>
      </c>
      <c r="I24" s="105">
        <f t="shared" si="2"/>
        <v>25</v>
      </c>
      <c r="J24" s="105">
        <f t="shared" si="24"/>
        <v>43</v>
      </c>
      <c r="K24" s="105">
        <f t="shared" si="3"/>
        <v>8</v>
      </c>
      <c r="L24" s="105">
        <f t="shared" si="3"/>
        <v>15</v>
      </c>
      <c r="M24" s="105">
        <f t="shared" si="25"/>
        <v>23</v>
      </c>
      <c r="N24" s="105">
        <f t="shared" si="4"/>
        <v>4</v>
      </c>
      <c r="O24" s="105">
        <f t="shared" si="4"/>
        <v>3</v>
      </c>
      <c r="P24" s="105">
        <f t="shared" si="26"/>
        <v>7</v>
      </c>
      <c r="Q24" s="105">
        <f t="shared" si="5"/>
        <v>5</v>
      </c>
      <c r="R24" s="105">
        <f t="shared" si="5"/>
        <v>9</v>
      </c>
      <c r="S24" s="105">
        <f t="shared" si="27"/>
        <v>14</v>
      </c>
      <c r="T24" s="105">
        <f t="shared" si="6"/>
        <v>0</v>
      </c>
      <c r="U24" s="105">
        <f t="shared" si="6"/>
        <v>0</v>
      </c>
      <c r="V24" s="105">
        <f t="shared" si="28"/>
        <v>0</v>
      </c>
      <c r="W24" s="105">
        <f t="shared" si="7"/>
        <v>2</v>
      </c>
      <c r="X24" s="105">
        <f t="shared" si="7"/>
        <v>8</v>
      </c>
      <c r="Y24" s="105">
        <f t="shared" si="29"/>
        <v>10</v>
      </c>
      <c r="Z24" s="105">
        <f t="shared" si="8"/>
        <v>0</v>
      </c>
      <c r="AA24" s="105">
        <f t="shared" si="8"/>
        <v>1</v>
      </c>
      <c r="AB24" s="105">
        <f t="shared" si="30"/>
        <v>1</v>
      </c>
      <c r="AC24" s="105">
        <f t="shared" si="9"/>
        <v>0</v>
      </c>
      <c r="AD24" s="105">
        <f t="shared" si="9"/>
        <v>3</v>
      </c>
      <c r="AE24" s="105">
        <f t="shared" si="31"/>
        <v>3</v>
      </c>
      <c r="AF24" s="105">
        <f t="shared" si="10"/>
        <v>0</v>
      </c>
      <c r="AG24" s="105">
        <f t="shared" si="10"/>
        <v>3</v>
      </c>
      <c r="AH24" s="105">
        <f t="shared" si="32"/>
        <v>3</v>
      </c>
      <c r="AI24" s="105">
        <f t="shared" si="11"/>
        <v>0</v>
      </c>
      <c r="AJ24" s="105">
        <f t="shared" si="11"/>
        <v>2</v>
      </c>
      <c r="AK24" s="105">
        <f t="shared" si="33"/>
        <v>2</v>
      </c>
    </row>
    <row r="25" spans="1:37" s="193" customFormat="1" ht="12" x14ac:dyDescent="0.2">
      <c r="A25" s="273" t="s">
        <v>130</v>
      </c>
      <c r="B25" s="109">
        <f t="shared" si="12"/>
        <v>56</v>
      </c>
      <c r="C25" s="206">
        <f t="shared" si="0"/>
        <v>153</v>
      </c>
      <c r="D25" s="157">
        <f t="shared" si="0"/>
        <v>209</v>
      </c>
      <c r="E25" s="207">
        <f t="shared" si="1"/>
        <v>11</v>
      </c>
      <c r="F25" s="105">
        <f t="shared" si="1"/>
        <v>15</v>
      </c>
      <c r="G25" s="105">
        <f t="shared" si="23"/>
        <v>26</v>
      </c>
      <c r="H25" s="105">
        <f t="shared" si="2"/>
        <v>11</v>
      </c>
      <c r="I25" s="105">
        <f t="shared" si="2"/>
        <v>16</v>
      </c>
      <c r="J25" s="105">
        <f t="shared" si="24"/>
        <v>27</v>
      </c>
      <c r="K25" s="105">
        <f t="shared" si="3"/>
        <v>21</v>
      </c>
      <c r="L25" s="105">
        <f t="shared" si="3"/>
        <v>87</v>
      </c>
      <c r="M25" s="105">
        <f t="shared" si="25"/>
        <v>108</v>
      </c>
      <c r="N25" s="105">
        <f t="shared" si="4"/>
        <v>2</v>
      </c>
      <c r="O25" s="105">
        <f t="shared" si="4"/>
        <v>3</v>
      </c>
      <c r="P25" s="105">
        <f t="shared" si="26"/>
        <v>5</v>
      </c>
      <c r="Q25" s="105">
        <f t="shared" si="5"/>
        <v>1</v>
      </c>
      <c r="R25" s="105">
        <f t="shared" si="5"/>
        <v>10</v>
      </c>
      <c r="S25" s="105">
        <f t="shared" si="27"/>
        <v>11</v>
      </c>
      <c r="T25" s="105">
        <f t="shared" si="6"/>
        <v>2</v>
      </c>
      <c r="U25" s="105">
        <f t="shared" si="6"/>
        <v>2</v>
      </c>
      <c r="V25" s="105">
        <f t="shared" si="28"/>
        <v>4</v>
      </c>
      <c r="W25" s="105">
        <f t="shared" si="7"/>
        <v>4</v>
      </c>
      <c r="X25" s="105">
        <f t="shared" si="7"/>
        <v>9</v>
      </c>
      <c r="Y25" s="105">
        <f t="shared" si="29"/>
        <v>13</v>
      </c>
      <c r="Z25" s="105">
        <f t="shared" si="8"/>
        <v>0</v>
      </c>
      <c r="AA25" s="105">
        <f t="shared" si="8"/>
        <v>4</v>
      </c>
      <c r="AB25" s="105">
        <f t="shared" si="30"/>
        <v>4</v>
      </c>
      <c r="AC25" s="105">
        <f t="shared" si="9"/>
        <v>3</v>
      </c>
      <c r="AD25" s="105">
        <f t="shared" si="9"/>
        <v>3</v>
      </c>
      <c r="AE25" s="105">
        <f t="shared" si="31"/>
        <v>6</v>
      </c>
      <c r="AF25" s="105">
        <f t="shared" si="10"/>
        <v>0</v>
      </c>
      <c r="AG25" s="105">
        <f t="shared" si="10"/>
        <v>3</v>
      </c>
      <c r="AH25" s="105">
        <f t="shared" si="32"/>
        <v>3</v>
      </c>
      <c r="AI25" s="105">
        <f t="shared" si="11"/>
        <v>1</v>
      </c>
      <c r="AJ25" s="105">
        <f t="shared" si="11"/>
        <v>1</v>
      </c>
      <c r="AK25" s="105">
        <f t="shared" si="33"/>
        <v>2</v>
      </c>
    </row>
    <row r="26" spans="1:37" s="193" customFormat="1" ht="12" x14ac:dyDescent="0.2">
      <c r="A26" s="273" t="s">
        <v>131</v>
      </c>
      <c r="B26" s="109">
        <f t="shared" si="12"/>
        <v>515</v>
      </c>
      <c r="C26" s="206">
        <f t="shared" si="12"/>
        <v>275</v>
      </c>
      <c r="D26" s="157">
        <f t="shared" si="12"/>
        <v>790</v>
      </c>
      <c r="E26" s="207">
        <f t="shared" si="1"/>
        <v>159</v>
      </c>
      <c r="F26" s="105">
        <f t="shared" si="1"/>
        <v>74</v>
      </c>
      <c r="G26" s="105">
        <f t="shared" si="23"/>
        <v>233</v>
      </c>
      <c r="H26" s="105">
        <f t="shared" si="2"/>
        <v>129</v>
      </c>
      <c r="I26" s="105">
        <f t="shared" si="2"/>
        <v>58</v>
      </c>
      <c r="J26" s="105">
        <f t="shared" si="24"/>
        <v>187</v>
      </c>
      <c r="K26" s="105">
        <f t="shared" si="3"/>
        <v>50</v>
      </c>
      <c r="L26" s="105">
        <f t="shared" si="3"/>
        <v>62</v>
      </c>
      <c r="M26" s="105">
        <f t="shared" si="25"/>
        <v>112</v>
      </c>
      <c r="N26" s="105">
        <f t="shared" si="4"/>
        <v>42</v>
      </c>
      <c r="O26" s="105">
        <f t="shared" si="4"/>
        <v>16</v>
      </c>
      <c r="P26" s="105">
        <f t="shared" si="26"/>
        <v>58</v>
      </c>
      <c r="Q26" s="105">
        <f t="shared" si="5"/>
        <v>41</v>
      </c>
      <c r="R26" s="105">
        <f t="shared" si="5"/>
        <v>18</v>
      </c>
      <c r="S26" s="105">
        <f t="shared" si="27"/>
        <v>59</v>
      </c>
      <c r="T26" s="105">
        <f t="shared" si="6"/>
        <v>2</v>
      </c>
      <c r="U26" s="105">
        <f t="shared" si="6"/>
        <v>1</v>
      </c>
      <c r="V26" s="105">
        <f t="shared" si="28"/>
        <v>3</v>
      </c>
      <c r="W26" s="105">
        <f t="shared" si="7"/>
        <v>25</v>
      </c>
      <c r="X26" s="105">
        <f t="shared" si="7"/>
        <v>12</v>
      </c>
      <c r="Y26" s="105">
        <f t="shared" si="29"/>
        <v>37</v>
      </c>
      <c r="Z26" s="105">
        <f t="shared" si="8"/>
        <v>27</v>
      </c>
      <c r="AA26" s="105">
        <f t="shared" si="8"/>
        <v>7</v>
      </c>
      <c r="AB26" s="105">
        <f t="shared" si="30"/>
        <v>34</v>
      </c>
      <c r="AC26" s="105">
        <f t="shared" si="9"/>
        <v>12</v>
      </c>
      <c r="AD26" s="105">
        <f t="shared" si="9"/>
        <v>11</v>
      </c>
      <c r="AE26" s="105">
        <f t="shared" si="31"/>
        <v>23</v>
      </c>
      <c r="AF26" s="105">
        <f t="shared" si="10"/>
        <v>15</v>
      </c>
      <c r="AG26" s="105">
        <f t="shared" si="10"/>
        <v>9</v>
      </c>
      <c r="AH26" s="105">
        <f t="shared" si="32"/>
        <v>24</v>
      </c>
      <c r="AI26" s="105">
        <f t="shared" si="11"/>
        <v>13</v>
      </c>
      <c r="AJ26" s="105">
        <f t="shared" si="11"/>
        <v>7</v>
      </c>
      <c r="AK26" s="105">
        <f t="shared" si="33"/>
        <v>20</v>
      </c>
    </row>
    <row r="27" spans="1:37" s="193" customFormat="1" ht="12" x14ac:dyDescent="0.2">
      <c r="A27" s="273" t="s">
        <v>132</v>
      </c>
      <c r="B27" s="109">
        <f t="shared" si="12"/>
        <v>0</v>
      </c>
      <c r="C27" s="206">
        <f t="shared" si="12"/>
        <v>0</v>
      </c>
      <c r="D27" s="157">
        <f t="shared" si="12"/>
        <v>0</v>
      </c>
      <c r="E27" s="207">
        <f t="shared" si="1"/>
        <v>0</v>
      </c>
      <c r="F27" s="105">
        <f t="shared" si="1"/>
        <v>0</v>
      </c>
      <c r="G27" s="105">
        <f t="shared" si="23"/>
        <v>0</v>
      </c>
      <c r="H27" s="105">
        <f t="shared" si="2"/>
        <v>0</v>
      </c>
      <c r="I27" s="105">
        <f t="shared" si="2"/>
        <v>0</v>
      </c>
      <c r="J27" s="105">
        <f t="shared" si="24"/>
        <v>0</v>
      </c>
      <c r="K27" s="105">
        <f t="shared" si="3"/>
        <v>0</v>
      </c>
      <c r="L27" s="105">
        <f t="shared" si="3"/>
        <v>0</v>
      </c>
      <c r="M27" s="105">
        <f t="shared" si="25"/>
        <v>0</v>
      </c>
      <c r="N27" s="105">
        <f t="shared" si="4"/>
        <v>0</v>
      </c>
      <c r="O27" s="105">
        <f t="shared" si="4"/>
        <v>0</v>
      </c>
      <c r="P27" s="105">
        <f t="shared" si="26"/>
        <v>0</v>
      </c>
      <c r="Q27" s="105">
        <f t="shared" si="5"/>
        <v>0</v>
      </c>
      <c r="R27" s="105">
        <f t="shared" si="5"/>
        <v>0</v>
      </c>
      <c r="S27" s="105">
        <f t="shared" si="27"/>
        <v>0</v>
      </c>
      <c r="T27" s="105">
        <f t="shared" si="6"/>
        <v>0</v>
      </c>
      <c r="U27" s="105">
        <f t="shared" si="6"/>
        <v>0</v>
      </c>
      <c r="V27" s="105">
        <f t="shared" si="28"/>
        <v>0</v>
      </c>
      <c r="W27" s="105">
        <f t="shared" si="7"/>
        <v>0</v>
      </c>
      <c r="X27" s="105">
        <f t="shared" si="7"/>
        <v>0</v>
      </c>
      <c r="Y27" s="105">
        <f t="shared" si="29"/>
        <v>0</v>
      </c>
      <c r="Z27" s="105">
        <f t="shared" si="8"/>
        <v>0</v>
      </c>
      <c r="AA27" s="105">
        <f t="shared" si="8"/>
        <v>0</v>
      </c>
      <c r="AB27" s="105">
        <f t="shared" si="30"/>
        <v>0</v>
      </c>
      <c r="AC27" s="105">
        <f t="shared" si="9"/>
        <v>0</v>
      </c>
      <c r="AD27" s="105">
        <f t="shared" si="9"/>
        <v>0</v>
      </c>
      <c r="AE27" s="105">
        <f t="shared" si="31"/>
        <v>0</v>
      </c>
      <c r="AF27" s="105">
        <f t="shared" si="10"/>
        <v>0</v>
      </c>
      <c r="AG27" s="105">
        <f t="shared" si="10"/>
        <v>0</v>
      </c>
      <c r="AH27" s="105">
        <f t="shared" si="32"/>
        <v>0</v>
      </c>
      <c r="AI27" s="105">
        <f t="shared" si="11"/>
        <v>0</v>
      </c>
      <c r="AJ27" s="105">
        <f t="shared" si="11"/>
        <v>0</v>
      </c>
      <c r="AK27" s="105">
        <f t="shared" si="33"/>
        <v>0</v>
      </c>
    </row>
    <row r="28" spans="1:37" s="193" customFormat="1" ht="12" x14ac:dyDescent="0.2">
      <c r="A28" s="273" t="s">
        <v>133</v>
      </c>
      <c r="B28" s="109">
        <f t="shared" si="12"/>
        <v>274</v>
      </c>
      <c r="C28" s="206">
        <f t="shared" si="12"/>
        <v>1612</v>
      </c>
      <c r="D28" s="157">
        <f t="shared" si="12"/>
        <v>1886</v>
      </c>
      <c r="E28" s="207">
        <f t="shared" si="1"/>
        <v>90</v>
      </c>
      <c r="F28" s="105">
        <f t="shared" si="1"/>
        <v>317</v>
      </c>
      <c r="G28" s="105">
        <f t="shared" si="23"/>
        <v>407</v>
      </c>
      <c r="H28" s="105">
        <f t="shared" si="2"/>
        <v>59</v>
      </c>
      <c r="I28" s="105">
        <f t="shared" si="2"/>
        <v>394</v>
      </c>
      <c r="J28" s="105">
        <f t="shared" si="24"/>
        <v>453</v>
      </c>
      <c r="K28" s="105">
        <f t="shared" si="3"/>
        <v>50</v>
      </c>
      <c r="L28" s="105">
        <f t="shared" si="3"/>
        <v>391</v>
      </c>
      <c r="M28" s="105">
        <f t="shared" si="25"/>
        <v>441</v>
      </c>
      <c r="N28" s="105">
        <f t="shared" si="4"/>
        <v>4</v>
      </c>
      <c r="O28" s="105">
        <f t="shared" si="4"/>
        <v>56</v>
      </c>
      <c r="P28" s="105">
        <f t="shared" si="26"/>
        <v>60</v>
      </c>
      <c r="Q28" s="105">
        <f t="shared" si="5"/>
        <v>15</v>
      </c>
      <c r="R28" s="105">
        <f t="shared" si="5"/>
        <v>85</v>
      </c>
      <c r="S28" s="105">
        <f t="shared" si="27"/>
        <v>100</v>
      </c>
      <c r="T28" s="105">
        <f t="shared" si="6"/>
        <v>11</v>
      </c>
      <c r="U28" s="105">
        <f t="shared" si="6"/>
        <v>67</v>
      </c>
      <c r="V28" s="105">
        <f t="shared" si="28"/>
        <v>78</v>
      </c>
      <c r="W28" s="105">
        <f t="shared" si="7"/>
        <v>9</v>
      </c>
      <c r="X28" s="105">
        <f t="shared" si="7"/>
        <v>63</v>
      </c>
      <c r="Y28" s="105">
        <f t="shared" si="29"/>
        <v>72</v>
      </c>
      <c r="Z28" s="105">
        <f t="shared" si="8"/>
        <v>9</v>
      </c>
      <c r="AA28" s="105">
        <f t="shared" si="8"/>
        <v>75</v>
      </c>
      <c r="AB28" s="105">
        <f t="shared" si="30"/>
        <v>84</v>
      </c>
      <c r="AC28" s="105">
        <f t="shared" si="9"/>
        <v>12</v>
      </c>
      <c r="AD28" s="105">
        <f t="shared" si="9"/>
        <v>69</v>
      </c>
      <c r="AE28" s="105">
        <f t="shared" si="31"/>
        <v>81</v>
      </c>
      <c r="AF28" s="105">
        <f t="shared" si="10"/>
        <v>9</v>
      </c>
      <c r="AG28" s="105">
        <f t="shared" si="10"/>
        <v>66</v>
      </c>
      <c r="AH28" s="105">
        <f t="shared" si="32"/>
        <v>75</v>
      </c>
      <c r="AI28" s="105">
        <f t="shared" si="11"/>
        <v>6</v>
      </c>
      <c r="AJ28" s="105">
        <f t="shared" si="11"/>
        <v>29</v>
      </c>
      <c r="AK28" s="105">
        <f t="shared" si="33"/>
        <v>35</v>
      </c>
    </row>
    <row r="29" spans="1:37" s="193" customFormat="1" ht="12" x14ac:dyDescent="0.2">
      <c r="A29" s="273" t="s">
        <v>134</v>
      </c>
      <c r="B29" s="109">
        <f t="shared" ref="B29:D70" si="34">E29+H29+K29+N29+Q29+T29+W29+Z29+AC29+AF29+AI29</f>
        <v>641</v>
      </c>
      <c r="C29" s="206">
        <f t="shared" si="34"/>
        <v>51</v>
      </c>
      <c r="D29" s="157">
        <f t="shared" si="34"/>
        <v>692</v>
      </c>
      <c r="E29" s="207">
        <f t="shared" si="1"/>
        <v>111</v>
      </c>
      <c r="F29" s="105">
        <f t="shared" si="1"/>
        <v>9</v>
      </c>
      <c r="G29" s="105">
        <f t="shared" si="23"/>
        <v>120</v>
      </c>
      <c r="H29" s="105">
        <f t="shared" si="2"/>
        <v>238</v>
      </c>
      <c r="I29" s="105">
        <f t="shared" si="2"/>
        <v>21</v>
      </c>
      <c r="J29" s="105">
        <f t="shared" si="24"/>
        <v>259</v>
      </c>
      <c r="K29" s="105">
        <f t="shared" si="3"/>
        <v>71</v>
      </c>
      <c r="L29" s="105">
        <f t="shared" si="3"/>
        <v>4</v>
      </c>
      <c r="M29" s="105">
        <f t="shared" si="25"/>
        <v>75</v>
      </c>
      <c r="N29" s="105">
        <f t="shared" si="4"/>
        <v>50</v>
      </c>
      <c r="O29" s="105">
        <f t="shared" si="4"/>
        <v>4</v>
      </c>
      <c r="P29" s="105">
        <f t="shared" si="26"/>
        <v>54</v>
      </c>
      <c r="Q29" s="105">
        <f t="shared" si="5"/>
        <v>31</v>
      </c>
      <c r="R29" s="105">
        <f t="shared" si="5"/>
        <v>0</v>
      </c>
      <c r="S29" s="105">
        <f t="shared" si="27"/>
        <v>31</v>
      </c>
      <c r="T29" s="105">
        <f t="shared" si="6"/>
        <v>33</v>
      </c>
      <c r="U29" s="105">
        <f t="shared" si="6"/>
        <v>4</v>
      </c>
      <c r="V29" s="105">
        <f t="shared" si="28"/>
        <v>37</v>
      </c>
      <c r="W29" s="105">
        <f t="shared" si="7"/>
        <v>25</v>
      </c>
      <c r="X29" s="105">
        <f t="shared" si="7"/>
        <v>2</v>
      </c>
      <c r="Y29" s="105">
        <f t="shared" si="29"/>
        <v>27</v>
      </c>
      <c r="Z29" s="105">
        <f t="shared" si="8"/>
        <v>22</v>
      </c>
      <c r="AA29" s="105">
        <f t="shared" si="8"/>
        <v>0</v>
      </c>
      <c r="AB29" s="105">
        <f t="shared" si="30"/>
        <v>22</v>
      </c>
      <c r="AC29" s="105">
        <f t="shared" si="9"/>
        <v>16</v>
      </c>
      <c r="AD29" s="105">
        <f t="shared" si="9"/>
        <v>2</v>
      </c>
      <c r="AE29" s="105">
        <f t="shared" si="31"/>
        <v>18</v>
      </c>
      <c r="AF29" s="105">
        <f t="shared" si="10"/>
        <v>31</v>
      </c>
      <c r="AG29" s="105">
        <f t="shared" si="10"/>
        <v>4</v>
      </c>
      <c r="AH29" s="105">
        <f t="shared" si="32"/>
        <v>35</v>
      </c>
      <c r="AI29" s="105">
        <f t="shared" si="11"/>
        <v>13</v>
      </c>
      <c r="AJ29" s="105">
        <f t="shared" si="11"/>
        <v>1</v>
      </c>
      <c r="AK29" s="105">
        <f t="shared" si="33"/>
        <v>14</v>
      </c>
    </row>
    <row r="30" spans="1:37" s="193" customFormat="1" thickBot="1" x14ac:dyDescent="0.25">
      <c r="A30" s="273" t="s">
        <v>135</v>
      </c>
      <c r="B30" s="109">
        <f t="shared" si="34"/>
        <v>120</v>
      </c>
      <c r="C30" s="206">
        <f t="shared" si="34"/>
        <v>4</v>
      </c>
      <c r="D30" s="157">
        <f t="shared" si="34"/>
        <v>124</v>
      </c>
      <c r="E30" s="207">
        <f t="shared" si="1"/>
        <v>31</v>
      </c>
      <c r="F30" s="105">
        <f t="shared" si="1"/>
        <v>0</v>
      </c>
      <c r="G30" s="105">
        <f t="shared" si="23"/>
        <v>31</v>
      </c>
      <c r="H30" s="105">
        <f t="shared" si="2"/>
        <v>51</v>
      </c>
      <c r="I30" s="105">
        <f t="shared" si="2"/>
        <v>1</v>
      </c>
      <c r="J30" s="105">
        <f t="shared" si="24"/>
        <v>52</v>
      </c>
      <c r="K30" s="105">
        <f t="shared" si="3"/>
        <v>5</v>
      </c>
      <c r="L30" s="105">
        <f t="shared" si="3"/>
        <v>0</v>
      </c>
      <c r="M30" s="105">
        <f t="shared" si="25"/>
        <v>5</v>
      </c>
      <c r="N30" s="105">
        <f t="shared" si="4"/>
        <v>6</v>
      </c>
      <c r="O30" s="105">
        <f t="shared" si="4"/>
        <v>0</v>
      </c>
      <c r="P30" s="105">
        <f t="shared" si="26"/>
        <v>6</v>
      </c>
      <c r="Q30" s="105">
        <f t="shared" si="5"/>
        <v>6</v>
      </c>
      <c r="R30" s="105">
        <f t="shared" si="5"/>
        <v>1</v>
      </c>
      <c r="S30" s="105">
        <f t="shared" si="27"/>
        <v>7</v>
      </c>
      <c r="T30" s="105">
        <f t="shared" si="6"/>
        <v>6</v>
      </c>
      <c r="U30" s="105">
        <f t="shared" si="6"/>
        <v>0</v>
      </c>
      <c r="V30" s="105">
        <f t="shared" si="28"/>
        <v>6</v>
      </c>
      <c r="W30" s="105">
        <f t="shared" si="7"/>
        <v>5</v>
      </c>
      <c r="X30" s="105">
        <f t="shared" si="7"/>
        <v>2</v>
      </c>
      <c r="Y30" s="105">
        <f t="shared" si="29"/>
        <v>7</v>
      </c>
      <c r="Z30" s="105">
        <f t="shared" si="8"/>
        <v>2</v>
      </c>
      <c r="AA30" s="105">
        <f t="shared" si="8"/>
        <v>0</v>
      </c>
      <c r="AB30" s="105">
        <f t="shared" si="30"/>
        <v>2</v>
      </c>
      <c r="AC30" s="105">
        <f t="shared" si="9"/>
        <v>3</v>
      </c>
      <c r="AD30" s="105">
        <f t="shared" si="9"/>
        <v>0</v>
      </c>
      <c r="AE30" s="105">
        <f t="shared" si="31"/>
        <v>3</v>
      </c>
      <c r="AF30" s="105">
        <f t="shared" si="10"/>
        <v>4</v>
      </c>
      <c r="AG30" s="105">
        <f t="shared" si="10"/>
        <v>0</v>
      </c>
      <c r="AH30" s="105">
        <f t="shared" si="32"/>
        <v>4</v>
      </c>
      <c r="AI30" s="105">
        <f t="shared" si="11"/>
        <v>1</v>
      </c>
      <c r="AJ30" s="105">
        <f t="shared" si="11"/>
        <v>0</v>
      </c>
      <c r="AK30" s="105">
        <f t="shared" si="33"/>
        <v>1</v>
      </c>
    </row>
    <row r="31" spans="1:37" s="193" customFormat="1" x14ac:dyDescent="0.2">
      <c r="A31" s="274" t="s">
        <v>136</v>
      </c>
      <c r="B31" s="200">
        <f t="shared" si="34"/>
        <v>3798</v>
      </c>
      <c r="C31" s="201">
        <f t="shared" si="34"/>
        <v>4453</v>
      </c>
      <c r="D31" s="202">
        <f t="shared" si="34"/>
        <v>8251</v>
      </c>
      <c r="E31" s="203">
        <f>E32+E36+E41+E42+E43+E44+E45+E46+E47+E48+E49+E50</f>
        <v>947</v>
      </c>
      <c r="F31" s="203">
        <f>F32+F36+F41+F42+F43+F44+F45+F46+F47+F48+F49+F50</f>
        <v>997</v>
      </c>
      <c r="G31" s="204">
        <f t="shared" si="23"/>
        <v>1944</v>
      </c>
      <c r="H31" s="204">
        <f>H32+H36+H41+H42+H43+H44+H45+H46+H47+H48+H49+H50</f>
        <v>1071</v>
      </c>
      <c r="I31" s="204">
        <f>I32+I36+I41+I42+I43+I44+I45+I46+I47+I48+I49+I50</f>
        <v>933</v>
      </c>
      <c r="J31" s="204">
        <f t="shared" si="24"/>
        <v>2004</v>
      </c>
      <c r="K31" s="204">
        <f>K32+K36+K41+K42+K43+K44+K45+K46+K47+K48+K49+K50</f>
        <v>574</v>
      </c>
      <c r="L31" s="204">
        <f>L32+L36+L41+L42+L43+L44+L45+L46+L47+L48+L49+L50</f>
        <v>1091</v>
      </c>
      <c r="M31" s="204">
        <f t="shared" si="25"/>
        <v>1665</v>
      </c>
      <c r="N31" s="204">
        <f>N32+N36+N41+N42+N43+N44+N45+N46+N47+N48+N49+N50</f>
        <v>198</v>
      </c>
      <c r="O31" s="204">
        <f>O32+O36+O41+O42+O43+O44+O45+O46+O47+O48+O49+O50</f>
        <v>186</v>
      </c>
      <c r="P31" s="204">
        <f t="shared" si="26"/>
        <v>384</v>
      </c>
      <c r="Q31" s="204">
        <f>Q32+Q36+Q41+Q42+Q43+Q44+Q45+Q46+Q47+Q48+Q49+Q50</f>
        <v>216</v>
      </c>
      <c r="R31" s="204">
        <f>R32+R36+R41+R42+R43+R44+R45+R46+R47+R48+R49+R50</f>
        <v>244</v>
      </c>
      <c r="S31" s="204">
        <f t="shared" si="27"/>
        <v>460</v>
      </c>
      <c r="T31" s="204">
        <f>T32+T36+T41+T42+T43+T44+T45+T46+T47+T48+T49+T50</f>
        <v>126</v>
      </c>
      <c r="U31" s="204">
        <f>U32+U36+U41+U42+U43+U44+U45+U46+U47+U48+U49+U50</f>
        <v>169</v>
      </c>
      <c r="V31" s="204">
        <f t="shared" si="28"/>
        <v>295</v>
      </c>
      <c r="W31" s="204">
        <f>W32+W36+W41+W42+W43+W44+W45+W46+W47+W48+W49+W50</f>
        <v>176</v>
      </c>
      <c r="X31" s="204">
        <f>X32+X36+X41+X42+X43+X44+X45+X46+X47+X48+X49+X50</f>
        <v>217</v>
      </c>
      <c r="Y31" s="204">
        <f t="shared" si="29"/>
        <v>393</v>
      </c>
      <c r="Z31" s="204">
        <f>Z32+Z36+Z41+Z42+Z43+Z44+Z45+Z46+Z47+Z48+Z49+Z50</f>
        <v>172</v>
      </c>
      <c r="AA31" s="204">
        <f>AA32+AA36+AA41+AA42+AA43+AA44+AA45+AA46+AA47+AA48+AA49+AA50</f>
        <v>200</v>
      </c>
      <c r="AB31" s="204">
        <f t="shared" si="30"/>
        <v>372</v>
      </c>
      <c r="AC31" s="204">
        <f>AC32+AC36+AC41+AC42+AC43+AC44+AC45+AC46+AC47+AC48+AC49+AC50</f>
        <v>125</v>
      </c>
      <c r="AD31" s="204">
        <f>AD32+AD36+AD41+AD42+AD43+AD44+AD45+AD46+AD47+AD48+AD49+AD50</f>
        <v>170</v>
      </c>
      <c r="AE31" s="204">
        <f t="shared" si="31"/>
        <v>295</v>
      </c>
      <c r="AF31" s="204">
        <f>AF32+AF36+AF41+AF42+AF43+AF44+AF45+AF46+AF47+AF48+AF49+AF50</f>
        <v>131</v>
      </c>
      <c r="AG31" s="204">
        <f>AG32+AG36+AG41+AG42+AG43+AG44+AG45+AG46+AG47+AG48+AG49+AG50</f>
        <v>176</v>
      </c>
      <c r="AH31" s="204">
        <f t="shared" si="32"/>
        <v>307</v>
      </c>
      <c r="AI31" s="204">
        <f>AI32+AI36+AI41+AI42+AI43+AI44+AI45+AI46+AI47+AI48+AI49+AI50</f>
        <v>62</v>
      </c>
      <c r="AJ31" s="204">
        <f>AJ32+AJ36+AJ41+AJ42+AJ43+AJ44+AJ45+AJ46+AJ47+AJ48+AJ49+AJ50</f>
        <v>70</v>
      </c>
      <c r="AK31" s="204">
        <f t="shared" si="33"/>
        <v>132</v>
      </c>
    </row>
    <row r="32" spans="1:37" s="193" customFormat="1" ht="12" x14ac:dyDescent="0.2">
      <c r="A32" s="273" t="s">
        <v>117</v>
      </c>
      <c r="B32" s="109">
        <f>SUM(B33:B35)</f>
        <v>1444</v>
      </c>
      <c r="C32" s="206">
        <f t="shared" ref="C32:D32" si="35">SUM(C33:C35)</f>
        <v>1456</v>
      </c>
      <c r="D32" s="157">
        <f t="shared" si="35"/>
        <v>2900</v>
      </c>
      <c r="E32" s="207">
        <f>SUM(E33:E35)</f>
        <v>418</v>
      </c>
      <c r="F32" s="105">
        <f t="shared" ref="F32:G32" si="36">SUM(F33:F35)</f>
        <v>388</v>
      </c>
      <c r="G32" s="105">
        <f t="shared" si="36"/>
        <v>806</v>
      </c>
      <c r="H32" s="105">
        <f>SUM(H33:H35)</f>
        <v>373</v>
      </c>
      <c r="I32" s="105">
        <f t="shared" ref="I32" si="37">SUM(I33:I35)</f>
        <v>256</v>
      </c>
      <c r="J32" s="105">
        <f t="shared" si="24"/>
        <v>629</v>
      </c>
      <c r="K32" s="105">
        <f>SUM(K33:K35)</f>
        <v>243</v>
      </c>
      <c r="L32" s="105">
        <f t="shared" ref="L32" si="38">SUM(L33:L35)</f>
        <v>387</v>
      </c>
      <c r="M32" s="105">
        <f t="shared" si="25"/>
        <v>630</v>
      </c>
      <c r="N32" s="105">
        <f>SUM(N33:N35)</f>
        <v>55</v>
      </c>
      <c r="O32" s="105">
        <f t="shared" ref="O32" si="39">SUM(O33:O35)</f>
        <v>54</v>
      </c>
      <c r="P32" s="105">
        <f t="shared" si="26"/>
        <v>109</v>
      </c>
      <c r="Q32" s="105">
        <f>SUM(Q33:Q35)</f>
        <v>77</v>
      </c>
      <c r="R32" s="105">
        <f t="shared" ref="R32" si="40">SUM(R33:R35)</f>
        <v>75</v>
      </c>
      <c r="S32" s="105">
        <f t="shared" si="27"/>
        <v>152</v>
      </c>
      <c r="T32" s="105">
        <f>SUM(T33:T35)</f>
        <v>39</v>
      </c>
      <c r="U32" s="105">
        <f t="shared" ref="U32" si="41">SUM(U33:U35)</f>
        <v>41</v>
      </c>
      <c r="V32" s="105">
        <f t="shared" si="28"/>
        <v>80</v>
      </c>
      <c r="W32" s="105">
        <f>SUM(W33:W35)</f>
        <v>62</v>
      </c>
      <c r="X32" s="105">
        <f t="shared" ref="X32" si="42">SUM(X33:X35)</f>
        <v>77</v>
      </c>
      <c r="Y32" s="105">
        <f t="shared" si="29"/>
        <v>139</v>
      </c>
      <c r="Z32" s="105">
        <f>SUM(Z33:Z35)</f>
        <v>74</v>
      </c>
      <c r="AA32" s="105">
        <f t="shared" ref="AA32" si="43">SUM(AA33:AA35)</f>
        <v>78</v>
      </c>
      <c r="AB32" s="105">
        <f t="shared" si="30"/>
        <v>152</v>
      </c>
      <c r="AC32" s="105">
        <f>SUM(AC33:AC35)</f>
        <v>52</v>
      </c>
      <c r="AD32" s="105">
        <f t="shared" ref="AD32" si="44">SUM(AD33:AD35)</f>
        <v>45</v>
      </c>
      <c r="AE32" s="105">
        <f t="shared" si="31"/>
        <v>97</v>
      </c>
      <c r="AF32" s="105">
        <f>SUM(AF33:AF35)</f>
        <v>36</v>
      </c>
      <c r="AG32" s="105">
        <f t="shared" ref="AG32" si="45">SUM(AG33:AG35)</f>
        <v>41</v>
      </c>
      <c r="AH32" s="105">
        <f t="shared" si="32"/>
        <v>77</v>
      </c>
      <c r="AI32" s="105">
        <f>SUM(AI33:AI35)</f>
        <v>15</v>
      </c>
      <c r="AJ32" s="105">
        <f t="shared" ref="AJ32" si="46">SUM(AJ33:AJ35)</f>
        <v>14</v>
      </c>
      <c r="AK32" s="105">
        <f t="shared" si="33"/>
        <v>29</v>
      </c>
    </row>
    <row r="33" spans="1:37" s="193" customFormat="1" ht="12" x14ac:dyDescent="0.2">
      <c r="A33" s="272" t="s">
        <v>118</v>
      </c>
      <c r="B33" s="109">
        <f t="shared" si="34"/>
        <v>1312</v>
      </c>
      <c r="C33" s="206">
        <f t="shared" si="34"/>
        <v>1244</v>
      </c>
      <c r="D33" s="157">
        <f t="shared" si="34"/>
        <v>2556</v>
      </c>
      <c r="E33" s="207">
        <v>394</v>
      </c>
      <c r="F33" s="105">
        <v>328</v>
      </c>
      <c r="G33" s="105">
        <f t="shared" ref="G33:G35" si="47">SUM(E33:F33)</f>
        <v>722</v>
      </c>
      <c r="H33" s="105">
        <v>283</v>
      </c>
      <c r="I33" s="105">
        <v>153</v>
      </c>
      <c r="J33" s="105">
        <f t="shared" si="24"/>
        <v>436</v>
      </c>
      <c r="K33" s="105">
        <v>232</v>
      </c>
      <c r="L33" s="105">
        <v>343</v>
      </c>
      <c r="M33" s="105">
        <f t="shared" si="25"/>
        <v>575</v>
      </c>
      <c r="N33" s="105">
        <v>53</v>
      </c>
      <c r="O33" s="105">
        <v>52</v>
      </c>
      <c r="P33" s="105">
        <f t="shared" si="26"/>
        <v>105</v>
      </c>
      <c r="Q33" s="105">
        <v>75</v>
      </c>
      <c r="R33" s="105">
        <v>74</v>
      </c>
      <c r="S33" s="105">
        <f t="shared" si="27"/>
        <v>149</v>
      </c>
      <c r="T33" s="105">
        <v>39</v>
      </c>
      <c r="U33" s="105">
        <v>41</v>
      </c>
      <c r="V33" s="105">
        <f t="shared" si="28"/>
        <v>80</v>
      </c>
      <c r="W33" s="105">
        <v>61</v>
      </c>
      <c r="X33" s="105">
        <v>76</v>
      </c>
      <c r="Y33" s="105">
        <f t="shared" si="29"/>
        <v>137</v>
      </c>
      <c r="Z33" s="105">
        <v>74</v>
      </c>
      <c r="AA33" s="105">
        <v>78</v>
      </c>
      <c r="AB33" s="105">
        <f t="shared" si="30"/>
        <v>152</v>
      </c>
      <c r="AC33" s="105">
        <v>50</v>
      </c>
      <c r="AD33" s="105">
        <v>44</v>
      </c>
      <c r="AE33" s="105">
        <f t="shared" si="31"/>
        <v>94</v>
      </c>
      <c r="AF33" s="105">
        <v>36</v>
      </c>
      <c r="AG33" s="105">
        <v>41</v>
      </c>
      <c r="AH33" s="105">
        <f t="shared" si="32"/>
        <v>77</v>
      </c>
      <c r="AI33" s="105">
        <v>15</v>
      </c>
      <c r="AJ33" s="105">
        <v>14</v>
      </c>
      <c r="AK33" s="105">
        <f t="shared" si="33"/>
        <v>29</v>
      </c>
    </row>
    <row r="34" spans="1:37" s="193" customFormat="1" ht="12" x14ac:dyDescent="0.2">
      <c r="A34" s="272" t="s">
        <v>119</v>
      </c>
      <c r="B34" s="109">
        <f t="shared" si="34"/>
        <v>61</v>
      </c>
      <c r="C34" s="206">
        <f t="shared" si="34"/>
        <v>89</v>
      </c>
      <c r="D34" s="157">
        <f t="shared" si="34"/>
        <v>150</v>
      </c>
      <c r="E34" s="207">
        <v>10</v>
      </c>
      <c r="F34" s="105">
        <v>13</v>
      </c>
      <c r="G34" s="105">
        <f t="shared" si="47"/>
        <v>23</v>
      </c>
      <c r="H34" s="105">
        <v>33</v>
      </c>
      <c r="I34" s="105">
        <v>27</v>
      </c>
      <c r="J34" s="105">
        <f t="shared" si="24"/>
        <v>60</v>
      </c>
      <c r="K34" s="105">
        <v>11</v>
      </c>
      <c r="L34" s="105">
        <v>44</v>
      </c>
      <c r="M34" s="105">
        <f t="shared" si="25"/>
        <v>55</v>
      </c>
      <c r="N34" s="105">
        <v>2</v>
      </c>
      <c r="O34" s="105">
        <v>2</v>
      </c>
      <c r="P34" s="105">
        <f t="shared" si="26"/>
        <v>4</v>
      </c>
      <c r="Q34" s="105">
        <v>2</v>
      </c>
      <c r="R34" s="105">
        <v>1</v>
      </c>
      <c r="S34" s="105">
        <f t="shared" si="27"/>
        <v>3</v>
      </c>
      <c r="T34" s="105">
        <v>0</v>
      </c>
      <c r="U34" s="105">
        <v>0</v>
      </c>
      <c r="V34" s="105">
        <f t="shared" si="28"/>
        <v>0</v>
      </c>
      <c r="W34" s="105">
        <v>1</v>
      </c>
      <c r="X34" s="105">
        <v>1</v>
      </c>
      <c r="Y34" s="105">
        <f t="shared" si="29"/>
        <v>2</v>
      </c>
      <c r="Z34" s="105">
        <v>0</v>
      </c>
      <c r="AA34" s="105">
        <v>0</v>
      </c>
      <c r="AB34" s="105">
        <f t="shared" si="30"/>
        <v>0</v>
      </c>
      <c r="AC34" s="105">
        <v>2</v>
      </c>
      <c r="AD34" s="105">
        <v>1</v>
      </c>
      <c r="AE34" s="105">
        <f t="shared" si="31"/>
        <v>3</v>
      </c>
      <c r="AF34" s="105">
        <v>0</v>
      </c>
      <c r="AG34" s="105">
        <v>0</v>
      </c>
      <c r="AH34" s="105">
        <f t="shared" si="32"/>
        <v>0</v>
      </c>
      <c r="AI34" s="105">
        <v>0</v>
      </c>
      <c r="AJ34" s="105">
        <v>0</v>
      </c>
      <c r="AK34" s="105">
        <f t="shared" si="33"/>
        <v>0</v>
      </c>
    </row>
    <row r="35" spans="1:37" s="193" customFormat="1" ht="12" x14ac:dyDescent="0.2">
      <c r="A35" s="272" t="s">
        <v>120</v>
      </c>
      <c r="B35" s="109">
        <f t="shared" si="34"/>
        <v>71</v>
      </c>
      <c r="C35" s="206">
        <f t="shared" si="34"/>
        <v>123</v>
      </c>
      <c r="D35" s="157">
        <f t="shared" si="34"/>
        <v>194</v>
      </c>
      <c r="E35" s="207">
        <v>14</v>
      </c>
      <c r="F35" s="105">
        <v>47</v>
      </c>
      <c r="G35" s="105">
        <f t="shared" si="47"/>
        <v>61</v>
      </c>
      <c r="H35" s="105">
        <v>57</v>
      </c>
      <c r="I35" s="105">
        <v>76</v>
      </c>
      <c r="J35" s="105">
        <f t="shared" si="24"/>
        <v>133</v>
      </c>
      <c r="K35" s="105">
        <v>0</v>
      </c>
      <c r="L35" s="105">
        <v>0</v>
      </c>
      <c r="M35" s="105">
        <f t="shared" si="25"/>
        <v>0</v>
      </c>
      <c r="N35" s="105">
        <v>0</v>
      </c>
      <c r="O35" s="105">
        <v>0</v>
      </c>
      <c r="P35" s="105">
        <f t="shared" si="26"/>
        <v>0</v>
      </c>
      <c r="Q35" s="105">
        <v>0</v>
      </c>
      <c r="R35" s="105">
        <v>0</v>
      </c>
      <c r="S35" s="105">
        <f t="shared" si="27"/>
        <v>0</v>
      </c>
      <c r="T35" s="105">
        <v>0</v>
      </c>
      <c r="U35" s="105">
        <v>0</v>
      </c>
      <c r="V35" s="105">
        <f t="shared" si="28"/>
        <v>0</v>
      </c>
      <c r="W35" s="105">
        <v>0</v>
      </c>
      <c r="X35" s="105">
        <v>0</v>
      </c>
      <c r="Y35" s="105">
        <f t="shared" si="29"/>
        <v>0</v>
      </c>
      <c r="Z35" s="105">
        <v>0</v>
      </c>
      <c r="AA35" s="105">
        <v>0</v>
      </c>
      <c r="AB35" s="105">
        <f t="shared" si="30"/>
        <v>0</v>
      </c>
      <c r="AC35" s="105">
        <v>0</v>
      </c>
      <c r="AD35" s="105">
        <v>0</v>
      </c>
      <c r="AE35" s="105">
        <f t="shared" si="31"/>
        <v>0</v>
      </c>
      <c r="AF35" s="105">
        <v>0</v>
      </c>
      <c r="AG35" s="105">
        <v>0</v>
      </c>
      <c r="AH35" s="105">
        <f t="shared" si="32"/>
        <v>0</v>
      </c>
      <c r="AI35" s="105">
        <v>0</v>
      </c>
      <c r="AJ35" s="105">
        <v>0</v>
      </c>
      <c r="AK35" s="105">
        <f t="shared" si="33"/>
        <v>0</v>
      </c>
    </row>
    <row r="36" spans="1:37" s="193" customFormat="1" ht="24" x14ac:dyDescent="0.2">
      <c r="A36" s="275" t="s">
        <v>121</v>
      </c>
      <c r="B36" s="109">
        <f t="shared" si="34"/>
        <v>108</v>
      </c>
      <c r="C36" s="206">
        <f t="shared" si="34"/>
        <v>160</v>
      </c>
      <c r="D36" s="157">
        <f t="shared" si="34"/>
        <v>268</v>
      </c>
      <c r="E36" s="207">
        <f>SUM(E37:E40)</f>
        <v>32</v>
      </c>
      <c r="F36" s="207">
        <f>SUM(F37:F40)</f>
        <v>53</v>
      </c>
      <c r="G36" s="207">
        <f>SUM(G37:G40)</f>
        <v>85</v>
      </c>
      <c r="H36" s="105">
        <f>SUM(H37:H40)</f>
        <v>10</v>
      </c>
      <c r="I36" s="105">
        <f>SUM(I37:I40)</f>
        <v>30</v>
      </c>
      <c r="J36" s="105">
        <f t="shared" si="24"/>
        <v>40</v>
      </c>
      <c r="K36" s="105">
        <f>SUM(K37:K40)</f>
        <v>27</v>
      </c>
      <c r="L36" s="105">
        <f>SUM(L37:L40)</f>
        <v>19</v>
      </c>
      <c r="M36" s="105">
        <f t="shared" si="25"/>
        <v>46</v>
      </c>
      <c r="N36" s="105">
        <f>SUM(N37:N40)</f>
        <v>8</v>
      </c>
      <c r="O36" s="105">
        <f>SUM(O37:O40)</f>
        <v>10</v>
      </c>
      <c r="P36" s="105">
        <f t="shared" si="26"/>
        <v>18</v>
      </c>
      <c r="Q36" s="105">
        <f>SUM(Q37:Q40)</f>
        <v>5</v>
      </c>
      <c r="R36" s="105">
        <f>SUM(R37:R40)</f>
        <v>5</v>
      </c>
      <c r="S36" s="105">
        <f t="shared" si="27"/>
        <v>10</v>
      </c>
      <c r="T36" s="105">
        <f>SUM(T37:T40)</f>
        <v>3</v>
      </c>
      <c r="U36" s="105">
        <f>SUM(U37:U40)</f>
        <v>6</v>
      </c>
      <c r="V36" s="105">
        <f t="shared" si="28"/>
        <v>9</v>
      </c>
      <c r="W36" s="105">
        <f>SUM(W37:W40)</f>
        <v>10</v>
      </c>
      <c r="X36" s="105">
        <f>SUM(X37:X40)</f>
        <v>9</v>
      </c>
      <c r="Y36" s="105">
        <f t="shared" si="29"/>
        <v>19</v>
      </c>
      <c r="Z36" s="105">
        <f>SUM(Z37:Z40)</f>
        <v>5</v>
      </c>
      <c r="AA36" s="105">
        <f>SUM(AA37:AA40)</f>
        <v>5</v>
      </c>
      <c r="AB36" s="105">
        <f t="shared" si="30"/>
        <v>10</v>
      </c>
      <c r="AC36" s="105">
        <f>SUM(AC37:AC40)</f>
        <v>2</v>
      </c>
      <c r="AD36" s="105">
        <f>SUM(AD37:AD40)</f>
        <v>9</v>
      </c>
      <c r="AE36" s="105">
        <f t="shared" si="31"/>
        <v>11</v>
      </c>
      <c r="AF36" s="105">
        <f>SUM(AF37:AF40)</f>
        <v>5</v>
      </c>
      <c r="AG36" s="105">
        <f>SUM(AG37:AG40)</f>
        <v>11</v>
      </c>
      <c r="AH36" s="105">
        <f t="shared" si="32"/>
        <v>16</v>
      </c>
      <c r="AI36" s="105">
        <f>SUM(AI37:AI40)</f>
        <v>1</v>
      </c>
      <c r="AJ36" s="105">
        <f>SUM(AJ37:AJ40)</f>
        <v>3</v>
      </c>
      <c r="AK36" s="105">
        <f t="shared" si="33"/>
        <v>4</v>
      </c>
    </row>
    <row r="37" spans="1:37" s="193" customFormat="1" ht="12" x14ac:dyDescent="0.2">
      <c r="A37" s="277" t="s">
        <v>122</v>
      </c>
      <c r="B37" s="109">
        <f t="shared" si="34"/>
        <v>2</v>
      </c>
      <c r="C37" s="206">
        <f t="shared" si="34"/>
        <v>5</v>
      </c>
      <c r="D37" s="157">
        <f t="shared" si="34"/>
        <v>7</v>
      </c>
      <c r="E37" s="207">
        <v>1</v>
      </c>
      <c r="F37" s="105">
        <v>3</v>
      </c>
      <c r="G37" s="105">
        <f t="shared" ref="G37:G70" si="48">SUM(E37:F37)</f>
        <v>4</v>
      </c>
      <c r="H37" s="105">
        <v>0</v>
      </c>
      <c r="I37" s="105">
        <v>0</v>
      </c>
      <c r="J37" s="105">
        <f t="shared" si="24"/>
        <v>0</v>
      </c>
      <c r="K37" s="105">
        <v>1</v>
      </c>
      <c r="L37" s="105">
        <v>0</v>
      </c>
      <c r="M37" s="105">
        <f t="shared" si="25"/>
        <v>1</v>
      </c>
      <c r="N37" s="105">
        <v>0</v>
      </c>
      <c r="O37" s="105">
        <v>2</v>
      </c>
      <c r="P37" s="105">
        <f t="shared" si="26"/>
        <v>2</v>
      </c>
      <c r="Q37" s="105">
        <v>0</v>
      </c>
      <c r="R37" s="105">
        <v>0</v>
      </c>
      <c r="S37" s="105">
        <f t="shared" si="27"/>
        <v>0</v>
      </c>
      <c r="T37" s="105">
        <v>0</v>
      </c>
      <c r="U37" s="105">
        <v>0</v>
      </c>
      <c r="V37" s="105">
        <f t="shared" si="28"/>
        <v>0</v>
      </c>
      <c r="W37" s="105">
        <v>0</v>
      </c>
      <c r="X37" s="105">
        <v>0</v>
      </c>
      <c r="Y37" s="105">
        <f t="shared" si="29"/>
        <v>0</v>
      </c>
      <c r="Z37" s="105">
        <v>0</v>
      </c>
      <c r="AA37" s="105">
        <v>0</v>
      </c>
      <c r="AB37" s="105">
        <f t="shared" si="30"/>
        <v>0</v>
      </c>
      <c r="AC37" s="105">
        <v>0</v>
      </c>
      <c r="AD37" s="105">
        <v>0</v>
      </c>
      <c r="AE37" s="105">
        <f t="shared" si="31"/>
        <v>0</v>
      </c>
      <c r="AF37" s="105">
        <v>0</v>
      </c>
      <c r="AG37" s="105">
        <v>0</v>
      </c>
      <c r="AH37" s="105">
        <f t="shared" si="32"/>
        <v>0</v>
      </c>
      <c r="AI37" s="105">
        <v>0</v>
      </c>
      <c r="AJ37" s="105">
        <v>0</v>
      </c>
      <c r="AK37" s="105">
        <f t="shared" si="33"/>
        <v>0</v>
      </c>
    </row>
    <row r="38" spans="1:37" s="193" customFormat="1" ht="12" x14ac:dyDescent="0.2">
      <c r="A38" s="277" t="s">
        <v>123</v>
      </c>
      <c r="B38" s="109">
        <f t="shared" si="34"/>
        <v>15</v>
      </c>
      <c r="C38" s="206">
        <f t="shared" si="34"/>
        <v>25</v>
      </c>
      <c r="D38" s="157">
        <f t="shared" si="34"/>
        <v>40</v>
      </c>
      <c r="E38" s="207">
        <v>0</v>
      </c>
      <c r="F38" s="105">
        <v>2</v>
      </c>
      <c r="G38" s="105">
        <f t="shared" si="48"/>
        <v>2</v>
      </c>
      <c r="H38" s="105">
        <v>2</v>
      </c>
      <c r="I38" s="105">
        <v>10</v>
      </c>
      <c r="J38" s="105">
        <f t="shared" si="24"/>
        <v>12</v>
      </c>
      <c r="K38" s="105">
        <v>2</v>
      </c>
      <c r="L38" s="105">
        <v>2</v>
      </c>
      <c r="M38" s="105">
        <f t="shared" si="25"/>
        <v>4</v>
      </c>
      <c r="N38" s="105">
        <v>1</v>
      </c>
      <c r="O38" s="105">
        <v>2</v>
      </c>
      <c r="P38" s="105">
        <f t="shared" si="26"/>
        <v>3</v>
      </c>
      <c r="Q38" s="105">
        <v>0</v>
      </c>
      <c r="R38" s="105">
        <v>1</v>
      </c>
      <c r="S38" s="105">
        <f t="shared" si="27"/>
        <v>1</v>
      </c>
      <c r="T38" s="105">
        <v>2</v>
      </c>
      <c r="U38" s="105">
        <v>1</v>
      </c>
      <c r="V38" s="105">
        <f t="shared" si="28"/>
        <v>3</v>
      </c>
      <c r="W38" s="105">
        <v>4</v>
      </c>
      <c r="X38" s="105">
        <v>2</v>
      </c>
      <c r="Y38" s="105">
        <f t="shared" si="29"/>
        <v>6</v>
      </c>
      <c r="Z38" s="105">
        <v>0</v>
      </c>
      <c r="AA38" s="105">
        <v>0</v>
      </c>
      <c r="AB38" s="105">
        <f t="shared" si="30"/>
        <v>0</v>
      </c>
      <c r="AC38" s="105">
        <v>1</v>
      </c>
      <c r="AD38" s="105">
        <v>3</v>
      </c>
      <c r="AE38" s="105">
        <f t="shared" si="31"/>
        <v>4</v>
      </c>
      <c r="AF38" s="105">
        <v>3</v>
      </c>
      <c r="AG38" s="105">
        <v>2</v>
      </c>
      <c r="AH38" s="105">
        <f t="shared" si="32"/>
        <v>5</v>
      </c>
      <c r="AI38" s="105">
        <v>0</v>
      </c>
      <c r="AJ38" s="105">
        <v>0</v>
      </c>
      <c r="AK38" s="105">
        <f t="shared" si="33"/>
        <v>0</v>
      </c>
    </row>
    <row r="39" spans="1:37" s="193" customFormat="1" ht="12" x14ac:dyDescent="0.2">
      <c r="A39" s="278" t="s">
        <v>124</v>
      </c>
      <c r="B39" s="109">
        <f t="shared" si="34"/>
        <v>51</v>
      </c>
      <c r="C39" s="206">
        <f t="shared" si="34"/>
        <v>67</v>
      </c>
      <c r="D39" s="157">
        <f t="shared" si="34"/>
        <v>118</v>
      </c>
      <c r="E39" s="207">
        <v>25</v>
      </c>
      <c r="F39" s="105">
        <v>25</v>
      </c>
      <c r="G39" s="105">
        <f t="shared" si="48"/>
        <v>50</v>
      </c>
      <c r="H39" s="105">
        <v>6</v>
      </c>
      <c r="I39" s="105">
        <v>9</v>
      </c>
      <c r="J39" s="105">
        <f t="shared" si="24"/>
        <v>15</v>
      </c>
      <c r="K39" s="105">
        <v>6</v>
      </c>
      <c r="L39" s="105">
        <v>4</v>
      </c>
      <c r="M39" s="105">
        <f t="shared" si="25"/>
        <v>10</v>
      </c>
      <c r="N39" s="105">
        <v>4</v>
      </c>
      <c r="O39" s="105">
        <v>5</v>
      </c>
      <c r="P39" s="105">
        <f t="shared" si="26"/>
        <v>9</v>
      </c>
      <c r="Q39" s="105">
        <v>1</v>
      </c>
      <c r="R39" s="105">
        <v>2</v>
      </c>
      <c r="S39" s="105">
        <f t="shared" si="27"/>
        <v>3</v>
      </c>
      <c r="T39" s="105">
        <v>0</v>
      </c>
      <c r="U39" s="105">
        <v>4</v>
      </c>
      <c r="V39" s="105">
        <f t="shared" si="28"/>
        <v>4</v>
      </c>
      <c r="W39" s="105">
        <v>3</v>
      </c>
      <c r="X39" s="105">
        <v>5</v>
      </c>
      <c r="Y39" s="105">
        <f t="shared" si="29"/>
        <v>8</v>
      </c>
      <c r="Z39" s="105">
        <v>3</v>
      </c>
      <c r="AA39" s="105">
        <v>3</v>
      </c>
      <c r="AB39" s="105">
        <f t="shared" si="30"/>
        <v>6</v>
      </c>
      <c r="AC39" s="105">
        <v>0</v>
      </c>
      <c r="AD39" s="105">
        <v>3</v>
      </c>
      <c r="AE39" s="105">
        <f t="shared" si="31"/>
        <v>3</v>
      </c>
      <c r="AF39" s="105">
        <v>2</v>
      </c>
      <c r="AG39" s="105">
        <v>4</v>
      </c>
      <c r="AH39" s="105">
        <f t="shared" si="32"/>
        <v>6</v>
      </c>
      <c r="AI39" s="105">
        <v>1</v>
      </c>
      <c r="AJ39" s="105">
        <v>3</v>
      </c>
      <c r="AK39" s="105">
        <f t="shared" si="33"/>
        <v>4</v>
      </c>
    </row>
    <row r="40" spans="1:37" s="193" customFormat="1" ht="12" x14ac:dyDescent="0.2">
      <c r="A40" s="272" t="s">
        <v>137</v>
      </c>
      <c r="B40" s="109">
        <f t="shared" si="34"/>
        <v>40</v>
      </c>
      <c r="C40" s="206">
        <f t="shared" si="34"/>
        <v>63</v>
      </c>
      <c r="D40" s="157">
        <f t="shared" si="34"/>
        <v>103</v>
      </c>
      <c r="E40" s="207">
        <v>6</v>
      </c>
      <c r="F40" s="105">
        <v>23</v>
      </c>
      <c r="G40" s="105">
        <f t="shared" si="48"/>
        <v>29</v>
      </c>
      <c r="H40" s="105">
        <v>2</v>
      </c>
      <c r="I40" s="105">
        <v>11</v>
      </c>
      <c r="J40" s="105">
        <f t="shared" si="24"/>
        <v>13</v>
      </c>
      <c r="K40" s="105">
        <v>18</v>
      </c>
      <c r="L40" s="105">
        <v>13</v>
      </c>
      <c r="M40" s="105">
        <f t="shared" si="25"/>
        <v>31</v>
      </c>
      <c r="N40" s="105">
        <v>3</v>
      </c>
      <c r="O40" s="105">
        <v>1</v>
      </c>
      <c r="P40" s="105">
        <f t="shared" si="26"/>
        <v>4</v>
      </c>
      <c r="Q40" s="105">
        <v>4</v>
      </c>
      <c r="R40" s="105">
        <v>2</v>
      </c>
      <c r="S40" s="105">
        <f t="shared" si="27"/>
        <v>6</v>
      </c>
      <c r="T40" s="105">
        <v>1</v>
      </c>
      <c r="U40" s="105">
        <v>1</v>
      </c>
      <c r="V40" s="105">
        <f t="shared" si="28"/>
        <v>2</v>
      </c>
      <c r="W40" s="105">
        <v>3</v>
      </c>
      <c r="X40" s="105">
        <v>2</v>
      </c>
      <c r="Y40" s="105">
        <f t="shared" si="29"/>
        <v>5</v>
      </c>
      <c r="Z40" s="105">
        <v>2</v>
      </c>
      <c r="AA40" s="105">
        <v>2</v>
      </c>
      <c r="AB40" s="105">
        <f t="shared" si="30"/>
        <v>4</v>
      </c>
      <c r="AC40" s="105">
        <v>1</v>
      </c>
      <c r="AD40" s="105">
        <v>3</v>
      </c>
      <c r="AE40" s="105">
        <f t="shared" si="31"/>
        <v>4</v>
      </c>
      <c r="AF40" s="105">
        <v>0</v>
      </c>
      <c r="AG40" s="105">
        <v>5</v>
      </c>
      <c r="AH40" s="105">
        <f t="shared" si="32"/>
        <v>5</v>
      </c>
      <c r="AI40" s="105">
        <v>0</v>
      </c>
      <c r="AJ40" s="105">
        <v>0</v>
      </c>
      <c r="AK40" s="105">
        <f t="shared" si="33"/>
        <v>0</v>
      </c>
    </row>
    <row r="41" spans="1:37" s="193" customFormat="1" ht="12" x14ac:dyDescent="0.2">
      <c r="A41" s="273" t="s">
        <v>126</v>
      </c>
      <c r="B41" s="109">
        <f t="shared" si="34"/>
        <v>334</v>
      </c>
      <c r="C41" s="206">
        <f t="shared" si="34"/>
        <v>421</v>
      </c>
      <c r="D41" s="157">
        <f t="shared" si="34"/>
        <v>755</v>
      </c>
      <c r="E41" s="207">
        <v>81</v>
      </c>
      <c r="F41" s="105">
        <v>98</v>
      </c>
      <c r="G41" s="105">
        <f t="shared" si="48"/>
        <v>179</v>
      </c>
      <c r="H41" s="105">
        <v>87</v>
      </c>
      <c r="I41" s="105">
        <v>64</v>
      </c>
      <c r="J41" s="105">
        <f t="shared" si="24"/>
        <v>151</v>
      </c>
      <c r="K41" s="105">
        <v>45</v>
      </c>
      <c r="L41" s="105">
        <v>93</v>
      </c>
      <c r="M41" s="105">
        <f t="shared" si="25"/>
        <v>138</v>
      </c>
      <c r="N41" s="105">
        <v>18</v>
      </c>
      <c r="O41" s="105">
        <v>27</v>
      </c>
      <c r="P41" s="105">
        <f t="shared" si="26"/>
        <v>45</v>
      </c>
      <c r="Q41" s="105">
        <v>15</v>
      </c>
      <c r="R41" s="105">
        <v>29</v>
      </c>
      <c r="S41" s="105">
        <f t="shared" si="27"/>
        <v>44</v>
      </c>
      <c r="T41" s="105">
        <v>11</v>
      </c>
      <c r="U41" s="105">
        <v>24</v>
      </c>
      <c r="V41" s="105">
        <f t="shared" si="28"/>
        <v>35</v>
      </c>
      <c r="W41" s="105">
        <v>23</v>
      </c>
      <c r="X41" s="105">
        <v>20</v>
      </c>
      <c r="Y41" s="105">
        <f t="shared" si="29"/>
        <v>43</v>
      </c>
      <c r="Z41" s="105">
        <v>15</v>
      </c>
      <c r="AA41" s="105">
        <v>16</v>
      </c>
      <c r="AB41" s="105">
        <f t="shared" si="30"/>
        <v>31</v>
      </c>
      <c r="AC41" s="105">
        <v>15</v>
      </c>
      <c r="AD41" s="105">
        <v>19</v>
      </c>
      <c r="AE41" s="105">
        <f t="shared" si="31"/>
        <v>34</v>
      </c>
      <c r="AF41" s="105">
        <v>16</v>
      </c>
      <c r="AG41" s="105">
        <v>23</v>
      </c>
      <c r="AH41" s="105">
        <f t="shared" si="32"/>
        <v>39</v>
      </c>
      <c r="AI41" s="105">
        <v>8</v>
      </c>
      <c r="AJ41" s="105">
        <v>8</v>
      </c>
      <c r="AK41" s="105">
        <f t="shared" si="33"/>
        <v>16</v>
      </c>
    </row>
    <row r="42" spans="1:37" s="193" customFormat="1" ht="12" x14ac:dyDescent="0.2">
      <c r="A42" s="209" t="s">
        <v>127</v>
      </c>
      <c r="B42" s="109">
        <f t="shared" si="34"/>
        <v>112</v>
      </c>
      <c r="C42" s="206">
        <f t="shared" si="34"/>
        <v>151</v>
      </c>
      <c r="D42" s="157">
        <f t="shared" si="34"/>
        <v>263</v>
      </c>
      <c r="E42" s="207">
        <v>13</v>
      </c>
      <c r="F42" s="105">
        <v>29</v>
      </c>
      <c r="G42" s="105">
        <f t="shared" si="48"/>
        <v>42</v>
      </c>
      <c r="H42" s="105">
        <v>33</v>
      </c>
      <c r="I42" s="105">
        <v>35</v>
      </c>
      <c r="J42" s="105">
        <f t="shared" si="24"/>
        <v>68</v>
      </c>
      <c r="K42" s="105">
        <v>25</v>
      </c>
      <c r="L42" s="105">
        <v>27</v>
      </c>
      <c r="M42" s="105">
        <f t="shared" si="25"/>
        <v>52</v>
      </c>
      <c r="N42" s="105">
        <v>7</v>
      </c>
      <c r="O42" s="105">
        <v>6</v>
      </c>
      <c r="P42" s="105">
        <f t="shared" si="26"/>
        <v>13</v>
      </c>
      <c r="Q42" s="105">
        <v>7</v>
      </c>
      <c r="R42" s="105">
        <v>7</v>
      </c>
      <c r="S42" s="105">
        <f t="shared" si="27"/>
        <v>14</v>
      </c>
      <c r="T42" s="105">
        <v>5</v>
      </c>
      <c r="U42" s="105">
        <v>14</v>
      </c>
      <c r="V42" s="105">
        <f t="shared" si="28"/>
        <v>19</v>
      </c>
      <c r="W42" s="105">
        <v>7</v>
      </c>
      <c r="X42" s="105">
        <v>7</v>
      </c>
      <c r="Y42" s="105">
        <f t="shared" si="29"/>
        <v>14</v>
      </c>
      <c r="Z42" s="105">
        <v>5</v>
      </c>
      <c r="AA42" s="105">
        <v>9</v>
      </c>
      <c r="AB42" s="105">
        <f t="shared" si="30"/>
        <v>14</v>
      </c>
      <c r="AC42" s="105">
        <v>3</v>
      </c>
      <c r="AD42" s="105">
        <v>4</v>
      </c>
      <c r="AE42" s="105">
        <f t="shared" si="31"/>
        <v>7</v>
      </c>
      <c r="AF42" s="105">
        <v>6</v>
      </c>
      <c r="AG42" s="105">
        <v>7</v>
      </c>
      <c r="AH42" s="105">
        <f t="shared" si="32"/>
        <v>13</v>
      </c>
      <c r="AI42" s="105">
        <v>1</v>
      </c>
      <c r="AJ42" s="105">
        <v>6</v>
      </c>
      <c r="AK42" s="105">
        <f t="shared" si="33"/>
        <v>7</v>
      </c>
    </row>
    <row r="43" spans="1:37" s="193" customFormat="1" ht="12" x14ac:dyDescent="0.2">
      <c r="A43" s="209" t="s">
        <v>128</v>
      </c>
      <c r="B43" s="109">
        <f t="shared" si="34"/>
        <v>217</v>
      </c>
      <c r="C43" s="206">
        <f t="shared" si="34"/>
        <v>148</v>
      </c>
      <c r="D43" s="157">
        <f t="shared" si="34"/>
        <v>365</v>
      </c>
      <c r="E43" s="207">
        <v>32</v>
      </c>
      <c r="F43" s="105">
        <v>25</v>
      </c>
      <c r="G43" s="105">
        <f t="shared" si="48"/>
        <v>57</v>
      </c>
      <c r="H43" s="105">
        <v>66</v>
      </c>
      <c r="I43" s="105">
        <v>39</v>
      </c>
      <c r="J43" s="105">
        <f t="shared" si="24"/>
        <v>105</v>
      </c>
      <c r="K43" s="105">
        <v>33</v>
      </c>
      <c r="L43" s="105">
        <v>20</v>
      </c>
      <c r="M43" s="105">
        <f t="shared" si="25"/>
        <v>53</v>
      </c>
      <c r="N43" s="105">
        <v>11</v>
      </c>
      <c r="O43" s="105">
        <v>8</v>
      </c>
      <c r="P43" s="105">
        <f t="shared" si="26"/>
        <v>19</v>
      </c>
      <c r="Q43" s="105">
        <v>14</v>
      </c>
      <c r="R43" s="105">
        <v>6</v>
      </c>
      <c r="S43" s="105">
        <f t="shared" si="27"/>
        <v>20</v>
      </c>
      <c r="T43" s="105">
        <v>15</v>
      </c>
      <c r="U43" s="105">
        <v>15</v>
      </c>
      <c r="V43" s="105">
        <f t="shared" si="28"/>
        <v>30</v>
      </c>
      <c r="W43" s="105">
        <v>7</v>
      </c>
      <c r="X43" s="105">
        <v>11</v>
      </c>
      <c r="Y43" s="105">
        <f t="shared" si="29"/>
        <v>18</v>
      </c>
      <c r="Z43" s="105">
        <v>13</v>
      </c>
      <c r="AA43" s="105">
        <v>6</v>
      </c>
      <c r="AB43" s="105">
        <f t="shared" si="30"/>
        <v>19</v>
      </c>
      <c r="AC43" s="105">
        <v>9</v>
      </c>
      <c r="AD43" s="105">
        <v>5</v>
      </c>
      <c r="AE43" s="105">
        <f t="shared" si="31"/>
        <v>14</v>
      </c>
      <c r="AF43" s="105">
        <v>11</v>
      </c>
      <c r="AG43" s="105">
        <v>10</v>
      </c>
      <c r="AH43" s="105">
        <f t="shared" si="32"/>
        <v>21</v>
      </c>
      <c r="AI43" s="105">
        <v>6</v>
      </c>
      <c r="AJ43" s="105">
        <v>3</v>
      </c>
      <c r="AK43" s="105">
        <f t="shared" si="33"/>
        <v>9</v>
      </c>
    </row>
    <row r="44" spans="1:37" s="193" customFormat="1" ht="12" x14ac:dyDescent="0.2">
      <c r="A44" s="209" t="s">
        <v>129</v>
      </c>
      <c r="B44" s="109">
        <f t="shared" si="34"/>
        <v>33</v>
      </c>
      <c r="C44" s="206">
        <f t="shared" si="34"/>
        <v>71</v>
      </c>
      <c r="D44" s="157">
        <f t="shared" si="34"/>
        <v>104</v>
      </c>
      <c r="E44" s="207">
        <v>0</v>
      </c>
      <c r="F44" s="105">
        <v>4</v>
      </c>
      <c r="G44" s="105">
        <f t="shared" si="48"/>
        <v>4</v>
      </c>
      <c r="H44" s="105">
        <v>16</v>
      </c>
      <c r="I44" s="105">
        <v>25</v>
      </c>
      <c r="J44" s="105">
        <f t="shared" si="24"/>
        <v>41</v>
      </c>
      <c r="K44" s="105">
        <v>8</v>
      </c>
      <c r="L44" s="105">
        <v>15</v>
      </c>
      <c r="M44" s="105">
        <f t="shared" si="25"/>
        <v>23</v>
      </c>
      <c r="N44" s="105">
        <v>3</v>
      </c>
      <c r="O44" s="105">
        <v>2</v>
      </c>
      <c r="P44" s="105">
        <f t="shared" si="26"/>
        <v>5</v>
      </c>
      <c r="Q44" s="105">
        <v>4</v>
      </c>
      <c r="R44" s="105">
        <v>9</v>
      </c>
      <c r="S44" s="105">
        <f t="shared" si="27"/>
        <v>13</v>
      </c>
      <c r="T44" s="105">
        <v>0</v>
      </c>
      <c r="U44" s="105">
        <v>0</v>
      </c>
      <c r="V44" s="105">
        <f t="shared" si="28"/>
        <v>0</v>
      </c>
      <c r="W44" s="105">
        <v>2</v>
      </c>
      <c r="X44" s="105">
        <v>8</v>
      </c>
      <c r="Y44" s="105">
        <f t="shared" si="29"/>
        <v>10</v>
      </c>
      <c r="Z44" s="105">
        <v>0</v>
      </c>
      <c r="AA44" s="105">
        <v>1</v>
      </c>
      <c r="AB44" s="105">
        <f t="shared" si="30"/>
        <v>1</v>
      </c>
      <c r="AC44" s="105">
        <v>0</v>
      </c>
      <c r="AD44" s="105">
        <v>3</v>
      </c>
      <c r="AE44" s="105">
        <f t="shared" si="31"/>
        <v>3</v>
      </c>
      <c r="AF44" s="105">
        <v>0</v>
      </c>
      <c r="AG44" s="105">
        <v>2</v>
      </c>
      <c r="AH44" s="105">
        <f t="shared" si="32"/>
        <v>2</v>
      </c>
      <c r="AI44" s="105">
        <v>0</v>
      </c>
      <c r="AJ44" s="105">
        <v>2</v>
      </c>
      <c r="AK44" s="105">
        <f t="shared" si="33"/>
        <v>2</v>
      </c>
    </row>
    <row r="45" spans="1:37" s="193" customFormat="1" ht="12" x14ac:dyDescent="0.2">
      <c r="A45" s="209" t="s">
        <v>130</v>
      </c>
      <c r="B45" s="109">
        <f t="shared" si="34"/>
        <v>53</v>
      </c>
      <c r="C45" s="206">
        <f t="shared" si="34"/>
        <v>136</v>
      </c>
      <c r="D45" s="157">
        <f t="shared" si="34"/>
        <v>189</v>
      </c>
      <c r="E45" s="207">
        <v>9</v>
      </c>
      <c r="F45" s="105">
        <v>12</v>
      </c>
      <c r="G45" s="105">
        <f t="shared" si="48"/>
        <v>21</v>
      </c>
      <c r="H45" s="105">
        <v>11</v>
      </c>
      <c r="I45" s="105">
        <v>14</v>
      </c>
      <c r="J45" s="105">
        <f t="shared" si="24"/>
        <v>25</v>
      </c>
      <c r="K45" s="105">
        <v>20</v>
      </c>
      <c r="L45" s="105">
        <v>78</v>
      </c>
      <c r="M45" s="105">
        <f t="shared" si="25"/>
        <v>98</v>
      </c>
      <c r="N45" s="105">
        <v>2</v>
      </c>
      <c r="O45" s="105">
        <v>3</v>
      </c>
      <c r="P45" s="105">
        <f t="shared" si="26"/>
        <v>5</v>
      </c>
      <c r="Q45" s="105">
        <v>1</v>
      </c>
      <c r="R45" s="105">
        <v>9</v>
      </c>
      <c r="S45" s="105">
        <f t="shared" si="27"/>
        <v>10</v>
      </c>
      <c r="T45" s="105">
        <v>2</v>
      </c>
      <c r="U45" s="105">
        <v>2</v>
      </c>
      <c r="V45" s="105">
        <f t="shared" si="28"/>
        <v>4</v>
      </c>
      <c r="W45" s="105">
        <v>4</v>
      </c>
      <c r="X45" s="105">
        <v>8</v>
      </c>
      <c r="Y45" s="105">
        <f t="shared" si="29"/>
        <v>12</v>
      </c>
      <c r="Z45" s="105">
        <v>0</v>
      </c>
      <c r="AA45" s="105">
        <v>3</v>
      </c>
      <c r="AB45" s="105">
        <f t="shared" si="30"/>
        <v>3</v>
      </c>
      <c r="AC45" s="105">
        <v>3</v>
      </c>
      <c r="AD45" s="105">
        <v>3</v>
      </c>
      <c r="AE45" s="105">
        <f t="shared" si="31"/>
        <v>6</v>
      </c>
      <c r="AF45" s="105">
        <v>0</v>
      </c>
      <c r="AG45" s="105">
        <v>3</v>
      </c>
      <c r="AH45" s="105">
        <f t="shared" si="32"/>
        <v>3</v>
      </c>
      <c r="AI45" s="105">
        <v>1</v>
      </c>
      <c r="AJ45" s="105">
        <v>1</v>
      </c>
      <c r="AK45" s="105">
        <f t="shared" si="33"/>
        <v>2</v>
      </c>
    </row>
    <row r="46" spans="1:37" s="193" customFormat="1" ht="12" x14ac:dyDescent="0.2">
      <c r="A46" s="209" t="s">
        <v>131</v>
      </c>
      <c r="B46" s="109">
        <f t="shared" si="34"/>
        <v>475</v>
      </c>
      <c r="C46" s="206">
        <f t="shared" si="34"/>
        <v>265</v>
      </c>
      <c r="D46" s="157">
        <f t="shared" si="34"/>
        <v>740</v>
      </c>
      <c r="E46" s="207">
        <v>130</v>
      </c>
      <c r="F46" s="105">
        <v>67</v>
      </c>
      <c r="G46" s="105">
        <f t="shared" si="48"/>
        <v>197</v>
      </c>
      <c r="H46" s="105">
        <v>128</v>
      </c>
      <c r="I46" s="105">
        <v>58</v>
      </c>
      <c r="J46" s="105">
        <f t="shared" si="24"/>
        <v>186</v>
      </c>
      <c r="K46" s="105">
        <v>49</v>
      </c>
      <c r="L46" s="105">
        <v>61</v>
      </c>
      <c r="M46" s="105">
        <f t="shared" si="25"/>
        <v>110</v>
      </c>
      <c r="N46" s="105">
        <v>34</v>
      </c>
      <c r="O46" s="105">
        <v>16</v>
      </c>
      <c r="P46" s="105">
        <f t="shared" si="26"/>
        <v>50</v>
      </c>
      <c r="Q46" s="105">
        <v>41</v>
      </c>
      <c r="R46" s="105">
        <v>18</v>
      </c>
      <c r="S46" s="105">
        <f t="shared" si="27"/>
        <v>59</v>
      </c>
      <c r="T46" s="105">
        <v>2</v>
      </c>
      <c r="U46" s="105">
        <v>1</v>
      </c>
      <c r="V46" s="105">
        <f t="shared" si="28"/>
        <v>3</v>
      </c>
      <c r="W46" s="105">
        <v>25</v>
      </c>
      <c r="X46" s="105">
        <v>12</v>
      </c>
      <c r="Y46" s="105">
        <f t="shared" si="29"/>
        <v>37</v>
      </c>
      <c r="Z46" s="105">
        <v>27</v>
      </c>
      <c r="AA46" s="105">
        <v>7</v>
      </c>
      <c r="AB46" s="105">
        <f t="shared" si="30"/>
        <v>34</v>
      </c>
      <c r="AC46" s="105">
        <v>12</v>
      </c>
      <c r="AD46" s="105">
        <v>11</v>
      </c>
      <c r="AE46" s="105">
        <f t="shared" si="31"/>
        <v>23</v>
      </c>
      <c r="AF46" s="105">
        <v>15</v>
      </c>
      <c r="AG46" s="105">
        <v>9</v>
      </c>
      <c r="AH46" s="105">
        <f t="shared" si="32"/>
        <v>24</v>
      </c>
      <c r="AI46" s="105">
        <v>12</v>
      </c>
      <c r="AJ46" s="105">
        <v>5</v>
      </c>
      <c r="AK46" s="105">
        <f t="shared" si="33"/>
        <v>17</v>
      </c>
    </row>
    <row r="47" spans="1:37" s="193" customFormat="1" ht="12" x14ac:dyDescent="0.2">
      <c r="A47" s="209" t="s">
        <v>138</v>
      </c>
      <c r="B47" s="109">
        <f t="shared" si="34"/>
        <v>0</v>
      </c>
      <c r="C47" s="206">
        <f t="shared" si="34"/>
        <v>0</v>
      </c>
      <c r="D47" s="157">
        <f t="shared" si="34"/>
        <v>0</v>
      </c>
      <c r="E47" s="207">
        <v>0</v>
      </c>
      <c r="F47" s="105">
        <v>0</v>
      </c>
      <c r="G47" s="105">
        <f t="shared" si="48"/>
        <v>0</v>
      </c>
      <c r="H47" s="105">
        <v>0</v>
      </c>
      <c r="I47" s="105">
        <v>0</v>
      </c>
      <c r="J47" s="105">
        <f t="shared" si="24"/>
        <v>0</v>
      </c>
      <c r="K47" s="105">
        <v>0</v>
      </c>
      <c r="L47" s="105">
        <v>0</v>
      </c>
      <c r="M47" s="105">
        <f t="shared" si="25"/>
        <v>0</v>
      </c>
      <c r="N47" s="105">
        <v>0</v>
      </c>
      <c r="O47" s="105">
        <v>0</v>
      </c>
      <c r="P47" s="105">
        <f t="shared" si="26"/>
        <v>0</v>
      </c>
      <c r="Q47" s="105">
        <v>0</v>
      </c>
      <c r="R47" s="105">
        <v>0</v>
      </c>
      <c r="S47" s="105">
        <f t="shared" si="27"/>
        <v>0</v>
      </c>
      <c r="T47" s="105">
        <v>0</v>
      </c>
      <c r="U47" s="105">
        <v>0</v>
      </c>
      <c r="V47" s="105">
        <f t="shared" si="28"/>
        <v>0</v>
      </c>
      <c r="W47" s="105">
        <v>0</v>
      </c>
      <c r="X47" s="105">
        <v>0</v>
      </c>
      <c r="Y47" s="105">
        <f t="shared" si="29"/>
        <v>0</v>
      </c>
      <c r="Z47" s="105">
        <v>0</v>
      </c>
      <c r="AA47" s="105">
        <v>0</v>
      </c>
      <c r="AB47" s="105">
        <f t="shared" si="30"/>
        <v>0</v>
      </c>
      <c r="AC47" s="105">
        <v>0</v>
      </c>
      <c r="AD47" s="105">
        <v>0</v>
      </c>
      <c r="AE47" s="105">
        <f t="shared" si="31"/>
        <v>0</v>
      </c>
      <c r="AF47" s="105">
        <v>0</v>
      </c>
      <c r="AG47" s="105">
        <v>0</v>
      </c>
      <c r="AH47" s="105">
        <f t="shared" si="32"/>
        <v>0</v>
      </c>
      <c r="AI47" s="105">
        <v>0</v>
      </c>
      <c r="AJ47" s="105">
        <v>0</v>
      </c>
      <c r="AK47" s="105">
        <f t="shared" si="33"/>
        <v>0</v>
      </c>
    </row>
    <row r="48" spans="1:37" s="193" customFormat="1" ht="12" x14ac:dyDescent="0.2">
      <c r="A48" s="209" t="s">
        <v>133</v>
      </c>
      <c r="B48" s="109">
        <f t="shared" si="34"/>
        <v>268</v>
      </c>
      <c r="C48" s="206">
        <f t="shared" si="34"/>
        <v>1590</v>
      </c>
      <c r="D48" s="157">
        <f t="shared" si="34"/>
        <v>1858</v>
      </c>
      <c r="E48" s="207">
        <v>90</v>
      </c>
      <c r="F48" s="105">
        <v>312</v>
      </c>
      <c r="G48" s="105">
        <f t="shared" si="48"/>
        <v>402</v>
      </c>
      <c r="H48" s="105">
        <v>58</v>
      </c>
      <c r="I48" s="105">
        <v>390</v>
      </c>
      <c r="J48" s="105">
        <f t="shared" si="24"/>
        <v>448</v>
      </c>
      <c r="K48" s="105">
        <v>49</v>
      </c>
      <c r="L48" s="105">
        <v>387</v>
      </c>
      <c r="M48" s="105">
        <f t="shared" si="25"/>
        <v>436</v>
      </c>
      <c r="N48" s="105">
        <v>4</v>
      </c>
      <c r="O48" s="105">
        <v>56</v>
      </c>
      <c r="P48" s="105">
        <f t="shared" si="26"/>
        <v>60</v>
      </c>
      <c r="Q48" s="105">
        <v>15</v>
      </c>
      <c r="R48" s="105">
        <v>85</v>
      </c>
      <c r="S48" s="105">
        <f t="shared" si="27"/>
        <v>100</v>
      </c>
      <c r="T48" s="105">
        <v>11</v>
      </c>
      <c r="U48" s="105">
        <v>62</v>
      </c>
      <c r="V48" s="105">
        <f t="shared" si="28"/>
        <v>73</v>
      </c>
      <c r="W48" s="105">
        <v>6</v>
      </c>
      <c r="X48" s="105">
        <v>61</v>
      </c>
      <c r="Y48" s="105">
        <f t="shared" si="29"/>
        <v>67</v>
      </c>
      <c r="Z48" s="105">
        <v>9</v>
      </c>
      <c r="AA48" s="105">
        <v>75</v>
      </c>
      <c r="AB48" s="105">
        <f t="shared" si="30"/>
        <v>84</v>
      </c>
      <c r="AC48" s="105">
        <v>12</v>
      </c>
      <c r="AD48" s="105">
        <v>69</v>
      </c>
      <c r="AE48" s="105">
        <f t="shared" si="31"/>
        <v>81</v>
      </c>
      <c r="AF48" s="105">
        <v>9</v>
      </c>
      <c r="AG48" s="105">
        <v>66</v>
      </c>
      <c r="AH48" s="105">
        <f t="shared" si="32"/>
        <v>75</v>
      </c>
      <c r="AI48" s="105">
        <v>5</v>
      </c>
      <c r="AJ48" s="105">
        <v>27</v>
      </c>
      <c r="AK48" s="105">
        <f t="shared" si="33"/>
        <v>32</v>
      </c>
    </row>
    <row r="49" spans="1:37" s="193" customFormat="1" ht="12" x14ac:dyDescent="0.2">
      <c r="A49" s="209" t="s">
        <v>134</v>
      </c>
      <c r="B49" s="109">
        <f t="shared" si="34"/>
        <v>635</v>
      </c>
      <c r="C49" s="206">
        <f t="shared" si="34"/>
        <v>51</v>
      </c>
      <c r="D49" s="157">
        <f t="shared" si="34"/>
        <v>686</v>
      </c>
      <c r="E49" s="207">
        <v>111</v>
      </c>
      <c r="F49" s="105">
        <v>9</v>
      </c>
      <c r="G49" s="105">
        <f t="shared" si="48"/>
        <v>120</v>
      </c>
      <c r="H49" s="105">
        <v>238</v>
      </c>
      <c r="I49" s="105">
        <v>21</v>
      </c>
      <c r="J49" s="105">
        <f t="shared" si="24"/>
        <v>259</v>
      </c>
      <c r="K49" s="105">
        <v>70</v>
      </c>
      <c r="L49" s="105">
        <v>4</v>
      </c>
      <c r="M49" s="105">
        <f t="shared" si="25"/>
        <v>74</v>
      </c>
      <c r="N49" s="105">
        <v>50</v>
      </c>
      <c r="O49" s="105">
        <v>4</v>
      </c>
      <c r="P49" s="105">
        <f t="shared" si="26"/>
        <v>54</v>
      </c>
      <c r="Q49" s="105">
        <v>31</v>
      </c>
      <c r="R49" s="105">
        <v>0</v>
      </c>
      <c r="S49" s="105">
        <f t="shared" si="27"/>
        <v>31</v>
      </c>
      <c r="T49" s="105">
        <v>32</v>
      </c>
      <c r="U49" s="105">
        <v>4</v>
      </c>
      <c r="V49" s="105">
        <f t="shared" si="28"/>
        <v>36</v>
      </c>
      <c r="W49" s="105">
        <v>25</v>
      </c>
      <c r="X49" s="105">
        <v>2</v>
      </c>
      <c r="Y49" s="105">
        <f t="shared" si="29"/>
        <v>27</v>
      </c>
      <c r="Z49" s="105">
        <v>22</v>
      </c>
      <c r="AA49" s="105">
        <v>0</v>
      </c>
      <c r="AB49" s="105">
        <f t="shared" si="30"/>
        <v>22</v>
      </c>
      <c r="AC49" s="105">
        <v>14</v>
      </c>
      <c r="AD49" s="105">
        <v>2</v>
      </c>
      <c r="AE49" s="105">
        <f t="shared" si="31"/>
        <v>16</v>
      </c>
      <c r="AF49" s="105">
        <v>30</v>
      </c>
      <c r="AG49" s="105">
        <v>4</v>
      </c>
      <c r="AH49" s="105">
        <f t="shared" si="32"/>
        <v>34</v>
      </c>
      <c r="AI49" s="105">
        <v>12</v>
      </c>
      <c r="AJ49" s="105">
        <v>1</v>
      </c>
      <c r="AK49" s="105">
        <f t="shared" si="33"/>
        <v>13</v>
      </c>
    </row>
    <row r="50" spans="1:37" s="193" customFormat="1" thickBot="1" x14ac:dyDescent="0.25">
      <c r="A50" s="210" t="s">
        <v>135</v>
      </c>
      <c r="B50" s="110">
        <f t="shared" si="34"/>
        <v>119</v>
      </c>
      <c r="C50" s="211">
        <f t="shared" si="34"/>
        <v>4</v>
      </c>
      <c r="D50" s="212">
        <f t="shared" si="34"/>
        <v>123</v>
      </c>
      <c r="E50" s="213">
        <v>31</v>
      </c>
      <c r="F50" s="106">
        <v>0</v>
      </c>
      <c r="G50" s="106">
        <f t="shared" si="48"/>
        <v>31</v>
      </c>
      <c r="H50" s="106">
        <v>51</v>
      </c>
      <c r="I50" s="106">
        <v>1</v>
      </c>
      <c r="J50" s="106">
        <f t="shared" si="24"/>
        <v>52</v>
      </c>
      <c r="K50" s="106">
        <v>5</v>
      </c>
      <c r="L50" s="106">
        <v>0</v>
      </c>
      <c r="M50" s="106">
        <f t="shared" si="25"/>
        <v>5</v>
      </c>
      <c r="N50" s="106">
        <v>6</v>
      </c>
      <c r="O50" s="106">
        <v>0</v>
      </c>
      <c r="P50" s="106">
        <f t="shared" si="26"/>
        <v>6</v>
      </c>
      <c r="Q50" s="106">
        <v>6</v>
      </c>
      <c r="R50" s="106">
        <v>1</v>
      </c>
      <c r="S50" s="106">
        <f t="shared" si="27"/>
        <v>7</v>
      </c>
      <c r="T50" s="106">
        <v>6</v>
      </c>
      <c r="U50" s="106">
        <v>0</v>
      </c>
      <c r="V50" s="106">
        <f t="shared" si="28"/>
        <v>6</v>
      </c>
      <c r="W50" s="106">
        <v>5</v>
      </c>
      <c r="X50" s="106">
        <v>2</v>
      </c>
      <c r="Y50" s="106">
        <f t="shared" si="29"/>
        <v>7</v>
      </c>
      <c r="Z50" s="106">
        <v>2</v>
      </c>
      <c r="AA50" s="106">
        <v>0</v>
      </c>
      <c r="AB50" s="106">
        <f t="shared" si="30"/>
        <v>2</v>
      </c>
      <c r="AC50" s="106">
        <v>3</v>
      </c>
      <c r="AD50" s="106">
        <v>0</v>
      </c>
      <c r="AE50" s="106">
        <f t="shared" si="31"/>
        <v>3</v>
      </c>
      <c r="AF50" s="106">
        <v>3</v>
      </c>
      <c r="AG50" s="106">
        <v>0</v>
      </c>
      <c r="AH50" s="106">
        <f t="shared" si="32"/>
        <v>3</v>
      </c>
      <c r="AI50" s="106">
        <v>1</v>
      </c>
      <c r="AJ50" s="106">
        <v>0</v>
      </c>
      <c r="AK50" s="106">
        <f t="shared" si="33"/>
        <v>1</v>
      </c>
    </row>
    <row r="51" spans="1:37" s="193" customFormat="1" x14ac:dyDescent="0.2">
      <c r="A51" s="214" t="s">
        <v>139</v>
      </c>
      <c r="B51" s="200">
        <f t="shared" si="34"/>
        <v>672</v>
      </c>
      <c r="C51" s="201">
        <f t="shared" si="34"/>
        <v>715</v>
      </c>
      <c r="D51" s="202">
        <f t="shared" si="34"/>
        <v>1387</v>
      </c>
      <c r="E51" s="283">
        <f>E52+E56+E61+E62+E63+E64+E65+E66+E67+E68+E69+E70</f>
        <v>163</v>
      </c>
      <c r="F51" s="201">
        <f>F52+F56+F61+F62+F63+F64+F65+F66+F67+F68+F69+F70</f>
        <v>202</v>
      </c>
      <c r="G51" s="201">
        <f t="shared" si="48"/>
        <v>365</v>
      </c>
      <c r="H51" s="201">
        <f>H52+H56+H61+H62+H63+H64+H65+H66+H67+H68+H69+H70</f>
        <v>35</v>
      </c>
      <c r="I51" s="201">
        <f>I52+I56+I61+I62+I63+I64+I65+I66+I67+I68+I69+I70</f>
        <v>30</v>
      </c>
      <c r="J51" s="201">
        <f t="shared" si="24"/>
        <v>65</v>
      </c>
      <c r="K51" s="201">
        <f>K52+K56+K61+K62+K63+K64+K65+K66+K67+K68+K69+K70</f>
        <v>276</v>
      </c>
      <c r="L51" s="201">
        <f>L52+L56+L61+L62+L63+L64+L65+L66+L67+L68+L69+L70</f>
        <v>274</v>
      </c>
      <c r="M51" s="201">
        <f t="shared" si="25"/>
        <v>550</v>
      </c>
      <c r="N51" s="201">
        <f>N52+N56+N61+N62+N63+N64+N65+N66+N67+N68+N69+N70</f>
        <v>16</v>
      </c>
      <c r="O51" s="201">
        <f>O52+O56+O61+O62+O63+O64+O65+O66+O67+O68+O69+O70</f>
        <v>10</v>
      </c>
      <c r="P51" s="201">
        <f t="shared" si="26"/>
        <v>26</v>
      </c>
      <c r="Q51" s="201">
        <f>Q52+Q56+Q61+Q62+Q63+Q64+Q65+Q66+Q67+Q68+Q69+Q70</f>
        <v>31</v>
      </c>
      <c r="R51" s="201">
        <f>R52+R56+R61+R62+R63+R64+R65+R66+R67+R68+R69+R70</f>
        <v>31</v>
      </c>
      <c r="S51" s="201">
        <f t="shared" si="27"/>
        <v>62</v>
      </c>
      <c r="T51" s="201">
        <f>T52+T56+T61+T62+T63+T64+T65+T66+T67+T68+T69+T70</f>
        <v>21</v>
      </c>
      <c r="U51" s="201">
        <f>U52+U56+U61+U62+U63+U64+U65+U66+U67+U68+U69+U70</f>
        <v>23</v>
      </c>
      <c r="V51" s="201">
        <f t="shared" si="28"/>
        <v>44</v>
      </c>
      <c r="W51" s="201">
        <f>W52+W56+W61+W62+W63+W64+W65+W66+W67+W68+W69+W70</f>
        <v>18</v>
      </c>
      <c r="X51" s="201">
        <f>X52+X56+X61+X62+X63+X64+X65+X66+X67+X68+X69+X70</f>
        <v>41</v>
      </c>
      <c r="Y51" s="201">
        <f t="shared" si="29"/>
        <v>59</v>
      </c>
      <c r="Z51" s="201">
        <f>Z52+Z56+Z61+Z62+Z63+Z64+Z65+Z66+Z67+Z68+Z69+Z70</f>
        <v>13</v>
      </c>
      <c r="AA51" s="201">
        <f>AA52+AA56+AA61+AA62+AA63+AA64+AA65+AA66+AA67+AA68+AA69+AA70</f>
        <v>22</v>
      </c>
      <c r="AB51" s="201">
        <f t="shared" si="30"/>
        <v>35</v>
      </c>
      <c r="AC51" s="201">
        <f>AC52+AC56+AC61+AC62+AC63+AC64+AC65+AC66+AC67+AC68+AC69+AC70</f>
        <v>46</v>
      </c>
      <c r="AD51" s="201">
        <f>AD52+AD56+AD61+AD62+AD63+AD64+AD65+AD66+AD67+AD68+AD69+AD70</f>
        <v>28</v>
      </c>
      <c r="AE51" s="201">
        <f t="shared" si="31"/>
        <v>74</v>
      </c>
      <c r="AF51" s="201">
        <f>AF52+AF56+AF61+AF62+AF63+AF64+AF65+AF66+AF67+AF68+AF69+AF70</f>
        <v>43</v>
      </c>
      <c r="AG51" s="201">
        <f>AG52+AG56+AG61+AG62+AG63+AG64+AG65+AG66+AG67+AG68+AG69+AG70</f>
        <v>43</v>
      </c>
      <c r="AH51" s="201">
        <f t="shared" si="32"/>
        <v>86</v>
      </c>
      <c r="AI51" s="201">
        <f>AI52+AI56+AI61+AI62+AI63+AI64+AI65+AI66+AI67+AI68+AI69+AI70</f>
        <v>10</v>
      </c>
      <c r="AJ51" s="201">
        <f>AJ52+AJ56+AJ61+AJ62+AJ63+AJ64+AJ65+AJ66+AJ67+AJ68+AJ69+AJ70</f>
        <v>11</v>
      </c>
      <c r="AK51" s="201">
        <f t="shared" si="33"/>
        <v>21</v>
      </c>
    </row>
    <row r="52" spans="1:37" s="193" customFormat="1" ht="12" x14ac:dyDescent="0.2">
      <c r="A52" s="209" t="s">
        <v>117</v>
      </c>
      <c r="B52" s="109">
        <f t="shared" si="34"/>
        <v>587</v>
      </c>
      <c r="C52" s="206">
        <f t="shared" si="34"/>
        <v>634</v>
      </c>
      <c r="D52" s="157">
        <f t="shared" si="34"/>
        <v>1221</v>
      </c>
      <c r="E52" s="207">
        <f>SUM(E53:E55)</f>
        <v>129</v>
      </c>
      <c r="F52" s="207">
        <f t="shared" ref="F52:G52" si="49">SUM(F53:F55)</f>
        <v>184</v>
      </c>
      <c r="G52" s="207">
        <f t="shared" si="49"/>
        <v>313</v>
      </c>
      <c r="H52" s="105">
        <f>SUM(H53:H55)</f>
        <v>25</v>
      </c>
      <c r="I52" s="105">
        <f t="shared" ref="I52" si="50">SUM(I53:I55)</f>
        <v>22</v>
      </c>
      <c r="J52" s="105">
        <f t="shared" si="24"/>
        <v>47</v>
      </c>
      <c r="K52" s="105">
        <f>SUM(K53:K55)</f>
        <v>269</v>
      </c>
      <c r="L52" s="105">
        <f t="shared" ref="L52" si="51">SUM(L53:L55)</f>
        <v>249</v>
      </c>
      <c r="M52" s="105">
        <f t="shared" si="25"/>
        <v>518</v>
      </c>
      <c r="N52" s="105">
        <f>SUM(N53:N55)</f>
        <v>7</v>
      </c>
      <c r="O52" s="105">
        <f t="shared" ref="O52" si="52">SUM(O53:O55)</f>
        <v>7</v>
      </c>
      <c r="P52" s="105">
        <f t="shared" si="26"/>
        <v>14</v>
      </c>
      <c r="Q52" s="105">
        <f>SUM(Q53:Q55)</f>
        <v>28</v>
      </c>
      <c r="R52" s="105">
        <f t="shared" ref="R52" si="53">SUM(R53:R55)</f>
        <v>28</v>
      </c>
      <c r="S52" s="105">
        <f t="shared" si="27"/>
        <v>56</v>
      </c>
      <c r="T52" s="105">
        <f>SUM(T53:T55)</f>
        <v>18</v>
      </c>
      <c r="U52" s="105">
        <f t="shared" ref="U52" si="54">SUM(U53:U55)</f>
        <v>15</v>
      </c>
      <c r="V52" s="105">
        <f t="shared" si="28"/>
        <v>33</v>
      </c>
      <c r="W52" s="105">
        <f>SUM(W53:W55)</f>
        <v>14</v>
      </c>
      <c r="X52" s="105">
        <f t="shared" ref="X52" si="55">SUM(X53:X55)</f>
        <v>36</v>
      </c>
      <c r="Y52" s="105">
        <f t="shared" si="29"/>
        <v>50</v>
      </c>
      <c r="Z52" s="105">
        <f>SUM(Z53:Z55)</f>
        <v>10</v>
      </c>
      <c r="AA52" s="105">
        <f t="shared" ref="AA52" si="56">SUM(AA53:AA55)</f>
        <v>21</v>
      </c>
      <c r="AB52" s="105">
        <f t="shared" si="30"/>
        <v>31</v>
      </c>
      <c r="AC52" s="105">
        <f>SUM(AC53:AC55)</f>
        <v>42</v>
      </c>
      <c r="AD52" s="105">
        <f t="shared" ref="AD52" si="57">SUM(AD53:AD55)</f>
        <v>28</v>
      </c>
      <c r="AE52" s="105">
        <f t="shared" si="31"/>
        <v>70</v>
      </c>
      <c r="AF52" s="105">
        <f>SUM(AF53:AF55)</f>
        <v>39</v>
      </c>
      <c r="AG52" s="105">
        <f t="shared" ref="AG52" si="58">SUM(AG53:AG55)</f>
        <v>39</v>
      </c>
      <c r="AH52" s="105">
        <f t="shared" si="32"/>
        <v>78</v>
      </c>
      <c r="AI52" s="105">
        <f>SUM(AI53:AI55)</f>
        <v>6</v>
      </c>
      <c r="AJ52" s="105">
        <f t="shared" ref="AJ52" si="59">SUM(AJ53:AJ55)</f>
        <v>5</v>
      </c>
      <c r="AK52" s="105">
        <f t="shared" si="33"/>
        <v>11</v>
      </c>
    </row>
    <row r="53" spans="1:37" s="193" customFormat="1" ht="12" x14ac:dyDescent="0.2">
      <c r="A53" s="205" t="s">
        <v>118</v>
      </c>
      <c r="B53" s="109">
        <f t="shared" si="34"/>
        <v>579</v>
      </c>
      <c r="C53" s="206">
        <f t="shared" si="34"/>
        <v>621</v>
      </c>
      <c r="D53" s="157">
        <f t="shared" si="34"/>
        <v>1200</v>
      </c>
      <c r="E53" s="207">
        <v>127</v>
      </c>
      <c r="F53" s="105">
        <v>180</v>
      </c>
      <c r="G53" s="105">
        <f t="shared" si="48"/>
        <v>307</v>
      </c>
      <c r="H53" s="105">
        <v>21</v>
      </c>
      <c r="I53" s="105">
        <v>16</v>
      </c>
      <c r="J53" s="105">
        <f t="shared" si="24"/>
        <v>37</v>
      </c>
      <c r="K53" s="105">
        <v>269</v>
      </c>
      <c r="L53" s="105">
        <v>246</v>
      </c>
      <c r="M53" s="105">
        <f t="shared" si="25"/>
        <v>515</v>
      </c>
      <c r="N53" s="105">
        <v>7</v>
      </c>
      <c r="O53" s="105">
        <v>7</v>
      </c>
      <c r="P53" s="105">
        <f t="shared" si="26"/>
        <v>14</v>
      </c>
      <c r="Q53" s="105">
        <v>26</v>
      </c>
      <c r="R53" s="105">
        <v>28</v>
      </c>
      <c r="S53" s="105">
        <f t="shared" si="27"/>
        <v>54</v>
      </c>
      <c r="T53" s="105">
        <v>18</v>
      </c>
      <c r="U53" s="105">
        <v>15</v>
      </c>
      <c r="V53" s="105">
        <f t="shared" si="28"/>
        <v>33</v>
      </c>
      <c r="W53" s="105">
        <v>14</v>
      </c>
      <c r="X53" s="105">
        <v>36</v>
      </c>
      <c r="Y53" s="105">
        <f t="shared" si="29"/>
        <v>50</v>
      </c>
      <c r="Z53" s="105">
        <v>10</v>
      </c>
      <c r="AA53" s="105">
        <v>21</v>
      </c>
      <c r="AB53" s="105">
        <f t="shared" si="30"/>
        <v>31</v>
      </c>
      <c r="AC53" s="105">
        <v>42</v>
      </c>
      <c r="AD53" s="105">
        <v>28</v>
      </c>
      <c r="AE53" s="105">
        <f t="shared" si="31"/>
        <v>70</v>
      </c>
      <c r="AF53" s="105">
        <v>39</v>
      </c>
      <c r="AG53" s="105">
        <v>39</v>
      </c>
      <c r="AH53" s="105">
        <f t="shared" si="32"/>
        <v>78</v>
      </c>
      <c r="AI53" s="105">
        <v>6</v>
      </c>
      <c r="AJ53" s="105">
        <v>5</v>
      </c>
      <c r="AK53" s="105">
        <f t="shared" si="33"/>
        <v>11</v>
      </c>
    </row>
    <row r="54" spans="1:37" s="193" customFormat="1" ht="12" x14ac:dyDescent="0.2">
      <c r="A54" s="205" t="s">
        <v>119</v>
      </c>
      <c r="B54" s="109">
        <f t="shared" si="34"/>
        <v>8</v>
      </c>
      <c r="C54" s="206">
        <f t="shared" si="34"/>
        <v>11</v>
      </c>
      <c r="D54" s="157">
        <f t="shared" si="34"/>
        <v>19</v>
      </c>
      <c r="E54" s="207">
        <v>2</v>
      </c>
      <c r="F54" s="105">
        <v>2</v>
      </c>
      <c r="G54" s="105">
        <f t="shared" si="48"/>
        <v>4</v>
      </c>
      <c r="H54" s="105">
        <v>4</v>
      </c>
      <c r="I54" s="105">
        <v>6</v>
      </c>
      <c r="J54" s="105">
        <f t="shared" si="24"/>
        <v>10</v>
      </c>
      <c r="K54" s="105">
        <v>0</v>
      </c>
      <c r="L54" s="105">
        <v>3</v>
      </c>
      <c r="M54" s="105">
        <f t="shared" si="25"/>
        <v>3</v>
      </c>
      <c r="N54" s="105">
        <v>0</v>
      </c>
      <c r="O54" s="105">
        <v>0</v>
      </c>
      <c r="P54" s="105">
        <f t="shared" si="26"/>
        <v>0</v>
      </c>
      <c r="Q54" s="105">
        <v>2</v>
      </c>
      <c r="R54" s="105">
        <v>0</v>
      </c>
      <c r="S54" s="105">
        <f t="shared" si="27"/>
        <v>2</v>
      </c>
      <c r="T54" s="105">
        <v>0</v>
      </c>
      <c r="U54" s="105">
        <v>0</v>
      </c>
      <c r="V54" s="105">
        <f t="shared" si="28"/>
        <v>0</v>
      </c>
      <c r="W54" s="105">
        <v>0</v>
      </c>
      <c r="X54" s="105">
        <v>0</v>
      </c>
      <c r="Y54" s="105">
        <f t="shared" si="29"/>
        <v>0</v>
      </c>
      <c r="Z54" s="105">
        <v>0</v>
      </c>
      <c r="AA54" s="105">
        <v>0</v>
      </c>
      <c r="AB54" s="105">
        <f t="shared" si="30"/>
        <v>0</v>
      </c>
      <c r="AC54" s="105">
        <v>0</v>
      </c>
      <c r="AD54" s="105">
        <v>0</v>
      </c>
      <c r="AE54" s="105">
        <f t="shared" si="31"/>
        <v>0</v>
      </c>
      <c r="AF54" s="105">
        <v>0</v>
      </c>
      <c r="AG54" s="105">
        <v>0</v>
      </c>
      <c r="AH54" s="105">
        <f t="shared" si="32"/>
        <v>0</v>
      </c>
      <c r="AI54" s="105">
        <v>0</v>
      </c>
      <c r="AJ54" s="105">
        <v>0</v>
      </c>
      <c r="AK54" s="105">
        <f t="shared" si="33"/>
        <v>0</v>
      </c>
    </row>
    <row r="55" spans="1:37" s="193" customFormat="1" ht="12" x14ac:dyDescent="0.2">
      <c r="A55" s="205" t="s">
        <v>120</v>
      </c>
      <c r="B55" s="109">
        <f t="shared" si="34"/>
        <v>0</v>
      </c>
      <c r="C55" s="206">
        <f t="shared" si="34"/>
        <v>2</v>
      </c>
      <c r="D55" s="157">
        <f t="shared" si="34"/>
        <v>2</v>
      </c>
      <c r="E55" s="207">
        <v>0</v>
      </c>
      <c r="F55" s="105">
        <v>2</v>
      </c>
      <c r="G55" s="105">
        <f t="shared" si="48"/>
        <v>2</v>
      </c>
      <c r="H55" s="105">
        <v>0</v>
      </c>
      <c r="I55" s="105">
        <v>0</v>
      </c>
      <c r="J55" s="105">
        <f t="shared" si="24"/>
        <v>0</v>
      </c>
      <c r="K55" s="105">
        <v>0</v>
      </c>
      <c r="L55" s="105">
        <v>0</v>
      </c>
      <c r="M55" s="105">
        <f t="shared" si="25"/>
        <v>0</v>
      </c>
      <c r="N55" s="105">
        <v>0</v>
      </c>
      <c r="O55" s="105">
        <v>0</v>
      </c>
      <c r="P55" s="105">
        <f t="shared" si="26"/>
        <v>0</v>
      </c>
      <c r="Q55" s="105">
        <v>0</v>
      </c>
      <c r="R55" s="105">
        <v>0</v>
      </c>
      <c r="S55" s="105">
        <f t="shared" si="27"/>
        <v>0</v>
      </c>
      <c r="T55" s="105">
        <v>0</v>
      </c>
      <c r="U55" s="105">
        <v>0</v>
      </c>
      <c r="V55" s="105">
        <f t="shared" si="28"/>
        <v>0</v>
      </c>
      <c r="W55" s="105">
        <v>0</v>
      </c>
      <c r="X55" s="105">
        <v>0</v>
      </c>
      <c r="Y55" s="105">
        <f t="shared" si="29"/>
        <v>0</v>
      </c>
      <c r="Z55" s="105">
        <v>0</v>
      </c>
      <c r="AA55" s="105">
        <v>0</v>
      </c>
      <c r="AB55" s="105">
        <f t="shared" si="30"/>
        <v>0</v>
      </c>
      <c r="AC55" s="105">
        <v>0</v>
      </c>
      <c r="AD55" s="105">
        <v>0</v>
      </c>
      <c r="AE55" s="105">
        <f t="shared" si="31"/>
        <v>0</v>
      </c>
      <c r="AF55" s="105">
        <v>0</v>
      </c>
      <c r="AG55" s="105">
        <v>0</v>
      </c>
      <c r="AH55" s="105">
        <f t="shared" si="32"/>
        <v>0</v>
      </c>
      <c r="AI55" s="105">
        <v>0</v>
      </c>
      <c r="AJ55" s="105">
        <v>0</v>
      </c>
      <c r="AK55" s="105">
        <f t="shared" si="33"/>
        <v>0</v>
      </c>
    </row>
    <row r="56" spans="1:37" s="193" customFormat="1" ht="24" x14ac:dyDescent="0.2">
      <c r="A56" s="208" t="s">
        <v>121</v>
      </c>
      <c r="B56" s="109">
        <f t="shared" si="34"/>
        <v>4</v>
      </c>
      <c r="C56" s="206">
        <f t="shared" si="34"/>
        <v>9</v>
      </c>
      <c r="D56" s="157">
        <f t="shared" si="34"/>
        <v>13</v>
      </c>
      <c r="E56" s="207">
        <f>SUM(E57:E60)</f>
        <v>0</v>
      </c>
      <c r="F56" s="207">
        <f>SUM(F57:F60)</f>
        <v>2</v>
      </c>
      <c r="G56" s="207">
        <f>SUM(G57:G60)</f>
        <v>2</v>
      </c>
      <c r="H56" s="105">
        <f>SUM(H57:H60)</f>
        <v>0</v>
      </c>
      <c r="I56" s="105">
        <f>SUM(I57:I60)</f>
        <v>1</v>
      </c>
      <c r="J56" s="105">
        <f t="shared" si="24"/>
        <v>1</v>
      </c>
      <c r="K56" s="105">
        <f>SUM(K57:K60)</f>
        <v>0</v>
      </c>
      <c r="L56" s="105">
        <f>SUM(L57:L60)</f>
        <v>1</v>
      </c>
      <c r="M56" s="105">
        <f t="shared" si="25"/>
        <v>1</v>
      </c>
      <c r="N56" s="105">
        <f>SUM(N57:N60)</f>
        <v>0</v>
      </c>
      <c r="O56" s="105">
        <f>SUM(O57:O60)</f>
        <v>1</v>
      </c>
      <c r="P56" s="105">
        <f t="shared" si="26"/>
        <v>1</v>
      </c>
      <c r="Q56" s="105">
        <f>SUM(Q57:Q60)</f>
        <v>0</v>
      </c>
      <c r="R56" s="105">
        <f>SUM(R57:R60)</f>
        <v>0</v>
      </c>
      <c r="S56" s="105">
        <f t="shared" si="27"/>
        <v>0</v>
      </c>
      <c r="T56" s="105">
        <f>SUM(T57:T60)</f>
        <v>1</v>
      </c>
      <c r="U56" s="105">
        <f>SUM(U57:U60)</f>
        <v>0</v>
      </c>
      <c r="V56" s="105">
        <f t="shared" si="28"/>
        <v>1</v>
      </c>
      <c r="W56" s="105">
        <f>SUM(W57:W60)</f>
        <v>1</v>
      </c>
      <c r="X56" s="105">
        <f>SUM(X57:X60)</f>
        <v>1</v>
      </c>
      <c r="Y56" s="105">
        <f t="shared" si="29"/>
        <v>2</v>
      </c>
      <c r="Z56" s="105">
        <f>SUM(Z57:Z60)</f>
        <v>0</v>
      </c>
      <c r="AA56" s="105">
        <f>SUM(AA57:AA60)</f>
        <v>0</v>
      </c>
      <c r="AB56" s="105">
        <f t="shared" si="30"/>
        <v>0</v>
      </c>
      <c r="AC56" s="105">
        <f>SUM(AC57:AC60)</f>
        <v>0</v>
      </c>
      <c r="AD56" s="105">
        <f>SUM(AD57:AD60)</f>
        <v>0</v>
      </c>
      <c r="AE56" s="105">
        <f t="shared" si="31"/>
        <v>0</v>
      </c>
      <c r="AF56" s="105">
        <f>SUM(AF57:AF60)</f>
        <v>2</v>
      </c>
      <c r="AG56" s="105">
        <f>SUM(AG57:AG60)</f>
        <v>2</v>
      </c>
      <c r="AH56" s="105">
        <f t="shared" si="32"/>
        <v>4</v>
      </c>
      <c r="AI56" s="105">
        <f>SUM(AI57:AI60)</f>
        <v>0</v>
      </c>
      <c r="AJ56" s="105">
        <f>SUM(AJ57:AJ60)</f>
        <v>1</v>
      </c>
      <c r="AK56" s="105">
        <f t="shared" si="33"/>
        <v>1</v>
      </c>
    </row>
    <row r="57" spans="1:37" s="193" customFormat="1" ht="12" x14ac:dyDescent="0.2">
      <c r="A57" s="277" t="s">
        <v>122</v>
      </c>
      <c r="B57" s="109">
        <f t="shared" si="34"/>
        <v>0</v>
      </c>
      <c r="C57" s="206">
        <f t="shared" si="34"/>
        <v>0</v>
      </c>
      <c r="D57" s="157">
        <f t="shared" si="34"/>
        <v>0</v>
      </c>
      <c r="E57" s="207">
        <v>0</v>
      </c>
      <c r="F57" s="105">
        <v>0</v>
      </c>
      <c r="G57" s="105">
        <f t="shared" si="48"/>
        <v>0</v>
      </c>
      <c r="H57" s="105">
        <v>0</v>
      </c>
      <c r="I57" s="105">
        <v>0</v>
      </c>
      <c r="J57" s="105">
        <f t="shared" si="24"/>
        <v>0</v>
      </c>
      <c r="K57" s="105">
        <v>0</v>
      </c>
      <c r="L57" s="105">
        <v>0</v>
      </c>
      <c r="M57" s="105">
        <f t="shared" si="25"/>
        <v>0</v>
      </c>
      <c r="N57" s="105">
        <v>0</v>
      </c>
      <c r="O57" s="105">
        <v>0</v>
      </c>
      <c r="P57" s="105">
        <f t="shared" si="26"/>
        <v>0</v>
      </c>
      <c r="Q57" s="105">
        <v>0</v>
      </c>
      <c r="R57" s="105">
        <v>0</v>
      </c>
      <c r="S57" s="105">
        <f t="shared" si="27"/>
        <v>0</v>
      </c>
      <c r="T57" s="105">
        <v>0</v>
      </c>
      <c r="U57" s="105">
        <v>0</v>
      </c>
      <c r="V57" s="105">
        <f t="shared" si="28"/>
        <v>0</v>
      </c>
      <c r="W57" s="105">
        <v>0</v>
      </c>
      <c r="X57" s="105">
        <v>0</v>
      </c>
      <c r="Y57" s="105">
        <f t="shared" si="29"/>
        <v>0</v>
      </c>
      <c r="Z57" s="105">
        <v>0</v>
      </c>
      <c r="AA57" s="105">
        <v>0</v>
      </c>
      <c r="AB57" s="105">
        <f t="shared" si="30"/>
        <v>0</v>
      </c>
      <c r="AC57" s="105">
        <v>0</v>
      </c>
      <c r="AD57" s="105">
        <v>0</v>
      </c>
      <c r="AE57" s="105">
        <f t="shared" si="31"/>
        <v>0</v>
      </c>
      <c r="AF57" s="105">
        <v>0</v>
      </c>
      <c r="AG57" s="105">
        <v>0</v>
      </c>
      <c r="AH57" s="105">
        <f t="shared" si="32"/>
        <v>0</v>
      </c>
      <c r="AI57" s="105">
        <v>0</v>
      </c>
      <c r="AJ57" s="105">
        <v>0</v>
      </c>
      <c r="AK57" s="105">
        <f t="shared" si="33"/>
        <v>0</v>
      </c>
    </row>
    <row r="58" spans="1:37" s="193" customFormat="1" ht="12" x14ac:dyDescent="0.2">
      <c r="A58" s="277" t="s">
        <v>123</v>
      </c>
      <c r="B58" s="109">
        <f t="shared" si="34"/>
        <v>0</v>
      </c>
      <c r="C58" s="206">
        <f t="shared" si="34"/>
        <v>2</v>
      </c>
      <c r="D58" s="157">
        <f t="shared" si="34"/>
        <v>2</v>
      </c>
      <c r="E58" s="207">
        <v>0</v>
      </c>
      <c r="F58" s="105">
        <v>0</v>
      </c>
      <c r="G58" s="105">
        <f t="shared" si="48"/>
        <v>0</v>
      </c>
      <c r="H58" s="105">
        <v>0</v>
      </c>
      <c r="I58" s="105">
        <v>0</v>
      </c>
      <c r="J58" s="105">
        <f t="shared" si="24"/>
        <v>0</v>
      </c>
      <c r="K58" s="105">
        <v>0</v>
      </c>
      <c r="L58" s="105">
        <v>0</v>
      </c>
      <c r="M58" s="105">
        <f t="shared" si="25"/>
        <v>0</v>
      </c>
      <c r="N58" s="105">
        <v>0</v>
      </c>
      <c r="O58" s="105">
        <v>1</v>
      </c>
      <c r="P58" s="105">
        <f t="shared" si="26"/>
        <v>1</v>
      </c>
      <c r="Q58" s="105">
        <v>0</v>
      </c>
      <c r="R58" s="105">
        <v>0</v>
      </c>
      <c r="S58" s="105">
        <f t="shared" si="27"/>
        <v>0</v>
      </c>
      <c r="T58" s="105">
        <v>0</v>
      </c>
      <c r="U58" s="105">
        <v>0</v>
      </c>
      <c r="V58" s="105">
        <f t="shared" si="28"/>
        <v>0</v>
      </c>
      <c r="W58" s="105">
        <v>0</v>
      </c>
      <c r="X58" s="105">
        <v>0</v>
      </c>
      <c r="Y58" s="105">
        <f t="shared" si="29"/>
        <v>0</v>
      </c>
      <c r="Z58" s="105">
        <v>0</v>
      </c>
      <c r="AA58" s="105">
        <v>0</v>
      </c>
      <c r="AB58" s="105">
        <f t="shared" si="30"/>
        <v>0</v>
      </c>
      <c r="AC58" s="105">
        <v>0</v>
      </c>
      <c r="AD58" s="105">
        <v>0</v>
      </c>
      <c r="AE58" s="105">
        <f t="shared" si="31"/>
        <v>0</v>
      </c>
      <c r="AF58" s="105">
        <v>0</v>
      </c>
      <c r="AG58" s="105">
        <v>1</v>
      </c>
      <c r="AH58" s="105">
        <f t="shared" si="32"/>
        <v>1</v>
      </c>
      <c r="AI58" s="105">
        <v>0</v>
      </c>
      <c r="AJ58" s="105">
        <v>0</v>
      </c>
      <c r="AK58" s="105">
        <f t="shared" si="33"/>
        <v>0</v>
      </c>
    </row>
    <row r="59" spans="1:37" s="193" customFormat="1" ht="12" x14ac:dyDescent="0.2">
      <c r="A59" s="278" t="s">
        <v>124</v>
      </c>
      <c r="B59" s="109">
        <f t="shared" si="34"/>
        <v>1</v>
      </c>
      <c r="C59" s="206">
        <f t="shared" si="34"/>
        <v>3</v>
      </c>
      <c r="D59" s="157">
        <f t="shared" si="34"/>
        <v>4</v>
      </c>
      <c r="E59" s="207">
        <v>0</v>
      </c>
      <c r="F59" s="105">
        <v>2</v>
      </c>
      <c r="G59" s="105">
        <f t="shared" si="48"/>
        <v>2</v>
      </c>
      <c r="H59" s="105">
        <v>0</v>
      </c>
      <c r="I59" s="105">
        <v>0</v>
      </c>
      <c r="J59" s="105">
        <f t="shared" si="24"/>
        <v>0</v>
      </c>
      <c r="K59" s="105">
        <v>0</v>
      </c>
      <c r="L59" s="105">
        <v>0</v>
      </c>
      <c r="M59" s="105">
        <f t="shared" si="25"/>
        <v>0</v>
      </c>
      <c r="N59" s="105">
        <v>0</v>
      </c>
      <c r="O59" s="105">
        <v>0</v>
      </c>
      <c r="P59" s="105">
        <f t="shared" si="26"/>
        <v>0</v>
      </c>
      <c r="Q59" s="105">
        <v>0</v>
      </c>
      <c r="R59" s="105">
        <v>0</v>
      </c>
      <c r="S59" s="105">
        <f t="shared" si="27"/>
        <v>0</v>
      </c>
      <c r="T59" s="105">
        <v>1</v>
      </c>
      <c r="U59" s="105">
        <v>0</v>
      </c>
      <c r="V59" s="105">
        <f t="shared" si="28"/>
        <v>1</v>
      </c>
      <c r="W59" s="105">
        <v>0</v>
      </c>
      <c r="X59" s="105">
        <v>0</v>
      </c>
      <c r="Y59" s="105">
        <f t="shared" si="29"/>
        <v>0</v>
      </c>
      <c r="Z59" s="105">
        <v>0</v>
      </c>
      <c r="AA59" s="105">
        <v>0</v>
      </c>
      <c r="AB59" s="105">
        <f t="shared" si="30"/>
        <v>0</v>
      </c>
      <c r="AC59" s="105">
        <v>0</v>
      </c>
      <c r="AD59" s="105">
        <v>0</v>
      </c>
      <c r="AE59" s="105">
        <f t="shared" si="31"/>
        <v>0</v>
      </c>
      <c r="AF59" s="105">
        <v>0</v>
      </c>
      <c r="AG59" s="105">
        <v>0</v>
      </c>
      <c r="AH59" s="105">
        <f t="shared" si="32"/>
        <v>0</v>
      </c>
      <c r="AI59" s="105">
        <v>0</v>
      </c>
      <c r="AJ59" s="105">
        <v>1</v>
      </c>
      <c r="AK59" s="105">
        <f t="shared" si="33"/>
        <v>1</v>
      </c>
    </row>
    <row r="60" spans="1:37" s="193" customFormat="1" ht="12" x14ac:dyDescent="0.2">
      <c r="A60" s="276" t="s">
        <v>140</v>
      </c>
      <c r="B60" s="109">
        <f t="shared" si="34"/>
        <v>3</v>
      </c>
      <c r="C60" s="206">
        <f t="shared" si="34"/>
        <v>4</v>
      </c>
      <c r="D60" s="157">
        <f t="shared" si="34"/>
        <v>7</v>
      </c>
      <c r="E60" s="207">
        <v>0</v>
      </c>
      <c r="F60" s="105">
        <v>0</v>
      </c>
      <c r="G60" s="105">
        <f t="shared" si="48"/>
        <v>0</v>
      </c>
      <c r="H60" s="105">
        <v>0</v>
      </c>
      <c r="I60" s="105">
        <v>1</v>
      </c>
      <c r="J60" s="105">
        <f t="shared" si="24"/>
        <v>1</v>
      </c>
      <c r="K60" s="105">
        <v>0</v>
      </c>
      <c r="L60" s="105">
        <v>1</v>
      </c>
      <c r="M60" s="105">
        <f t="shared" si="25"/>
        <v>1</v>
      </c>
      <c r="N60" s="105">
        <v>0</v>
      </c>
      <c r="O60" s="105">
        <v>0</v>
      </c>
      <c r="P60" s="105">
        <f t="shared" si="26"/>
        <v>0</v>
      </c>
      <c r="Q60" s="105">
        <v>0</v>
      </c>
      <c r="R60" s="105">
        <v>0</v>
      </c>
      <c r="S60" s="105">
        <f t="shared" si="27"/>
        <v>0</v>
      </c>
      <c r="T60" s="105">
        <v>0</v>
      </c>
      <c r="U60" s="105">
        <v>0</v>
      </c>
      <c r="V60" s="105">
        <f t="shared" si="28"/>
        <v>0</v>
      </c>
      <c r="W60" s="105">
        <v>1</v>
      </c>
      <c r="X60" s="105">
        <v>1</v>
      </c>
      <c r="Y60" s="105">
        <f t="shared" si="29"/>
        <v>2</v>
      </c>
      <c r="Z60" s="105">
        <v>0</v>
      </c>
      <c r="AA60" s="105">
        <v>0</v>
      </c>
      <c r="AB60" s="105">
        <f t="shared" si="30"/>
        <v>0</v>
      </c>
      <c r="AC60" s="105">
        <v>0</v>
      </c>
      <c r="AD60" s="105">
        <v>0</v>
      </c>
      <c r="AE60" s="105">
        <f t="shared" si="31"/>
        <v>0</v>
      </c>
      <c r="AF60" s="105">
        <v>2</v>
      </c>
      <c r="AG60" s="105">
        <v>1</v>
      </c>
      <c r="AH60" s="105">
        <f t="shared" si="32"/>
        <v>3</v>
      </c>
      <c r="AI60" s="105">
        <v>0</v>
      </c>
      <c r="AJ60" s="105">
        <v>0</v>
      </c>
      <c r="AK60" s="105">
        <f t="shared" si="33"/>
        <v>0</v>
      </c>
    </row>
    <row r="61" spans="1:37" s="193" customFormat="1" ht="12" x14ac:dyDescent="0.2">
      <c r="A61" s="273" t="s">
        <v>126</v>
      </c>
      <c r="B61" s="109">
        <f t="shared" si="34"/>
        <v>4</v>
      </c>
      <c r="C61" s="206">
        <f t="shared" si="34"/>
        <v>7</v>
      </c>
      <c r="D61" s="157">
        <f t="shared" si="34"/>
        <v>11</v>
      </c>
      <c r="E61" s="207">
        <v>0</v>
      </c>
      <c r="F61" s="105">
        <v>1</v>
      </c>
      <c r="G61" s="105">
        <f t="shared" si="48"/>
        <v>1</v>
      </c>
      <c r="H61" s="105">
        <v>2</v>
      </c>
      <c r="I61" s="105">
        <v>0</v>
      </c>
      <c r="J61" s="105">
        <f t="shared" si="24"/>
        <v>2</v>
      </c>
      <c r="K61" s="105">
        <v>1</v>
      </c>
      <c r="L61" s="105">
        <v>4</v>
      </c>
      <c r="M61" s="105">
        <f t="shared" si="25"/>
        <v>5</v>
      </c>
      <c r="N61" s="105">
        <v>0</v>
      </c>
      <c r="O61" s="105">
        <v>0</v>
      </c>
      <c r="P61" s="105">
        <f t="shared" si="26"/>
        <v>0</v>
      </c>
      <c r="Q61" s="105">
        <v>0</v>
      </c>
      <c r="R61" s="105">
        <v>1</v>
      </c>
      <c r="S61" s="105">
        <f t="shared" si="27"/>
        <v>1</v>
      </c>
      <c r="T61" s="105">
        <v>0</v>
      </c>
      <c r="U61" s="105">
        <v>0</v>
      </c>
      <c r="V61" s="105">
        <f t="shared" si="28"/>
        <v>0</v>
      </c>
      <c r="W61" s="105">
        <v>0</v>
      </c>
      <c r="X61" s="105">
        <v>0</v>
      </c>
      <c r="Y61" s="105">
        <f t="shared" si="29"/>
        <v>0</v>
      </c>
      <c r="Z61" s="105">
        <v>0</v>
      </c>
      <c r="AA61" s="105">
        <v>0</v>
      </c>
      <c r="AB61" s="105">
        <f t="shared" si="30"/>
        <v>0</v>
      </c>
      <c r="AC61" s="105">
        <v>1</v>
      </c>
      <c r="AD61" s="105">
        <v>0</v>
      </c>
      <c r="AE61" s="105">
        <f t="shared" si="31"/>
        <v>1</v>
      </c>
      <c r="AF61" s="105">
        <v>0</v>
      </c>
      <c r="AG61" s="105">
        <v>1</v>
      </c>
      <c r="AH61" s="105">
        <f t="shared" si="32"/>
        <v>1</v>
      </c>
      <c r="AI61" s="105">
        <v>0</v>
      </c>
      <c r="AJ61" s="105">
        <v>0</v>
      </c>
      <c r="AK61" s="105">
        <f t="shared" si="33"/>
        <v>0</v>
      </c>
    </row>
    <row r="62" spans="1:37" s="193" customFormat="1" ht="12" x14ac:dyDescent="0.2">
      <c r="A62" s="273" t="s">
        <v>127</v>
      </c>
      <c r="B62" s="109">
        <f t="shared" si="34"/>
        <v>5</v>
      </c>
      <c r="C62" s="206">
        <f t="shared" si="34"/>
        <v>3</v>
      </c>
      <c r="D62" s="157">
        <f t="shared" si="34"/>
        <v>8</v>
      </c>
      <c r="E62" s="207">
        <v>0</v>
      </c>
      <c r="F62" s="105">
        <v>0</v>
      </c>
      <c r="G62" s="105">
        <f t="shared" si="48"/>
        <v>0</v>
      </c>
      <c r="H62" s="105">
        <v>0</v>
      </c>
      <c r="I62" s="105">
        <v>1</v>
      </c>
      <c r="J62" s="105">
        <f t="shared" si="24"/>
        <v>1</v>
      </c>
      <c r="K62" s="105">
        <v>1</v>
      </c>
      <c r="L62" s="105">
        <v>1</v>
      </c>
      <c r="M62" s="105">
        <f t="shared" si="25"/>
        <v>2</v>
      </c>
      <c r="N62" s="105">
        <v>0</v>
      </c>
      <c r="O62" s="105">
        <v>0</v>
      </c>
      <c r="P62" s="105">
        <f t="shared" si="26"/>
        <v>0</v>
      </c>
      <c r="Q62" s="105">
        <v>1</v>
      </c>
      <c r="R62" s="105">
        <v>0</v>
      </c>
      <c r="S62" s="105">
        <f t="shared" si="27"/>
        <v>1</v>
      </c>
      <c r="T62" s="105">
        <v>0</v>
      </c>
      <c r="U62" s="105">
        <v>0</v>
      </c>
      <c r="V62" s="105">
        <f t="shared" si="28"/>
        <v>0</v>
      </c>
      <c r="W62" s="105">
        <v>0</v>
      </c>
      <c r="X62" s="105">
        <v>0</v>
      </c>
      <c r="Y62" s="105">
        <f t="shared" si="29"/>
        <v>0</v>
      </c>
      <c r="Z62" s="105">
        <v>1</v>
      </c>
      <c r="AA62" s="105">
        <v>0</v>
      </c>
      <c r="AB62" s="105">
        <f t="shared" si="30"/>
        <v>1</v>
      </c>
      <c r="AC62" s="105">
        <v>1</v>
      </c>
      <c r="AD62" s="105">
        <v>0</v>
      </c>
      <c r="AE62" s="105">
        <f t="shared" si="31"/>
        <v>1</v>
      </c>
      <c r="AF62" s="105">
        <v>0</v>
      </c>
      <c r="AG62" s="105">
        <v>0</v>
      </c>
      <c r="AH62" s="105">
        <f t="shared" si="32"/>
        <v>0</v>
      </c>
      <c r="AI62" s="105">
        <v>1</v>
      </c>
      <c r="AJ62" s="105">
        <v>1</v>
      </c>
      <c r="AK62" s="105">
        <f t="shared" si="33"/>
        <v>2</v>
      </c>
    </row>
    <row r="63" spans="1:37" s="193" customFormat="1" ht="12" x14ac:dyDescent="0.2">
      <c r="A63" s="273" t="s">
        <v>128</v>
      </c>
      <c r="B63" s="109">
        <f t="shared" si="34"/>
        <v>12</v>
      </c>
      <c r="C63" s="206">
        <f t="shared" si="34"/>
        <v>11</v>
      </c>
      <c r="D63" s="157">
        <f t="shared" si="34"/>
        <v>23</v>
      </c>
      <c r="E63" s="207">
        <v>3</v>
      </c>
      <c r="F63" s="105">
        <v>0</v>
      </c>
      <c r="G63" s="105">
        <f t="shared" si="48"/>
        <v>3</v>
      </c>
      <c r="H63" s="105">
        <v>4</v>
      </c>
      <c r="I63" s="105">
        <v>0</v>
      </c>
      <c r="J63" s="105">
        <f t="shared" si="24"/>
        <v>4</v>
      </c>
      <c r="K63" s="105">
        <v>1</v>
      </c>
      <c r="L63" s="105">
        <v>5</v>
      </c>
      <c r="M63" s="105">
        <f t="shared" si="25"/>
        <v>6</v>
      </c>
      <c r="N63" s="105">
        <v>0</v>
      </c>
      <c r="O63" s="105">
        <v>1</v>
      </c>
      <c r="P63" s="105">
        <f t="shared" si="26"/>
        <v>1</v>
      </c>
      <c r="Q63" s="105">
        <v>1</v>
      </c>
      <c r="R63" s="105">
        <v>1</v>
      </c>
      <c r="S63" s="105">
        <f t="shared" si="27"/>
        <v>2</v>
      </c>
      <c r="T63" s="105">
        <v>1</v>
      </c>
      <c r="U63" s="105">
        <v>3</v>
      </c>
      <c r="V63" s="105">
        <f t="shared" si="28"/>
        <v>4</v>
      </c>
      <c r="W63" s="105">
        <v>0</v>
      </c>
      <c r="X63" s="105">
        <v>1</v>
      </c>
      <c r="Y63" s="105">
        <f t="shared" si="29"/>
        <v>1</v>
      </c>
      <c r="Z63" s="105">
        <v>2</v>
      </c>
      <c r="AA63" s="105">
        <v>0</v>
      </c>
      <c r="AB63" s="105">
        <f t="shared" si="30"/>
        <v>2</v>
      </c>
      <c r="AC63" s="105">
        <v>0</v>
      </c>
      <c r="AD63" s="105">
        <v>0</v>
      </c>
      <c r="AE63" s="105">
        <f t="shared" si="31"/>
        <v>0</v>
      </c>
      <c r="AF63" s="105">
        <v>0</v>
      </c>
      <c r="AG63" s="105">
        <v>0</v>
      </c>
      <c r="AH63" s="105">
        <f t="shared" si="32"/>
        <v>0</v>
      </c>
      <c r="AI63" s="105">
        <v>0</v>
      </c>
      <c r="AJ63" s="105">
        <v>0</v>
      </c>
      <c r="AK63" s="105">
        <f t="shared" si="33"/>
        <v>0</v>
      </c>
    </row>
    <row r="64" spans="1:37" s="193" customFormat="1" ht="12" x14ac:dyDescent="0.2">
      <c r="A64" s="273" t="s">
        <v>129</v>
      </c>
      <c r="B64" s="109">
        <f t="shared" si="34"/>
        <v>4</v>
      </c>
      <c r="C64" s="206">
        <f t="shared" si="34"/>
        <v>2</v>
      </c>
      <c r="D64" s="157">
        <f t="shared" si="34"/>
        <v>6</v>
      </c>
      <c r="E64" s="207">
        <v>0</v>
      </c>
      <c r="F64" s="105">
        <v>0</v>
      </c>
      <c r="G64" s="105">
        <f t="shared" si="48"/>
        <v>0</v>
      </c>
      <c r="H64" s="105">
        <v>2</v>
      </c>
      <c r="I64" s="105">
        <v>0</v>
      </c>
      <c r="J64" s="105">
        <f t="shared" si="24"/>
        <v>2</v>
      </c>
      <c r="K64" s="105">
        <v>0</v>
      </c>
      <c r="L64" s="105">
        <v>0</v>
      </c>
      <c r="M64" s="105">
        <f t="shared" si="25"/>
        <v>0</v>
      </c>
      <c r="N64" s="105">
        <v>1</v>
      </c>
      <c r="O64" s="105">
        <v>1</v>
      </c>
      <c r="P64" s="105">
        <f t="shared" si="26"/>
        <v>2</v>
      </c>
      <c r="Q64" s="105">
        <v>1</v>
      </c>
      <c r="R64" s="105">
        <v>0</v>
      </c>
      <c r="S64" s="105">
        <f t="shared" si="27"/>
        <v>1</v>
      </c>
      <c r="T64" s="105">
        <v>0</v>
      </c>
      <c r="U64" s="105">
        <v>0</v>
      </c>
      <c r="V64" s="105">
        <f t="shared" si="28"/>
        <v>0</v>
      </c>
      <c r="W64" s="105">
        <v>0</v>
      </c>
      <c r="X64" s="105">
        <v>0</v>
      </c>
      <c r="Y64" s="105">
        <f t="shared" si="29"/>
        <v>0</v>
      </c>
      <c r="Z64" s="105">
        <v>0</v>
      </c>
      <c r="AA64" s="105">
        <v>0</v>
      </c>
      <c r="AB64" s="105">
        <f t="shared" si="30"/>
        <v>0</v>
      </c>
      <c r="AC64" s="105">
        <v>0</v>
      </c>
      <c r="AD64" s="105">
        <v>0</v>
      </c>
      <c r="AE64" s="105">
        <f t="shared" si="31"/>
        <v>0</v>
      </c>
      <c r="AF64" s="105">
        <v>0</v>
      </c>
      <c r="AG64" s="105">
        <v>1</v>
      </c>
      <c r="AH64" s="105">
        <f t="shared" si="32"/>
        <v>1</v>
      </c>
      <c r="AI64" s="105">
        <v>0</v>
      </c>
      <c r="AJ64" s="105">
        <v>0</v>
      </c>
      <c r="AK64" s="105">
        <f t="shared" si="33"/>
        <v>0</v>
      </c>
    </row>
    <row r="65" spans="1:37" s="193" customFormat="1" ht="12" x14ac:dyDescent="0.2">
      <c r="A65" s="273" t="s">
        <v>130</v>
      </c>
      <c r="B65" s="109">
        <f t="shared" si="34"/>
        <v>3</v>
      </c>
      <c r="C65" s="206">
        <f t="shared" si="34"/>
        <v>17</v>
      </c>
      <c r="D65" s="157">
        <f t="shared" si="34"/>
        <v>20</v>
      </c>
      <c r="E65" s="207">
        <v>2</v>
      </c>
      <c r="F65" s="105">
        <v>3</v>
      </c>
      <c r="G65" s="105">
        <f t="shared" si="48"/>
        <v>5</v>
      </c>
      <c r="H65" s="105">
        <v>0</v>
      </c>
      <c r="I65" s="105">
        <v>2</v>
      </c>
      <c r="J65" s="105">
        <f t="shared" si="24"/>
        <v>2</v>
      </c>
      <c r="K65" s="105">
        <v>1</v>
      </c>
      <c r="L65" s="105">
        <v>9</v>
      </c>
      <c r="M65" s="105">
        <f t="shared" si="25"/>
        <v>10</v>
      </c>
      <c r="N65" s="105">
        <v>0</v>
      </c>
      <c r="O65" s="105">
        <v>0</v>
      </c>
      <c r="P65" s="105">
        <f t="shared" si="26"/>
        <v>0</v>
      </c>
      <c r="Q65" s="105">
        <v>0</v>
      </c>
      <c r="R65" s="105">
        <v>1</v>
      </c>
      <c r="S65" s="105">
        <f t="shared" si="27"/>
        <v>1</v>
      </c>
      <c r="T65" s="105">
        <v>0</v>
      </c>
      <c r="U65" s="105">
        <v>0</v>
      </c>
      <c r="V65" s="105">
        <f t="shared" si="28"/>
        <v>0</v>
      </c>
      <c r="W65" s="105">
        <v>0</v>
      </c>
      <c r="X65" s="105">
        <v>1</v>
      </c>
      <c r="Y65" s="105">
        <f t="shared" si="29"/>
        <v>1</v>
      </c>
      <c r="Z65" s="105">
        <v>0</v>
      </c>
      <c r="AA65" s="105">
        <v>1</v>
      </c>
      <c r="AB65" s="105">
        <f t="shared" si="30"/>
        <v>1</v>
      </c>
      <c r="AC65" s="105">
        <v>0</v>
      </c>
      <c r="AD65" s="105">
        <v>0</v>
      </c>
      <c r="AE65" s="105">
        <f t="shared" si="31"/>
        <v>0</v>
      </c>
      <c r="AF65" s="105">
        <v>0</v>
      </c>
      <c r="AG65" s="105">
        <v>0</v>
      </c>
      <c r="AH65" s="105">
        <f t="shared" si="32"/>
        <v>0</v>
      </c>
      <c r="AI65" s="105">
        <v>0</v>
      </c>
      <c r="AJ65" s="105">
        <v>0</v>
      </c>
      <c r="AK65" s="105">
        <f t="shared" si="33"/>
        <v>0</v>
      </c>
    </row>
    <row r="66" spans="1:37" s="193" customFormat="1" ht="12" x14ac:dyDescent="0.2">
      <c r="A66" s="273" t="s">
        <v>141</v>
      </c>
      <c r="B66" s="109">
        <f t="shared" si="34"/>
        <v>40</v>
      </c>
      <c r="C66" s="206">
        <f t="shared" si="34"/>
        <v>10</v>
      </c>
      <c r="D66" s="157">
        <f t="shared" si="34"/>
        <v>50</v>
      </c>
      <c r="E66" s="207">
        <v>29</v>
      </c>
      <c r="F66" s="105">
        <v>7</v>
      </c>
      <c r="G66" s="105">
        <f t="shared" si="48"/>
        <v>36</v>
      </c>
      <c r="H66" s="105">
        <v>1</v>
      </c>
      <c r="I66" s="105">
        <v>0</v>
      </c>
      <c r="J66" s="105">
        <f t="shared" si="24"/>
        <v>1</v>
      </c>
      <c r="K66" s="105">
        <v>1</v>
      </c>
      <c r="L66" s="105">
        <v>1</v>
      </c>
      <c r="M66" s="105">
        <f t="shared" si="25"/>
        <v>2</v>
      </c>
      <c r="N66" s="105">
        <v>8</v>
      </c>
      <c r="O66" s="105">
        <v>0</v>
      </c>
      <c r="P66" s="105">
        <f t="shared" si="26"/>
        <v>8</v>
      </c>
      <c r="Q66" s="105">
        <v>0</v>
      </c>
      <c r="R66" s="105">
        <v>0</v>
      </c>
      <c r="S66" s="105">
        <f t="shared" si="27"/>
        <v>0</v>
      </c>
      <c r="T66" s="105">
        <v>0</v>
      </c>
      <c r="U66" s="105">
        <v>0</v>
      </c>
      <c r="V66" s="105">
        <f t="shared" si="28"/>
        <v>0</v>
      </c>
      <c r="W66" s="105">
        <v>0</v>
      </c>
      <c r="X66" s="105">
        <v>0</v>
      </c>
      <c r="Y66" s="105">
        <f t="shared" si="29"/>
        <v>0</v>
      </c>
      <c r="Z66" s="105">
        <v>0</v>
      </c>
      <c r="AA66" s="105">
        <v>0</v>
      </c>
      <c r="AB66" s="105">
        <f t="shared" si="30"/>
        <v>0</v>
      </c>
      <c r="AC66" s="105">
        <v>0</v>
      </c>
      <c r="AD66" s="105">
        <v>0</v>
      </c>
      <c r="AE66" s="105">
        <f t="shared" si="31"/>
        <v>0</v>
      </c>
      <c r="AF66" s="105">
        <v>0</v>
      </c>
      <c r="AG66" s="105">
        <v>0</v>
      </c>
      <c r="AH66" s="105">
        <f t="shared" si="32"/>
        <v>0</v>
      </c>
      <c r="AI66" s="105">
        <v>1</v>
      </c>
      <c r="AJ66" s="105">
        <v>2</v>
      </c>
      <c r="AK66" s="105">
        <f t="shared" si="33"/>
        <v>3</v>
      </c>
    </row>
    <row r="67" spans="1:37" s="193" customFormat="1" ht="12" x14ac:dyDescent="0.2">
      <c r="A67" s="273" t="s">
        <v>132</v>
      </c>
      <c r="B67" s="109">
        <f t="shared" si="34"/>
        <v>0</v>
      </c>
      <c r="C67" s="206">
        <f t="shared" si="34"/>
        <v>0</v>
      </c>
      <c r="D67" s="157">
        <f t="shared" si="34"/>
        <v>0</v>
      </c>
      <c r="E67" s="207">
        <v>0</v>
      </c>
      <c r="F67" s="105">
        <v>0</v>
      </c>
      <c r="G67" s="105">
        <f t="shared" si="48"/>
        <v>0</v>
      </c>
      <c r="H67" s="105">
        <v>0</v>
      </c>
      <c r="I67" s="105">
        <v>0</v>
      </c>
      <c r="J67" s="105">
        <f t="shared" si="24"/>
        <v>0</v>
      </c>
      <c r="K67" s="105">
        <v>0</v>
      </c>
      <c r="L67" s="105">
        <v>0</v>
      </c>
      <c r="M67" s="105">
        <f t="shared" si="25"/>
        <v>0</v>
      </c>
      <c r="N67" s="105">
        <v>0</v>
      </c>
      <c r="O67" s="105">
        <v>0</v>
      </c>
      <c r="P67" s="105">
        <f t="shared" si="26"/>
        <v>0</v>
      </c>
      <c r="Q67" s="105">
        <v>0</v>
      </c>
      <c r="R67" s="105">
        <v>0</v>
      </c>
      <c r="S67" s="105">
        <f t="shared" si="27"/>
        <v>0</v>
      </c>
      <c r="T67" s="105">
        <v>0</v>
      </c>
      <c r="U67" s="105">
        <v>0</v>
      </c>
      <c r="V67" s="105">
        <f t="shared" si="28"/>
        <v>0</v>
      </c>
      <c r="W67" s="105">
        <v>0</v>
      </c>
      <c r="X67" s="105">
        <v>0</v>
      </c>
      <c r="Y67" s="105">
        <f t="shared" si="29"/>
        <v>0</v>
      </c>
      <c r="Z67" s="105">
        <v>0</v>
      </c>
      <c r="AA67" s="105">
        <v>0</v>
      </c>
      <c r="AB67" s="105">
        <f t="shared" si="30"/>
        <v>0</v>
      </c>
      <c r="AC67" s="105">
        <v>0</v>
      </c>
      <c r="AD67" s="105">
        <v>0</v>
      </c>
      <c r="AE67" s="105">
        <f t="shared" si="31"/>
        <v>0</v>
      </c>
      <c r="AF67" s="105">
        <v>0</v>
      </c>
      <c r="AG67" s="105">
        <v>0</v>
      </c>
      <c r="AH67" s="105">
        <f t="shared" si="32"/>
        <v>0</v>
      </c>
      <c r="AI67" s="105">
        <v>0</v>
      </c>
      <c r="AJ67" s="105">
        <v>0</v>
      </c>
      <c r="AK67" s="105">
        <f t="shared" si="33"/>
        <v>0</v>
      </c>
    </row>
    <row r="68" spans="1:37" s="193" customFormat="1" ht="12" x14ac:dyDescent="0.2">
      <c r="A68" s="209" t="s">
        <v>133</v>
      </c>
      <c r="B68" s="109">
        <f t="shared" si="34"/>
        <v>6</v>
      </c>
      <c r="C68" s="206">
        <f t="shared" si="34"/>
        <v>22</v>
      </c>
      <c r="D68" s="157">
        <f t="shared" si="34"/>
        <v>28</v>
      </c>
      <c r="E68" s="207">
        <v>0</v>
      </c>
      <c r="F68" s="105">
        <v>5</v>
      </c>
      <c r="G68" s="105">
        <f t="shared" si="48"/>
        <v>5</v>
      </c>
      <c r="H68" s="105">
        <v>1</v>
      </c>
      <c r="I68" s="105">
        <v>4</v>
      </c>
      <c r="J68" s="105">
        <f t="shared" si="24"/>
        <v>5</v>
      </c>
      <c r="K68" s="105">
        <v>1</v>
      </c>
      <c r="L68" s="105">
        <v>4</v>
      </c>
      <c r="M68" s="105">
        <f t="shared" si="25"/>
        <v>5</v>
      </c>
      <c r="N68" s="105">
        <v>0</v>
      </c>
      <c r="O68" s="105">
        <v>0</v>
      </c>
      <c r="P68" s="105">
        <f t="shared" si="26"/>
        <v>0</v>
      </c>
      <c r="Q68" s="105">
        <v>0</v>
      </c>
      <c r="R68" s="105">
        <v>0</v>
      </c>
      <c r="S68" s="105">
        <f t="shared" si="27"/>
        <v>0</v>
      </c>
      <c r="T68" s="105">
        <v>0</v>
      </c>
      <c r="U68" s="105">
        <v>5</v>
      </c>
      <c r="V68" s="105">
        <f t="shared" si="28"/>
        <v>5</v>
      </c>
      <c r="W68" s="105">
        <v>3</v>
      </c>
      <c r="X68" s="105">
        <v>2</v>
      </c>
      <c r="Y68" s="105">
        <f t="shared" si="29"/>
        <v>5</v>
      </c>
      <c r="Z68" s="105">
        <v>0</v>
      </c>
      <c r="AA68" s="105">
        <v>0</v>
      </c>
      <c r="AB68" s="105">
        <f t="shared" si="30"/>
        <v>0</v>
      </c>
      <c r="AC68" s="105">
        <v>0</v>
      </c>
      <c r="AD68" s="105"/>
      <c r="AE68" s="105">
        <f t="shared" si="31"/>
        <v>0</v>
      </c>
      <c r="AF68" s="105">
        <v>0</v>
      </c>
      <c r="AG68" s="105">
        <v>0</v>
      </c>
      <c r="AH68" s="105">
        <f t="shared" si="32"/>
        <v>0</v>
      </c>
      <c r="AI68" s="105">
        <v>1</v>
      </c>
      <c r="AJ68" s="105">
        <v>2</v>
      </c>
      <c r="AK68" s="105">
        <f t="shared" si="33"/>
        <v>3</v>
      </c>
    </row>
    <row r="69" spans="1:37" s="193" customFormat="1" ht="12" x14ac:dyDescent="0.2">
      <c r="A69" s="209" t="s">
        <v>134</v>
      </c>
      <c r="B69" s="109">
        <f t="shared" si="34"/>
        <v>6</v>
      </c>
      <c r="C69" s="206">
        <f t="shared" si="34"/>
        <v>0</v>
      </c>
      <c r="D69" s="157">
        <f t="shared" si="34"/>
        <v>6</v>
      </c>
      <c r="E69" s="207">
        <v>0</v>
      </c>
      <c r="F69" s="105">
        <v>0</v>
      </c>
      <c r="G69" s="105">
        <f t="shared" si="48"/>
        <v>0</v>
      </c>
      <c r="H69" s="105">
        <v>0</v>
      </c>
      <c r="I69" s="105">
        <v>0</v>
      </c>
      <c r="J69" s="105">
        <f t="shared" si="24"/>
        <v>0</v>
      </c>
      <c r="K69" s="105">
        <v>1</v>
      </c>
      <c r="L69" s="105">
        <v>0</v>
      </c>
      <c r="M69" s="105">
        <f t="shared" si="25"/>
        <v>1</v>
      </c>
      <c r="N69" s="105">
        <v>0</v>
      </c>
      <c r="O69" s="105">
        <v>0</v>
      </c>
      <c r="P69" s="105">
        <f t="shared" si="26"/>
        <v>0</v>
      </c>
      <c r="Q69" s="105">
        <v>0</v>
      </c>
      <c r="R69" s="105">
        <v>0</v>
      </c>
      <c r="S69" s="105">
        <f t="shared" si="27"/>
        <v>0</v>
      </c>
      <c r="T69" s="105">
        <v>1</v>
      </c>
      <c r="U69" s="105">
        <v>0</v>
      </c>
      <c r="V69" s="105">
        <f t="shared" si="28"/>
        <v>1</v>
      </c>
      <c r="W69" s="105">
        <v>0</v>
      </c>
      <c r="X69" s="105">
        <v>0</v>
      </c>
      <c r="Y69" s="105">
        <f t="shared" si="29"/>
        <v>0</v>
      </c>
      <c r="Z69" s="105">
        <v>0</v>
      </c>
      <c r="AA69" s="105">
        <v>0</v>
      </c>
      <c r="AB69" s="105">
        <f t="shared" si="30"/>
        <v>0</v>
      </c>
      <c r="AC69" s="105">
        <v>2</v>
      </c>
      <c r="AD69" s="105">
        <v>0</v>
      </c>
      <c r="AE69" s="105">
        <f t="shared" si="31"/>
        <v>2</v>
      </c>
      <c r="AF69" s="105">
        <v>1</v>
      </c>
      <c r="AG69" s="105">
        <v>0</v>
      </c>
      <c r="AH69" s="105">
        <f t="shared" si="32"/>
        <v>1</v>
      </c>
      <c r="AI69" s="105">
        <v>1</v>
      </c>
      <c r="AJ69" s="105">
        <v>0</v>
      </c>
      <c r="AK69" s="105">
        <f t="shared" si="33"/>
        <v>1</v>
      </c>
    </row>
    <row r="70" spans="1:37" s="193" customFormat="1" thickBot="1" x14ac:dyDescent="0.25">
      <c r="A70" s="210" t="s">
        <v>135</v>
      </c>
      <c r="B70" s="110">
        <f t="shared" si="34"/>
        <v>1</v>
      </c>
      <c r="C70" s="211">
        <f t="shared" si="34"/>
        <v>0</v>
      </c>
      <c r="D70" s="212">
        <f t="shared" si="34"/>
        <v>1</v>
      </c>
      <c r="E70" s="213">
        <v>0</v>
      </c>
      <c r="F70" s="106">
        <v>0</v>
      </c>
      <c r="G70" s="106">
        <f t="shared" si="48"/>
        <v>0</v>
      </c>
      <c r="H70" s="106">
        <v>0</v>
      </c>
      <c r="I70" s="106">
        <v>0</v>
      </c>
      <c r="J70" s="106">
        <f t="shared" si="24"/>
        <v>0</v>
      </c>
      <c r="K70" s="106">
        <v>0</v>
      </c>
      <c r="L70" s="106">
        <v>0</v>
      </c>
      <c r="M70" s="106">
        <f t="shared" si="25"/>
        <v>0</v>
      </c>
      <c r="N70" s="106">
        <v>0</v>
      </c>
      <c r="O70" s="106">
        <v>0</v>
      </c>
      <c r="P70" s="106">
        <f t="shared" si="26"/>
        <v>0</v>
      </c>
      <c r="Q70" s="106">
        <v>0</v>
      </c>
      <c r="R70" s="106">
        <v>0</v>
      </c>
      <c r="S70" s="106">
        <f t="shared" si="27"/>
        <v>0</v>
      </c>
      <c r="T70" s="106">
        <v>0</v>
      </c>
      <c r="U70" s="106">
        <v>0</v>
      </c>
      <c r="V70" s="106">
        <f t="shared" si="28"/>
        <v>0</v>
      </c>
      <c r="W70" s="106">
        <v>0</v>
      </c>
      <c r="X70" s="106">
        <v>0</v>
      </c>
      <c r="Y70" s="106">
        <f t="shared" si="29"/>
        <v>0</v>
      </c>
      <c r="Z70" s="106">
        <v>0</v>
      </c>
      <c r="AA70" s="106">
        <v>0</v>
      </c>
      <c r="AB70" s="106">
        <f t="shared" si="30"/>
        <v>0</v>
      </c>
      <c r="AC70" s="106">
        <v>0</v>
      </c>
      <c r="AD70" s="106">
        <v>0</v>
      </c>
      <c r="AE70" s="106">
        <f t="shared" si="31"/>
        <v>0</v>
      </c>
      <c r="AF70" s="106">
        <v>1</v>
      </c>
      <c r="AG70" s="106">
        <v>0</v>
      </c>
      <c r="AH70" s="106">
        <f t="shared" si="32"/>
        <v>1</v>
      </c>
      <c r="AI70" s="106">
        <v>0</v>
      </c>
      <c r="AJ70" s="106">
        <v>0</v>
      </c>
      <c r="AK70" s="106">
        <f t="shared" si="33"/>
        <v>0</v>
      </c>
    </row>
    <row r="71" spans="1:37" x14ac:dyDescent="0.2">
      <c r="A71" s="378"/>
      <c r="B71" s="378"/>
      <c r="C71" s="378"/>
      <c r="D71" s="378"/>
      <c r="E71" s="378"/>
      <c r="F71" s="378"/>
      <c r="G71" s="378"/>
    </row>
    <row r="72" spans="1:37" x14ac:dyDescent="0.2">
      <c r="A72" s="294"/>
      <c r="B72" s="294"/>
      <c r="C72" s="294"/>
      <c r="D72" s="294"/>
      <c r="E72" s="294"/>
      <c r="F72" s="294"/>
      <c r="G72" s="294"/>
    </row>
  </sheetData>
  <mergeCells count="21">
    <mergeCell ref="A7:AK7"/>
    <mergeCell ref="A9:A10"/>
    <mergeCell ref="A1:AK1"/>
    <mergeCell ref="A2:AK2"/>
    <mergeCell ref="A3:AK3"/>
    <mergeCell ref="A4:AK4"/>
    <mergeCell ref="A6:AK6"/>
    <mergeCell ref="AF9:AH9"/>
    <mergeCell ref="AI9:AK9"/>
    <mergeCell ref="Z9:AB9"/>
    <mergeCell ref="AC9:AE9"/>
    <mergeCell ref="Q9:S9"/>
    <mergeCell ref="T9:V9"/>
    <mergeCell ref="W9:Y9"/>
    <mergeCell ref="B9:D9"/>
    <mergeCell ref="E9:G9"/>
    <mergeCell ref="H9:J9"/>
    <mergeCell ref="K9:M9"/>
    <mergeCell ref="N9:P9"/>
    <mergeCell ref="A71:G71"/>
    <mergeCell ref="A72:G72"/>
  </mergeCells>
  <printOptions horizontalCentered="1"/>
  <pageMargins left="0.2" right="0.2" top="0.2" bottom="0.2" header="0.2" footer="0.2"/>
  <pageSetup paperSize="5" scale="65" fitToHeight="0" orientation="landscape" r:id="rId1"/>
  <headerFooter>
    <oddHeader>&amp;L&amp;G&amp;R&amp;G</oddHeader>
    <oddFooter>&amp;CPatrono con Igualdad de Oportunidades en el Empleo M/M/V/I&amp;RTabla 5</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0754c7-aa7b-4f48-8805-4ab1abd27906">
      <Terms xmlns="http://schemas.microsoft.com/office/infopath/2007/PartnerControls"/>
    </lcf76f155ced4ddcb4097134ff3c332f>
    <TaxCatchAll xmlns="9a819aa1-5017-4dd0-b68b-65c7774b1431" xsi:nil="true"/>
    <SharedWithUsers xmlns="9a819aa1-5017-4dd0-b68b-65c7774b1431">
      <UserInfo>
        <DisplayName>ROSAURA RAMIREZ ORDONEZ</DisplayName>
        <AccountId>109</AccountId>
        <AccountType/>
      </UserInfo>
      <UserInfo>
        <DisplayName>ORESTES QUESADA GONZALEZ</DisplayName>
        <AccountId>131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BE7A0EDD488947BF246F353EBA39AB" ma:contentTypeVersion="13" ma:contentTypeDescription="Create a new document." ma:contentTypeScope="" ma:versionID="d2e63255cf499ff5409fa98ee00ee453">
  <xsd:schema xmlns:xsd="http://www.w3.org/2001/XMLSchema" xmlns:xs="http://www.w3.org/2001/XMLSchema" xmlns:p="http://schemas.microsoft.com/office/2006/metadata/properties" xmlns:ns2="9c0754c7-aa7b-4f48-8805-4ab1abd27906" xmlns:ns3="9a819aa1-5017-4dd0-b68b-65c7774b1431" targetNamespace="http://schemas.microsoft.com/office/2006/metadata/properties" ma:root="true" ma:fieldsID="142bea24eecea7d9169708bac4582c1d" ns2:_="" ns3:_="">
    <xsd:import namespace="9c0754c7-aa7b-4f48-8805-4ab1abd27906"/>
    <xsd:import namespace="9a819aa1-5017-4dd0-b68b-65c7774b14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0754c7-aa7b-4f48-8805-4ab1abd279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c414726-6ae4-4cb5-99f3-fdc6235cc85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819aa1-5017-4dd0-b68b-65c7774b14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9bd3b48-8410-4ca1-8f4d-f1e08f4d228c}" ma:internalName="TaxCatchAll" ma:showField="CatchAllData" ma:web="9a819aa1-5017-4dd0-b68b-65c7774b14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9BDFB5-6645-485F-860C-1CCC713E1664}">
  <ds:schemaRefs>
    <ds:schemaRef ds:uri="http://schemas.microsoft.com/office/2006/metadata/properties"/>
    <ds:schemaRef ds:uri="http://schemas.microsoft.com/office/infopath/2007/PartnerControls"/>
    <ds:schemaRef ds:uri="9c0754c7-aa7b-4f48-8805-4ab1abd27906"/>
    <ds:schemaRef ds:uri="9a819aa1-5017-4dd0-b68b-65c7774b1431"/>
  </ds:schemaRefs>
</ds:datastoreItem>
</file>

<file path=customXml/itemProps2.xml><?xml version="1.0" encoding="utf-8"?>
<ds:datastoreItem xmlns:ds="http://schemas.openxmlformats.org/officeDocument/2006/customXml" ds:itemID="{172AF7EC-1F07-42F5-817E-C92E61B65FA9}">
  <ds:schemaRefs>
    <ds:schemaRef ds:uri="http://schemas.microsoft.com/sharepoint/v3/contenttype/forms"/>
  </ds:schemaRefs>
</ds:datastoreItem>
</file>

<file path=customXml/itemProps3.xml><?xml version="1.0" encoding="utf-8"?>
<ds:datastoreItem xmlns:ds="http://schemas.openxmlformats.org/officeDocument/2006/customXml" ds:itemID="{E3AD7991-3FE7-4D45-80ED-157FBE8E81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0754c7-aa7b-4f48-8805-4ab1abd27906"/>
    <ds:schemaRef ds:uri="9a819aa1-5017-4dd0-b68b-65c7774b14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Sheet18</vt:lpstr>
      <vt:lpstr>Sheet17</vt:lpstr>
      <vt:lpstr>Contenido</vt:lpstr>
      <vt:lpstr>1Perfil</vt:lpstr>
      <vt:lpstr>2Mat Grad y Sub</vt:lpstr>
      <vt:lpstr>3Mat. Prog. Acade.</vt:lpstr>
      <vt:lpstr>4Grados</vt:lpstr>
      <vt:lpstr>Tabla6-EnsenRangoNombrTC</vt:lpstr>
      <vt:lpstr>Tabla5-Personal Full Part Time</vt:lpstr>
      <vt:lpstr>Aguadilla</vt:lpstr>
      <vt:lpstr>'4Grados'!Print_Area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PITITA</dc:creator>
  <cp:keywords/>
  <dc:description/>
  <cp:lastModifiedBy>Javier F. Zavala Quiñones</cp:lastModifiedBy>
  <cp:revision/>
  <dcterms:created xsi:type="dcterms:W3CDTF">2013-09-11T12:52:48Z</dcterms:created>
  <dcterms:modified xsi:type="dcterms:W3CDTF">2023-06-02T18:56:51Z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0x010100C4BE7A0EDD488947BF246F353EBA39AB</vt:lpwstr>
  </property>
  <property fmtid="{D5CDD505-2E9C-101B-9397-08002B2CF9AE}" pid="3" name="MediaServiceImageTags">
    <vt:lpwstr/>
  </property>
</Properties>
</file>