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hidePivotFieldList="1" defaultThemeVersion="166925"/>
  <mc:AlternateContent xmlns:mc="http://schemas.openxmlformats.org/markup-compatibility/2006">
    <mc:Choice Requires="x15">
      <x15ac:absPath xmlns:x15ac="http://schemas.microsoft.com/office/spreadsheetml/2010/11/ac" url="C:\Users\elena\Documents\"/>
    </mc:Choice>
  </mc:AlternateContent>
  <xr:revisionPtr revIDLastSave="0" documentId="13_ncr:1_{C3765784-E764-4C9A-AD1C-AA08362C46AA}" xr6:coauthVersionLast="45" xr6:coauthVersionMax="45" xr10:uidLastSave="{00000000-0000-0000-0000-000000000000}"/>
  <bookViews>
    <workbookView xWindow="20370" yWindow="-120" windowWidth="29040" windowHeight="15840" firstSheet="1" activeTab="1" xr2:uid="{000EF050-CC3D-4732-96F0-966474205402}"/>
  </bookViews>
  <sheets>
    <sheet name="Calculo" sheetId="2" state="hidden" r:id="rId1"/>
    <sheet name="Instructivo" sheetId="8" r:id="rId2"/>
    <sheet name="Pasos 1 y 2 - Data" sheetId="1" r:id="rId3"/>
    <sheet name="Paso 3 - Costos generales" sheetId="3" r:id="rId4"/>
    <sheet name="Paso 4 - Detalle de Costos" sheetId="4" r:id="rId5"/>
    <sheet name="Paso 5 - Tiempos" sheetId="5" r:id="rId6"/>
    <sheet name="Paso 6 - Presupuestos" sheetId="7" r:id="rId7"/>
  </sheets>
  <definedNames>
    <definedName name="_xlnm._FilterDatabase" localSheetId="2" hidden="1">'Pasos 1 y 2 - Data'!$A$3:$X$233</definedName>
  </definedNames>
  <calcPr calcId="191029"/>
  <pivotCaches>
    <pivotCache cacheId="0" r:id="rId8"/>
    <pivotCache cacheId="1" r:id="rId9"/>
    <pivotCache cacheId="2" r:id="rId10"/>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6" i="1" l="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5" i="1"/>
  <c r="V6" i="1" l="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5" i="1"/>
  <c r="R6" i="1"/>
  <c r="S6" i="1" s="1"/>
  <c r="R7" i="1"/>
  <c r="S7" i="1" s="1"/>
  <c r="R8" i="1"/>
  <c r="R9" i="1"/>
  <c r="S9" i="1" s="1"/>
  <c r="R10" i="1"/>
  <c r="S10" i="1" s="1"/>
  <c r="R11" i="1"/>
  <c r="S11" i="1" s="1"/>
  <c r="R12" i="1"/>
  <c r="R13" i="1"/>
  <c r="S13" i="1" s="1"/>
  <c r="R14" i="1"/>
  <c r="S14" i="1" s="1"/>
  <c r="R15" i="1"/>
  <c r="S15" i="1" s="1"/>
  <c r="R16" i="1"/>
  <c r="R17" i="1"/>
  <c r="S17" i="1" s="1"/>
  <c r="R18" i="1"/>
  <c r="S18" i="1" s="1"/>
  <c r="R19" i="1"/>
  <c r="S19" i="1" s="1"/>
  <c r="R20" i="1"/>
  <c r="S20" i="1" s="1"/>
  <c r="R21" i="1"/>
  <c r="S21" i="1" s="1"/>
  <c r="R22" i="1"/>
  <c r="S22" i="1" s="1"/>
  <c r="R23" i="1"/>
  <c r="S23" i="1" s="1"/>
  <c r="R24" i="1"/>
  <c r="S24" i="1" s="1"/>
  <c r="R25" i="1"/>
  <c r="S25" i="1" s="1"/>
  <c r="R26" i="1"/>
  <c r="S26" i="1" s="1"/>
  <c r="R27" i="1"/>
  <c r="S27" i="1" s="1"/>
  <c r="R28" i="1"/>
  <c r="R29" i="1"/>
  <c r="S29" i="1" s="1"/>
  <c r="R30" i="1"/>
  <c r="S30" i="1" s="1"/>
  <c r="R31" i="1"/>
  <c r="S31" i="1" s="1"/>
  <c r="R32" i="1"/>
  <c r="R33" i="1"/>
  <c r="S33" i="1" s="1"/>
  <c r="R34" i="1"/>
  <c r="S34" i="1" s="1"/>
  <c r="R35" i="1"/>
  <c r="S35" i="1" s="1"/>
  <c r="R36" i="1"/>
  <c r="S36" i="1" s="1"/>
  <c r="R37" i="1"/>
  <c r="S37" i="1" s="1"/>
  <c r="R38" i="1"/>
  <c r="S38" i="1" s="1"/>
  <c r="R39" i="1"/>
  <c r="S39" i="1" s="1"/>
  <c r="R40" i="1"/>
  <c r="R41" i="1"/>
  <c r="S41" i="1" s="1"/>
  <c r="R42" i="1"/>
  <c r="S42" i="1" s="1"/>
  <c r="R43" i="1"/>
  <c r="S43" i="1" s="1"/>
  <c r="R44" i="1"/>
  <c r="S44" i="1" s="1"/>
  <c r="R45" i="1"/>
  <c r="S45" i="1" s="1"/>
  <c r="R46" i="1"/>
  <c r="S46" i="1" s="1"/>
  <c r="R47" i="1"/>
  <c r="S47" i="1" s="1"/>
  <c r="R48" i="1"/>
  <c r="R49" i="1"/>
  <c r="S49" i="1" s="1"/>
  <c r="R50" i="1"/>
  <c r="S50" i="1" s="1"/>
  <c r="R51" i="1"/>
  <c r="S51" i="1" s="1"/>
  <c r="R52" i="1"/>
  <c r="S52" i="1" s="1"/>
  <c r="R53" i="1"/>
  <c r="S53" i="1" s="1"/>
  <c r="R54" i="1"/>
  <c r="S54" i="1" s="1"/>
  <c r="R55" i="1"/>
  <c r="S55" i="1" s="1"/>
  <c r="R56" i="1"/>
  <c r="R57" i="1"/>
  <c r="S57" i="1" s="1"/>
  <c r="R58" i="1"/>
  <c r="S58" i="1" s="1"/>
  <c r="R59" i="1"/>
  <c r="S59" i="1" s="1"/>
  <c r="R60" i="1"/>
  <c r="R61" i="1"/>
  <c r="S61" i="1" s="1"/>
  <c r="R62" i="1"/>
  <c r="S62" i="1" s="1"/>
  <c r="R63" i="1"/>
  <c r="S63" i="1" s="1"/>
  <c r="R64" i="1"/>
  <c r="S64" i="1" s="1"/>
  <c r="R65" i="1"/>
  <c r="S65" i="1" s="1"/>
  <c r="R66" i="1"/>
  <c r="S66" i="1" s="1"/>
  <c r="R67" i="1"/>
  <c r="S67" i="1" s="1"/>
  <c r="R68" i="1"/>
  <c r="S68" i="1" s="1"/>
  <c r="R69" i="1"/>
  <c r="S69" i="1" s="1"/>
  <c r="R70" i="1"/>
  <c r="R71" i="1"/>
  <c r="S71" i="1" s="1"/>
  <c r="R72" i="1"/>
  <c r="R73" i="1"/>
  <c r="S73" i="1" s="1"/>
  <c r="R74" i="1"/>
  <c r="S74" i="1" s="1"/>
  <c r="R75" i="1"/>
  <c r="S75" i="1" s="1"/>
  <c r="R76" i="1"/>
  <c r="R77" i="1"/>
  <c r="S77" i="1" s="1"/>
  <c r="R78" i="1"/>
  <c r="S78" i="1" s="1"/>
  <c r="R79" i="1"/>
  <c r="S79" i="1" s="1"/>
  <c r="R80" i="1"/>
  <c r="S80" i="1" s="1"/>
  <c r="R81" i="1"/>
  <c r="S81" i="1" s="1"/>
  <c r="R82" i="1"/>
  <c r="S82" i="1" s="1"/>
  <c r="R83" i="1"/>
  <c r="S83" i="1" s="1"/>
  <c r="R84" i="1"/>
  <c r="S84" i="1" s="1"/>
  <c r="R85" i="1"/>
  <c r="S85" i="1" s="1"/>
  <c r="R86" i="1"/>
  <c r="S86" i="1" s="1"/>
  <c r="R87" i="1"/>
  <c r="S87" i="1" s="1"/>
  <c r="R88" i="1"/>
  <c r="R89" i="1"/>
  <c r="S89" i="1" s="1"/>
  <c r="R90" i="1"/>
  <c r="S90" i="1" s="1"/>
  <c r="R91" i="1"/>
  <c r="S91" i="1" s="1"/>
  <c r="R92" i="1"/>
  <c r="R93" i="1"/>
  <c r="S93" i="1" s="1"/>
  <c r="R94" i="1"/>
  <c r="S94" i="1" s="1"/>
  <c r="R95" i="1"/>
  <c r="S95" i="1" s="1"/>
  <c r="R96" i="1"/>
  <c r="R97" i="1"/>
  <c r="S97" i="1" s="1"/>
  <c r="R98" i="1"/>
  <c r="S98" i="1" s="1"/>
  <c r="R99" i="1"/>
  <c r="S99" i="1" s="1"/>
  <c r="R100" i="1"/>
  <c r="S100" i="1" s="1"/>
  <c r="R101" i="1"/>
  <c r="S101" i="1" s="1"/>
  <c r="R102" i="1"/>
  <c r="S102" i="1" s="1"/>
  <c r="R103" i="1"/>
  <c r="S103" i="1" s="1"/>
  <c r="R104" i="1"/>
  <c r="S104" i="1" s="1"/>
  <c r="R105" i="1"/>
  <c r="S105" i="1" s="1"/>
  <c r="R106" i="1"/>
  <c r="S106" i="1" s="1"/>
  <c r="R107" i="1"/>
  <c r="S107" i="1" s="1"/>
  <c r="R108" i="1"/>
  <c r="R109" i="1"/>
  <c r="S109" i="1" s="1"/>
  <c r="R110" i="1"/>
  <c r="S110" i="1" s="1"/>
  <c r="R111" i="1"/>
  <c r="S111" i="1" s="1"/>
  <c r="R112" i="1"/>
  <c r="R113" i="1"/>
  <c r="S113" i="1" s="1"/>
  <c r="R114" i="1"/>
  <c r="S114" i="1" s="1"/>
  <c r="R115" i="1"/>
  <c r="S115" i="1" s="1"/>
  <c r="R116" i="1"/>
  <c r="S116" i="1" s="1"/>
  <c r="R117" i="1"/>
  <c r="S117" i="1" s="1"/>
  <c r="R118" i="1"/>
  <c r="S118" i="1" s="1"/>
  <c r="R119" i="1"/>
  <c r="S119" i="1" s="1"/>
  <c r="R120" i="1"/>
  <c r="R121" i="1"/>
  <c r="S121" i="1" s="1"/>
  <c r="R122" i="1"/>
  <c r="S122" i="1" s="1"/>
  <c r="R123" i="1"/>
  <c r="S123" i="1" s="1"/>
  <c r="R124" i="1"/>
  <c r="S124" i="1" s="1"/>
  <c r="R125" i="1"/>
  <c r="S125" i="1" s="1"/>
  <c r="R126" i="1"/>
  <c r="S126" i="1" s="1"/>
  <c r="R127" i="1"/>
  <c r="S127" i="1" s="1"/>
  <c r="R128" i="1"/>
  <c r="R129" i="1"/>
  <c r="S129" i="1" s="1"/>
  <c r="R130" i="1"/>
  <c r="S130" i="1" s="1"/>
  <c r="R131" i="1"/>
  <c r="S131" i="1" s="1"/>
  <c r="R132" i="1"/>
  <c r="S132" i="1" s="1"/>
  <c r="R133" i="1"/>
  <c r="S133" i="1" s="1"/>
  <c r="R134" i="1"/>
  <c r="S134" i="1" s="1"/>
  <c r="R135" i="1"/>
  <c r="S135" i="1" s="1"/>
  <c r="R136" i="1"/>
  <c r="R137" i="1"/>
  <c r="S137" i="1" s="1"/>
  <c r="R138" i="1"/>
  <c r="S138" i="1" s="1"/>
  <c r="R139" i="1"/>
  <c r="S139" i="1" s="1"/>
  <c r="R140" i="1"/>
  <c r="S140" i="1" s="1"/>
  <c r="R141" i="1"/>
  <c r="S141" i="1" s="1"/>
  <c r="R142" i="1"/>
  <c r="S142" i="1" s="1"/>
  <c r="R143" i="1"/>
  <c r="S143" i="1" s="1"/>
  <c r="R144" i="1"/>
  <c r="R145" i="1"/>
  <c r="S145" i="1" s="1"/>
  <c r="R146" i="1"/>
  <c r="S146" i="1" s="1"/>
  <c r="R147" i="1"/>
  <c r="S147" i="1" s="1"/>
  <c r="R148" i="1"/>
  <c r="S148" i="1" s="1"/>
  <c r="R149" i="1"/>
  <c r="S149" i="1" s="1"/>
  <c r="R150" i="1"/>
  <c r="S150" i="1" s="1"/>
  <c r="R151" i="1"/>
  <c r="S151" i="1" s="1"/>
  <c r="R152" i="1"/>
  <c r="R153" i="1"/>
  <c r="S153" i="1" s="1"/>
  <c r="R154" i="1"/>
  <c r="S154" i="1" s="1"/>
  <c r="R155" i="1"/>
  <c r="S155" i="1" s="1"/>
  <c r="R156" i="1"/>
  <c r="R157" i="1"/>
  <c r="S157" i="1" s="1"/>
  <c r="R158" i="1"/>
  <c r="S158" i="1" s="1"/>
  <c r="R159" i="1"/>
  <c r="S159" i="1" s="1"/>
  <c r="R160" i="1"/>
  <c r="S160" i="1" s="1"/>
  <c r="R161" i="1"/>
  <c r="S161" i="1" s="1"/>
  <c r="R162" i="1"/>
  <c r="S162" i="1" s="1"/>
  <c r="R163" i="1"/>
  <c r="S163" i="1" s="1"/>
  <c r="R164" i="1"/>
  <c r="S164" i="1" s="1"/>
  <c r="R165" i="1"/>
  <c r="S165" i="1" s="1"/>
  <c r="R166" i="1"/>
  <c r="S166" i="1" s="1"/>
  <c r="R167" i="1"/>
  <c r="S167" i="1" s="1"/>
  <c r="R168" i="1"/>
  <c r="R169" i="1"/>
  <c r="S169" i="1" s="1"/>
  <c r="R170" i="1"/>
  <c r="S170" i="1" s="1"/>
  <c r="R171" i="1"/>
  <c r="S171" i="1" s="1"/>
  <c r="R172" i="1"/>
  <c r="R173" i="1"/>
  <c r="S173" i="1" s="1"/>
  <c r="R174" i="1"/>
  <c r="S174" i="1" s="1"/>
  <c r="R175" i="1"/>
  <c r="S175" i="1" s="1"/>
  <c r="R176" i="1"/>
  <c r="R177" i="1"/>
  <c r="S177" i="1" s="1"/>
  <c r="R178" i="1"/>
  <c r="S178" i="1" s="1"/>
  <c r="R179" i="1"/>
  <c r="S179" i="1" s="1"/>
  <c r="R180" i="1"/>
  <c r="S180" i="1" s="1"/>
  <c r="R181" i="1"/>
  <c r="S181" i="1" s="1"/>
  <c r="R182" i="1"/>
  <c r="S182" i="1" s="1"/>
  <c r="R183" i="1"/>
  <c r="S183" i="1" s="1"/>
  <c r="R184" i="1"/>
  <c r="S184" i="1" s="1"/>
  <c r="R185" i="1"/>
  <c r="S185" i="1" s="1"/>
  <c r="R186" i="1"/>
  <c r="S186" i="1" s="1"/>
  <c r="R187" i="1"/>
  <c r="S187" i="1" s="1"/>
  <c r="R188" i="1"/>
  <c r="R189" i="1"/>
  <c r="S189" i="1" s="1"/>
  <c r="R190" i="1"/>
  <c r="S190" i="1" s="1"/>
  <c r="R191" i="1"/>
  <c r="S191" i="1" s="1"/>
  <c r="R192" i="1"/>
  <c r="R193" i="1"/>
  <c r="S193" i="1" s="1"/>
  <c r="R194" i="1"/>
  <c r="S194" i="1" s="1"/>
  <c r="R195" i="1"/>
  <c r="S195" i="1" s="1"/>
  <c r="R196" i="1"/>
  <c r="S196" i="1" s="1"/>
  <c r="R197" i="1"/>
  <c r="S197" i="1" s="1"/>
  <c r="R198" i="1"/>
  <c r="S198" i="1" s="1"/>
  <c r="R199" i="1"/>
  <c r="S199" i="1" s="1"/>
  <c r="R200" i="1"/>
  <c r="S200" i="1" s="1"/>
  <c r="R201" i="1"/>
  <c r="S201" i="1" s="1"/>
  <c r="R202" i="1"/>
  <c r="S202" i="1" s="1"/>
  <c r="R203" i="1"/>
  <c r="S203" i="1" s="1"/>
  <c r="R204" i="1"/>
  <c r="R205" i="1"/>
  <c r="S205" i="1" s="1"/>
  <c r="R206" i="1"/>
  <c r="S206" i="1" s="1"/>
  <c r="R207" i="1"/>
  <c r="S207" i="1" s="1"/>
  <c r="R208" i="1"/>
  <c r="R209" i="1"/>
  <c r="S209" i="1" s="1"/>
  <c r="R210" i="1"/>
  <c r="S210" i="1" s="1"/>
  <c r="R211" i="1"/>
  <c r="S211" i="1" s="1"/>
  <c r="R212" i="1"/>
  <c r="S212" i="1" s="1"/>
  <c r="R213" i="1"/>
  <c r="S213" i="1" s="1"/>
  <c r="R214" i="1"/>
  <c r="S214" i="1" s="1"/>
  <c r="R215" i="1"/>
  <c r="S215" i="1" s="1"/>
  <c r="R216" i="1"/>
  <c r="R217" i="1"/>
  <c r="S217" i="1" s="1"/>
  <c r="R218" i="1"/>
  <c r="S218" i="1" s="1"/>
  <c r="R219" i="1"/>
  <c r="S219" i="1" s="1"/>
  <c r="R220" i="1"/>
  <c r="S220" i="1" s="1"/>
  <c r="R221" i="1"/>
  <c r="S221" i="1" s="1"/>
  <c r="R222" i="1"/>
  <c r="S222" i="1" s="1"/>
  <c r="R223" i="1"/>
  <c r="S223" i="1" s="1"/>
  <c r="R224" i="1"/>
  <c r="R225" i="1"/>
  <c r="S225" i="1" s="1"/>
  <c r="R226" i="1"/>
  <c r="S226" i="1" s="1"/>
  <c r="R227" i="1"/>
  <c r="S227" i="1" s="1"/>
  <c r="R228" i="1"/>
  <c r="S228" i="1" s="1"/>
  <c r="R229" i="1"/>
  <c r="S229" i="1" s="1"/>
  <c r="R230" i="1"/>
  <c r="S230" i="1" s="1"/>
  <c r="R231" i="1"/>
  <c r="S231" i="1" s="1"/>
  <c r="R232" i="1"/>
  <c r="R233" i="1"/>
  <c r="S233" i="1" s="1"/>
  <c r="R5" i="1"/>
  <c r="S5" i="1"/>
  <c r="S8" i="1"/>
  <c r="S12" i="1"/>
  <c r="S16" i="1"/>
  <c r="S28" i="1"/>
  <c r="S32" i="1"/>
  <c r="S40" i="1"/>
  <c r="S48" i="1"/>
  <c r="S56" i="1"/>
  <c r="S60" i="1"/>
  <c r="S70" i="1"/>
  <c r="S72" i="1"/>
  <c r="S76" i="1"/>
  <c r="S88" i="1"/>
  <c r="S92" i="1"/>
  <c r="S96" i="1"/>
  <c r="S108" i="1"/>
  <c r="S112" i="1"/>
  <c r="S120" i="1"/>
  <c r="S128" i="1"/>
  <c r="S136" i="1"/>
  <c r="S144" i="1"/>
  <c r="S152" i="1"/>
  <c r="S156" i="1"/>
  <c r="S168" i="1"/>
  <c r="S172" i="1"/>
  <c r="S176" i="1"/>
  <c r="S188" i="1"/>
  <c r="S192" i="1"/>
  <c r="S204" i="1"/>
  <c r="S208" i="1"/>
  <c r="S216" i="1"/>
  <c r="S224" i="1"/>
  <c r="S232" i="1"/>
  <c r="W225" i="1" l="1"/>
  <c r="X225" i="1" s="1"/>
  <c r="W213" i="1"/>
  <c r="X213" i="1" s="1"/>
  <c r="W201" i="1"/>
  <c r="X201" i="1" s="1"/>
  <c r="W193" i="1"/>
  <c r="X193" i="1" s="1"/>
  <c r="W185" i="1"/>
  <c r="X185" i="1" s="1"/>
  <c r="W181" i="1"/>
  <c r="X181" i="1" s="1"/>
  <c r="W177" i="1"/>
  <c r="X177" i="1" s="1"/>
  <c r="W173" i="1"/>
  <c r="X173" i="1" s="1"/>
  <c r="W169" i="1"/>
  <c r="X169" i="1" s="1"/>
  <c r="W165" i="1"/>
  <c r="X165" i="1" s="1"/>
  <c r="W161" i="1"/>
  <c r="X161" i="1" s="1"/>
  <c r="W157" i="1"/>
  <c r="X157" i="1" s="1"/>
  <c r="W153" i="1"/>
  <c r="X153" i="1" s="1"/>
  <c r="W149" i="1"/>
  <c r="X149" i="1" s="1"/>
  <c r="W145" i="1"/>
  <c r="X145" i="1" s="1"/>
  <c r="W141" i="1"/>
  <c r="X141" i="1" s="1"/>
  <c r="W137" i="1"/>
  <c r="X137" i="1" s="1"/>
  <c r="W133" i="1"/>
  <c r="X133" i="1" s="1"/>
  <c r="W129" i="1"/>
  <c r="X129" i="1" s="1"/>
  <c r="W125" i="1"/>
  <c r="X125" i="1" s="1"/>
  <c r="W121" i="1"/>
  <c r="X121" i="1" s="1"/>
  <c r="W117" i="1"/>
  <c r="X117" i="1" s="1"/>
  <c r="W113" i="1"/>
  <c r="X113" i="1" s="1"/>
  <c r="W109" i="1"/>
  <c r="X109" i="1" s="1"/>
  <c r="W105" i="1"/>
  <c r="X105" i="1" s="1"/>
  <c r="W101" i="1"/>
  <c r="X101" i="1" s="1"/>
  <c r="W97" i="1"/>
  <c r="X97" i="1" s="1"/>
  <c r="W93" i="1"/>
  <c r="X93" i="1" s="1"/>
  <c r="W89" i="1"/>
  <c r="X89" i="1" s="1"/>
  <c r="W85" i="1"/>
  <c r="X85" i="1" s="1"/>
  <c r="W81" i="1"/>
  <c r="X81" i="1" s="1"/>
  <c r="W77" i="1"/>
  <c r="X77" i="1" s="1"/>
  <c r="W73" i="1"/>
  <c r="X73" i="1" s="1"/>
  <c r="W69" i="1"/>
  <c r="X69" i="1" s="1"/>
  <c r="W65" i="1"/>
  <c r="X65" i="1" s="1"/>
  <c r="W61" i="1"/>
  <c r="X61" i="1" s="1"/>
  <c r="W57" i="1"/>
  <c r="X57" i="1" s="1"/>
  <c r="W53" i="1"/>
  <c r="X53" i="1" s="1"/>
  <c r="W49" i="1"/>
  <c r="X49" i="1" s="1"/>
  <c r="W45" i="1"/>
  <c r="X45" i="1" s="1"/>
  <c r="W41" i="1"/>
  <c r="X41" i="1" s="1"/>
  <c r="W37" i="1"/>
  <c r="X37" i="1" s="1"/>
  <c r="W33" i="1"/>
  <c r="X33" i="1" s="1"/>
  <c r="W29" i="1"/>
  <c r="X29" i="1" s="1"/>
  <c r="W25" i="1"/>
  <c r="X25" i="1" s="1"/>
  <c r="W21" i="1"/>
  <c r="X21" i="1" s="1"/>
  <c r="W17" i="1"/>
  <c r="X17" i="1" s="1"/>
  <c r="W13" i="1"/>
  <c r="X13" i="1" s="1"/>
  <c r="W9" i="1"/>
  <c r="X9" i="1" s="1"/>
  <c r="W229" i="1"/>
  <c r="X229" i="1" s="1"/>
  <c r="W217" i="1"/>
  <c r="X217" i="1" s="1"/>
  <c r="W205" i="1"/>
  <c r="X205" i="1" s="1"/>
  <c r="W189" i="1"/>
  <c r="X189" i="1" s="1"/>
  <c r="W232" i="1"/>
  <c r="X232" i="1" s="1"/>
  <c r="W228" i="1"/>
  <c r="X228" i="1" s="1"/>
  <c r="W224" i="1"/>
  <c r="X224" i="1" s="1"/>
  <c r="W220" i="1"/>
  <c r="X220" i="1" s="1"/>
  <c r="W216" i="1"/>
  <c r="X216" i="1" s="1"/>
  <c r="W212" i="1"/>
  <c r="X212" i="1" s="1"/>
  <c r="W208" i="1"/>
  <c r="X208" i="1" s="1"/>
  <c r="W204" i="1"/>
  <c r="X204" i="1" s="1"/>
  <c r="W200" i="1"/>
  <c r="X200" i="1" s="1"/>
  <c r="W196" i="1"/>
  <c r="X196" i="1" s="1"/>
  <c r="W192" i="1"/>
  <c r="X192" i="1" s="1"/>
  <c r="W188" i="1"/>
  <c r="X188" i="1" s="1"/>
  <c r="W184" i="1"/>
  <c r="X184" i="1" s="1"/>
  <c r="W180" i="1"/>
  <c r="X180" i="1" s="1"/>
  <c r="W176" i="1"/>
  <c r="X176" i="1" s="1"/>
  <c r="W172" i="1"/>
  <c r="X172" i="1" s="1"/>
  <c r="W168" i="1"/>
  <c r="X168" i="1" s="1"/>
  <c r="W164" i="1"/>
  <c r="X164" i="1" s="1"/>
  <c r="W160" i="1"/>
  <c r="X160" i="1" s="1"/>
  <c r="W156" i="1"/>
  <c r="X156" i="1" s="1"/>
  <c r="W152" i="1"/>
  <c r="X152" i="1" s="1"/>
  <c r="W148" i="1"/>
  <c r="X148" i="1" s="1"/>
  <c r="W144" i="1"/>
  <c r="X144" i="1" s="1"/>
  <c r="W140" i="1"/>
  <c r="X140" i="1" s="1"/>
  <c r="W136" i="1"/>
  <c r="X136" i="1" s="1"/>
  <c r="W132" i="1"/>
  <c r="X132" i="1" s="1"/>
  <c r="W128" i="1"/>
  <c r="X128" i="1" s="1"/>
  <c r="W124" i="1"/>
  <c r="X124" i="1" s="1"/>
  <c r="W120" i="1"/>
  <c r="X120" i="1" s="1"/>
  <c r="W116" i="1"/>
  <c r="X116" i="1" s="1"/>
  <c r="W112" i="1"/>
  <c r="X112" i="1" s="1"/>
  <c r="W108" i="1"/>
  <c r="X108" i="1" s="1"/>
  <c r="W104" i="1"/>
  <c r="X104" i="1" s="1"/>
  <c r="W100" i="1"/>
  <c r="X100" i="1" s="1"/>
  <c r="W96" i="1"/>
  <c r="X96" i="1" s="1"/>
  <c r="W92" i="1"/>
  <c r="X92" i="1" s="1"/>
  <c r="W88" i="1"/>
  <c r="X88" i="1" s="1"/>
  <c r="W84" i="1"/>
  <c r="X84" i="1" s="1"/>
  <c r="W80" i="1"/>
  <c r="X80" i="1" s="1"/>
  <c r="W76" i="1"/>
  <c r="X76" i="1" s="1"/>
  <c r="W72" i="1"/>
  <c r="X72" i="1" s="1"/>
  <c r="W68" i="1"/>
  <c r="X68" i="1" s="1"/>
  <c r="W64" i="1"/>
  <c r="X64" i="1" s="1"/>
  <c r="W60" i="1"/>
  <c r="X60" i="1" s="1"/>
  <c r="W56" i="1"/>
  <c r="X56" i="1" s="1"/>
  <c r="W52" i="1"/>
  <c r="X52" i="1" s="1"/>
  <c r="W48" i="1"/>
  <c r="X48" i="1" s="1"/>
  <c r="W44" i="1"/>
  <c r="X44" i="1" s="1"/>
  <c r="W40" i="1"/>
  <c r="X40" i="1" s="1"/>
  <c r="W36" i="1"/>
  <c r="X36" i="1" s="1"/>
  <c r="W32" i="1"/>
  <c r="X32" i="1" s="1"/>
  <c r="W28" i="1"/>
  <c r="X28" i="1" s="1"/>
  <c r="W24" i="1"/>
  <c r="X24" i="1" s="1"/>
  <c r="W20" i="1"/>
  <c r="X20" i="1" s="1"/>
  <c r="W16" i="1"/>
  <c r="X16" i="1" s="1"/>
  <c r="W12" i="1"/>
  <c r="X12" i="1" s="1"/>
  <c r="W8" i="1"/>
  <c r="X8" i="1" s="1"/>
  <c r="W233" i="1"/>
  <c r="X233" i="1" s="1"/>
  <c r="W221" i="1"/>
  <c r="X221" i="1" s="1"/>
  <c r="W209" i="1"/>
  <c r="X209" i="1" s="1"/>
  <c r="W197" i="1"/>
  <c r="X197" i="1" s="1"/>
  <c r="W231" i="1"/>
  <c r="X231" i="1" s="1"/>
  <c r="W227" i="1"/>
  <c r="X227" i="1" s="1"/>
  <c r="W223" i="1"/>
  <c r="X223" i="1" s="1"/>
  <c r="W219" i="1"/>
  <c r="X219" i="1" s="1"/>
  <c r="W215" i="1"/>
  <c r="X215" i="1" s="1"/>
  <c r="W211" i="1"/>
  <c r="X211" i="1" s="1"/>
  <c r="W207" i="1"/>
  <c r="X207" i="1" s="1"/>
  <c r="W203" i="1"/>
  <c r="X203" i="1" s="1"/>
  <c r="W199" i="1"/>
  <c r="X199" i="1" s="1"/>
  <c r="W195" i="1"/>
  <c r="X195" i="1" s="1"/>
  <c r="W191" i="1"/>
  <c r="X191" i="1" s="1"/>
  <c r="W187" i="1"/>
  <c r="X187" i="1" s="1"/>
  <c r="W183" i="1"/>
  <c r="X183" i="1" s="1"/>
  <c r="W179" i="1"/>
  <c r="X179" i="1" s="1"/>
  <c r="W175" i="1"/>
  <c r="X175" i="1" s="1"/>
  <c r="W171" i="1"/>
  <c r="X171" i="1" s="1"/>
  <c r="W167" i="1"/>
  <c r="X167" i="1" s="1"/>
  <c r="W163" i="1"/>
  <c r="X163" i="1" s="1"/>
  <c r="W159" i="1"/>
  <c r="X159" i="1" s="1"/>
  <c r="W155" i="1"/>
  <c r="X155" i="1" s="1"/>
  <c r="W151" i="1"/>
  <c r="X151" i="1" s="1"/>
  <c r="W147" i="1"/>
  <c r="X147" i="1" s="1"/>
  <c r="W143" i="1"/>
  <c r="X143" i="1" s="1"/>
  <c r="W139" i="1"/>
  <c r="X139" i="1" s="1"/>
  <c r="W135" i="1"/>
  <c r="X135" i="1" s="1"/>
  <c r="W131" i="1"/>
  <c r="X131" i="1" s="1"/>
  <c r="W127" i="1"/>
  <c r="X127" i="1" s="1"/>
  <c r="W123" i="1"/>
  <c r="X123" i="1" s="1"/>
  <c r="W119" i="1"/>
  <c r="X119" i="1" s="1"/>
  <c r="W115" i="1"/>
  <c r="X115" i="1" s="1"/>
  <c r="W111" i="1"/>
  <c r="X111" i="1" s="1"/>
  <c r="W107" i="1"/>
  <c r="X107" i="1" s="1"/>
  <c r="W103" i="1"/>
  <c r="X103" i="1" s="1"/>
  <c r="W99" i="1"/>
  <c r="X99" i="1" s="1"/>
  <c r="W95" i="1"/>
  <c r="X95" i="1" s="1"/>
  <c r="W91" i="1"/>
  <c r="X91" i="1" s="1"/>
  <c r="W87" i="1"/>
  <c r="X87" i="1" s="1"/>
  <c r="W83" i="1"/>
  <c r="X83" i="1" s="1"/>
  <c r="W79" i="1"/>
  <c r="X79" i="1" s="1"/>
  <c r="W75" i="1"/>
  <c r="X75" i="1" s="1"/>
  <c r="W71" i="1"/>
  <c r="X71" i="1" s="1"/>
  <c r="W67" i="1"/>
  <c r="X67" i="1" s="1"/>
  <c r="W63" i="1"/>
  <c r="X63" i="1" s="1"/>
  <c r="W59" i="1"/>
  <c r="X59" i="1" s="1"/>
  <c r="W55" i="1"/>
  <c r="X55" i="1" s="1"/>
  <c r="W51" i="1"/>
  <c r="X51" i="1" s="1"/>
  <c r="W47" i="1"/>
  <c r="X47" i="1" s="1"/>
  <c r="W43" i="1"/>
  <c r="X43" i="1" s="1"/>
  <c r="W39" i="1"/>
  <c r="X39" i="1" s="1"/>
  <c r="W35" i="1"/>
  <c r="X35" i="1" s="1"/>
  <c r="W31" i="1"/>
  <c r="X31" i="1" s="1"/>
  <c r="W27" i="1"/>
  <c r="X27" i="1" s="1"/>
  <c r="W23" i="1"/>
  <c r="X23" i="1" s="1"/>
  <c r="W19" i="1"/>
  <c r="X19" i="1" s="1"/>
  <c r="W15" i="1"/>
  <c r="X15" i="1" s="1"/>
  <c r="W11" i="1"/>
  <c r="X11" i="1" s="1"/>
  <c r="W7" i="1"/>
  <c r="X7" i="1" s="1"/>
  <c r="W5" i="1"/>
  <c r="X5" i="1" s="1"/>
  <c r="W230" i="1"/>
  <c r="X230" i="1" s="1"/>
  <c r="W226" i="1"/>
  <c r="X226" i="1" s="1"/>
  <c r="W222" i="1"/>
  <c r="X222" i="1" s="1"/>
  <c r="W218" i="1"/>
  <c r="X218" i="1" s="1"/>
  <c r="W214" i="1"/>
  <c r="X214" i="1" s="1"/>
  <c r="W210" i="1"/>
  <c r="X210" i="1" s="1"/>
  <c r="W206" i="1"/>
  <c r="X206" i="1" s="1"/>
  <c r="W202" i="1"/>
  <c r="X202" i="1" s="1"/>
  <c r="W198" i="1"/>
  <c r="X198" i="1" s="1"/>
  <c r="W194" i="1"/>
  <c r="X194" i="1" s="1"/>
  <c r="W190" i="1"/>
  <c r="X190" i="1" s="1"/>
  <c r="W186" i="1"/>
  <c r="X186" i="1" s="1"/>
  <c r="W182" i="1"/>
  <c r="X182" i="1" s="1"/>
  <c r="W178" i="1"/>
  <c r="X178" i="1" s="1"/>
  <c r="W174" i="1"/>
  <c r="X174" i="1" s="1"/>
  <c r="W170" i="1"/>
  <c r="X170" i="1" s="1"/>
  <c r="W166" i="1"/>
  <c r="X166" i="1" s="1"/>
  <c r="W162" i="1"/>
  <c r="X162" i="1" s="1"/>
  <c r="W158" i="1"/>
  <c r="X158" i="1" s="1"/>
  <c r="W154" i="1"/>
  <c r="X154" i="1" s="1"/>
  <c r="W150" i="1"/>
  <c r="X150" i="1" s="1"/>
  <c r="W146" i="1"/>
  <c r="X146" i="1" s="1"/>
  <c r="W142" i="1"/>
  <c r="X142" i="1" s="1"/>
  <c r="W138" i="1"/>
  <c r="X138" i="1" s="1"/>
  <c r="W134" i="1"/>
  <c r="X134" i="1" s="1"/>
  <c r="W130" i="1"/>
  <c r="X130" i="1" s="1"/>
  <c r="W126" i="1"/>
  <c r="X126" i="1" s="1"/>
  <c r="W122" i="1"/>
  <c r="X122" i="1" s="1"/>
  <c r="W118" i="1"/>
  <c r="X118" i="1" s="1"/>
  <c r="W114" i="1"/>
  <c r="X114" i="1" s="1"/>
  <c r="W110" i="1"/>
  <c r="X110" i="1" s="1"/>
  <c r="W106" i="1"/>
  <c r="X106" i="1" s="1"/>
  <c r="W102" i="1"/>
  <c r="X102" i="1" s="1"/>
  <c r="W98" i="1"/>
  <c r="X98" i="1" s="1"/>
  <c r="W94" i="1"/>
  <c r="X94" i="1" s="1"/>
  <c r="W90" i="1"/>
  <c r="X90" i="1" s="1"/>
  <c r="W86" i="1"/>
  <c r="X86" i="1" s="1"/>
  <c r="W82" i="1"/>
  <c r="X82" i="1" s="1"/>
  <c r="W78" i="1"/>
  <c r="X78" i="1" s="1"/>
  <c r="W74" i="1"/>
  <c r="X74" i="1" s="1"/>
  <c r="W70" i="1"/>
  <c r="X70" i="1" s="1"/>
  <c r="W66" i="1"/>
  <c r="X66" i="1" s="1"/>
  <c r="W62" i="1"/>
  <c r="X62" i="1" s="1"/>
  <c r="W58" i="1"/>
  <c r="X58" i="1" s="1"/>
  <c r="W54" i="1"/>
  <c r="X54" i="1" s="1"/>
  <c r="W50" i="1"/>
  <c r="X50" i="1" s="1"/>
  <c r="W46" i="1"/>
  <c r="X46" i="1" s="1"/>
  <c r="W42" i="1"/>
  <c r="X42" i="1" s="1"/>
  <c r="W38" i="1"/>
  <c r="X38" i="1" s="1"/>
  <c r="W34" i="1"/>
  <c r="X34" i="1" s="1"/>
  <c r="W30" i="1"/>
  <c r="X30" i="1" s="1"/>
  <c r="W26" i="1"/>
  <c r="X26" i="1" s="1"/>
  <c r="W22" i="1"/>
  <c r="X22" i="1" s="1"/>
  <c r="W18" i="1"/>
  <c r="X18" i="1" s="1"/>
  <c r="W14" i="1"/>
  <c r="X14" i="1" s="1"/>
  <c r="W10" i="1"/>
  <c r="X10" i="1" s="1"/>
  <c r="W6" i="1"/>
  <c r="X6" i="1" s="1"/>
</calcChain>
</file>

<file path=xl/sharedStrings.xml><?xml version="1.0" encoding="utf-8"?>
<sst xmlns="http://schemas.openxmlformats.org/spreadsheetml/2006/main" count="2851" uniqueCount="401">
  <si>
    <t>Marca</t>
  </si>
  <si>
    <t>Modelo</t>
  </si>
  <si>
    <t>Proveedor</t>
  </si>
  <si>
    <t>Tarea de servicio</t>
  </si>
  <si>
    <t>referencia</t>
  </si>
  <si>
    <t>Auto 1</t>
  </si>
  <si>
    <t>TOYOTA</t>
  </si>
  <si>
    <t>Rav4</t>
  </si>
  <si>
    <t>En proceso</t>
  </si>
  <si>
    <t>TOYOMOTORS DE POLANCO S DE RL DE CV</t>
  </si>
  <si>
    <t>MANTENIMIENTO CADA 10,000 KM</t>
  </si>
  <si>
    <t>PASTILLAS DE FRENO DELANTERAS</t>
  </si>
  <si>
    <t>Auto 2</t>
  </si>
  <si>
    <t>MEGAMOTORS NIPPON S DE RL DE CV</t>
  </si>
  <si>
    <t>BATERIA</t>
  </si>
  <si>
    <t>Auto 3</t>
  </si>
  <si>
    <t>AMORTIGUADORES DELANTEROS</t>
  </si>
  <si>
    <t>Auto 4</t>
  </si>
  <si>
    <t>Tacoma</t>
  </si>
  <si>
    <t>DANIEL ADRIAN FLORES SANTAMARIA</t>
  </si>
  <si>
    <t>Servicio mayor con bujias</t>
  </si>
  <si>
    <t>Auto 5</t>
  </si>
  <si>
    <t>YINSHAN SA DE CV</t>
  </si>
  <si>
    <t>Servicio mayor sin bujías</t>
  </si>
  <si>
    <t>FILTRO DE AIRE</t>
  </si>
  <si>
    <t>Auto 6</t>
  </si>
  <si>
    <t>CAJA DE DIRECCIÓN</t>
  </si>
  <si>
    <t>Auto 7</t>
  </si>
  <si>
    <t>Auto 8</t>
  </si>
  <si>
    <t>VOLKSWAGEN</t>
  </si>
  <si>
    <t>Polo</t>
  </si>
  <si>
    <t>EURO ALEMANA AVILA CAMACHO SA DE CV</t>
  </si>
  <si>
    <t>MANTENIMIENTO CADA 15,000 KM</t>
  </si>
  <si>
    <t>Auto 9</t>
  </si>
  <si>
    <t>Hilux</t>
  </si>
  <si>
    <t>LLANTERAMA TULANCINGO SA DE CV</t>
  </si>
  <si>
    <t>1 LLANTA</t>
  </si>
  <si>
    <t>Auto 10</t>
  </si>
  <si>
    <t>Auto 11</t>
  </si>
  <si>
    <t>4 LLANTAS</t>
  </si>
  <si>
    <t>Auto 12</t>
  </si>
  <si>
    <t>FORD</t>
  </si>
  <si>
    <t>F-350</t>
  </si>
  <si>
    <t>KIT DE CLUTCH PLATO DISCO Y COLLARIN</t>
  </si>
  <si>
    <t>Auto 13</t>
  </si>
  <si>
    <t>Highlander</t>
  </si>
  <si>
    <t>PASTILLAS DE FRENO TRASERAS</t>
  </si>
  <si>
    <t>Auto 14</t>
  </si>
  <si>
    <t>Auto 15</t>
  </si>
  <si>
    <t>F-550</t>
  </si>
  <si>
    <t>Auto 16</t>
  </si>
  <si>
    <t>Auto 17</t>
  </si>
  <si>
    <t>BOMBA DE AGUA</t>
  </si>
  <si>
    <t>Auto 18</t>
  </si>
  <si>
    <t>Auto 20</t>
  </si>
  <si>
    <t>LAVADO DE INYECTORES</t>
  </si>
  <si>
    <t>FOCO 1 / 2 FILAMENTOS</t>
  </si>
  <si>
    <t>Auto 21</t>
  </si>
  <si>
    <t>2 LLANTAS</t>
  </si>
  <si>
    <t>Auto 22</t>
  </si>
  <si>
    <t>NISSAN</t>
  </si>
  <si>
    <t>Frontier</t>
  </si>
  <si>
    <t>NR FINANCE MEXICO SA DE CV SOFOM EN</t>
  </si>
  <si>
    <t>Auto 24</t>
  </si>
  <si>
    <t>ALTERNADOR</t>
  </si>
  <si>
    <t>SERVICIO AL SISTEMA DE AIRE</t>
  </si>
  <si>
    <t>Auto 25</t>
  </si>
  <si>
    <t>Realizado</t>
  </si>
  <si>
    <t>INDUSTRIAS MICHELIN SA DE CV</t>
  </si>
  <si>
    <t>LLANTIDINAMICA SA DE CV</t>
  </si>
  <si>
    <t>MONTAJE</t>
  </si>
  <si>
    <t>Auto 26</t>
  </si>
  <si>
    <t>Auto 27</t>
  </si>
  <si>
    <t>PASION MOTORS SA DE CV</t>
  </si>
  <si>
    <t>GOMAS DE BARRA ESTABILIZADORA</t>
  </si>
  <si>
    <t>Auto 28</t>
  </si>
  <si>
    <t>MITSUBISHI</t>
  </si>
  <si>
    <t>L200</t>
  </si>
  <si>
    <t>TRANSAUTOS DE POZA RICA SA DE CV</t>
  </si>
  <si>
    <t>Auto 29</t>
  </si>
  <si>
    <t>Auto 30</t>
  </si>
  <si>
    <t>LIMPIEZA AL CUERPO DE ACELERACIÓN</t>
  </si>
  <si>
    <t>Auto 31</t>
  </si>
  <si>
    <t>Auto 32</t>
  </si>
  <si>
    <t>Auto 33</t>
  </si>
  <si>
    <t>Auto 35</t>
  </si>
  <si>
    <t>RADIAL LLANTAS SA DE CV</t>
  </si>
  <si>
    <t>BALERO HOMOCINETICO</t>
  </si>
  <si>
    <t>Auto 36</t>
  </si>
  <si>
    <t>Auto 37</t>
  </si>
  <si>
    <t>KIT DISTRIBUCION</t>
  </si>
  <si>
    <t>Auto 38</t>
  </si>
  <si>
    <t>INTERTIRE DEL CENTRO SA DE CV</t>
  </si>
  <si>
    <t>MOTOR DE ARRANQUE O MARCHA</t>
  </si>
  <si>
    <t>Auto 39</t>
  </si>
  <si>
    <t>ALINEACION Y BALANCEO</t>
  </si>
  <si>
    <t>Auto 40</t>
  </si>
  <si>
    <t>OTROS FRENOS DELANTEROS</t>
  </si>
  <si>
    <t>Auto 41</t>
  </si>
  <si>
    <t>Auto 42</t>
  </si>
  <si>
    <t>Auto 43</t>
  </si>
  <si>
    <t>Auto 44</t>
  </si>
  <si>
    <t>Auto 45</t>
  </si>
  <si>
    <t>Auto 46</t>
  </si>
  <si>
    <t>Auto 47</t>
  </si>
  <si>
    <t>Auto 48</t>
  </si>
  <si>
    <t>ZAPATAS DE FRENO TRASERAS</t>
  </si>
  <si>
    <t>Auto 49</t>
  </si>
  <si>
    <t>Auto 50</t>
  </si>
  <si>
    <t>Auto 51</t>
  </si>
  <si>
    <t>MAZAS</t>
  </si>
  <si>
    <t>Auto 52</t>
  </si>
  <si>
    <t>Auto 53</t>
  </si>
  <si>
    <t>FILTRO DE POLEN AC</t>
  </si>
  <si>
    <t>Auto 54</t>
  </si>
  <si>
    <t>TERMINALES DE BATERIA</t>
  </si>
  <si>
    <t>Auto 56</t>
  </si>
  <si>
    <t>Auto 57</t>
  </si>
  <si>
    <t>AMORTIGUADORES TRASEROS</t>
  </si>
  <si>
    <t>SOPORTE DE TRANSMISION</t>
  </si>
  <si>
    <t>Auto 58</t>
  </si>
  <si>
    <t>Auto 59</t>
  </si>
  <si>
    <t>CILINDRO PRINCIPAL FRENO</t>
  </si>
  <si>
    <t>Auto 60</t>
  </si>
  <si>
    <t>BUZOS BUZOS</t>
  </si>
  <si>
    <t>Auto 61</t>
  </si>
  <si>
    <t>OTROS (MOTOR)</t>
  </si>
  <si>
    <t>Auto 62</t>
  </si>
  <si>
    <t>F-450</t>
  </si>
  <si>
    <t>DIAGNOSTICOS / INSPECCIONES</t>
  </si>
  <si>
    <t>Auto 63</t>
  </si>
  <si>
    <t>Auto 64</t>
  </si>
  <si>
    <t>Auto 65</t>
  </si>
  <si>
    <t>Auto 66</t>
  </si>
  <si>
    <t>Auto 67</t>
  </si>
  <si>
    <t>Auto 68</t>
  </si>
  <si>
    <t>FOCO DE FARO 1 O 2 FILAMENTOS</t>
  </si>
  <si>
    <t>Auto 69</t>
  </si>
  <si>
    <t>Auto 70</t>
  </si>
  <si>
    <t>Auto 71</t>
  </si>
  <si>
    <t>OTROS CONSUMIBLES</t>
  </si>
  <si>
    <t>Auto 72</t>
  </si>
  <si>
    <t>Auto 73</t>
  </si>
  <si>
    <t>Auto 74</t>
  </si>
  <si>
    <t>Auto 75</t>
  </si>
  <si>
    <t>Auto 76</t>
  </si>
  <si>
    <t>Auto 77</t>
  </si>
  <si>
    <t>Auto 78</t>
  </si>
  <si>
    <t>LIMPIEZA Y AJUSTE DE FRENOS</t>
  </si>
  <si>
    <t>FILTRO DE COMBUSTIBLE</t>
  </si>
  <si>
    <t>Auto 79</t>
  </si>
  <si>
    <t>BIRLOS Y TUERCAS</t>
  </si>
  <si>
    <t>Auto 80</t>
  </si>
  <si>
    <t>Auto 81</t>
  </si>
  <si>
    <t>Auto 82</t>
  </si>
  <si>
    <t>Auto 83</t>
  </si>
  <si>
    <t>Auto 84</t>
  </si>
  <si>
    <t>Auto 85</t>
  </si>
  <si>
    <t>OTROS (TRANSMISION)</t>
  </si>
  <si>
    <t>Auto 86</t>
  </si>
  <si>
    <t>REPARACIÓN DE TRANSMISIÓN</t>
  </si>
  <si>
    <t>Auto 87</t>
  </si>
  <si>
    <t>UNID.FARO / CALAVERAS / CUARTOS</t>
  </si>
  <si>
    <t>Auto 88</t>
  </si>
  <si>
    <t>Auto 89</t>
  </si>
  <si>
    <t>Auto 90</t>
  </si>
  <si>
    <t>Auto 91</t>
  </si>
  <si>
    <t>Auto 92</t>
  </si>
  <si>
    <t>Auto 93</t>
  </si>
  <si>
    <t>CARTER</t>
  </si>
  <si>
    <t>TERMOSTATO</t>
  </si>
  <si>
    <t>Auto 94</t>
  </si>
  <si>
    <t>Auto 95</t>
  </si>
  <si>
    <t>BALERO DOBLE</t>
  </si>
  <si>
    <t>Auto 96</t>
  </si>
  <si>
    <t>LIMPIAPARABRISA CANILLA O RASQUETA</t>
  </si>
  <si>
    <t>Auto 97</t>
  </si>
  <si>
    <t>TURBOCARGADOR</t>
  </si>
  <si>
    <t>Auto 98</t>
  </si>
  <si>
    <t>Auto 99</t>
  </si>
  <si>
    <t>Auto 100</t>
  </si>
  <si>
    <t>Auto 101</t>
  </si>
  <si>
    <t>FRENOS GENERALES</t>
  </si>
  <si>
    <t>Auto 102</t>
  </si>
  <si>
    <t>BOMBA DE INYECCION DIESEL</t>
  </si>
  <si>
    <t>Auto 103</t>
  </si>
  <si>
    <t>Auto 104</t>
  </si>
  <si>
    <t>Auto 105</t>
  </si>
  <si>
    <t>Auto 106</t>
  </si>
  <si>
    <t>Auto 107</t>
  </si>
  <si>
    <t>Auto 108</t>
  </si>
  <si>
    <t>Auto 109</t>
  </si>
  <si>
    <t>OTROS (ACCESORIOS)</t>
  </si>
  <si>
    <t>ROTULA</t>
  </si>
  <si>
    <t>Auto 110</t>
  </si>
  <si>
    <t>Auto 111</t>
  </si>
  <si>
    <t>Auto 112</t>
  </si>
  <si>
    <t>Auto 113</t>
  </si>
  <si>
    <t>Auto 114</t>
  </si>
  <si>
    <t>Auto 115</t>
  </si>
  <si>
    <t>Auto 116</t>
  </si>
  <si>
    <t>Auto 117</t>
  </si>
  <si>
    <t>Auto 118</t>
  </si>
  <si>
    <t>Correctivo</t>
  </si>
  <si>
    <t>Preventivo</t>
  </si>
  <si>
    <t>% Iva</t>
  </si>
  <si>
    <t>Fecha Pago</t>
  </si>
  <si>
    <t>Días En taller</t>
  </si>
  <si>
    <r>
      <t xml:space="preserve">En este apartado solo será necesario que completes la información de las columnas en color azul. Las columnas en color azul intenso (*) son campos obligatorios, mientras que las columnas en azul claro son opcionales, esto dependiendo de si quieres ver costos por conductores, datos segmentados e información de recorrido y rendimiento. Una vez que has completado la tabla, dirigete al  al menú superior, da clic en la sección </t>
    </r>
    <r>
      <rPr>
        <b/>
        <i/>
        <sz val="11"/>
        <rFont val="Arial"/>
        <family val="2"/>
      </rPr>
      <t>“Datos”</t>
    </r>
    <r>
      <rPr>
        <sz val="11"/>
        <rFont val="Arial"/>
        <family val="2"/>
      </rPr>
      <t xml:space="preserve"> y posteriormente en </t>
    </r>
    <r>
      <rPr>
        <b/>
        <i/>
        <sz val="11"/>
        <rFont val="Arial"/>
        <family val="2"/>
      </rPr>
      <t>“Actualizar todo”.</t>
    </r>
    <r>
      <rPr>
        <sz val="11"/>
        <rFont val="Arial"/>
        <family val="2"/>
      </rPr>
      <t xml:space="preserve"> Con esta acción todas las tablas y gráficas contenidas en este archivo se calcularán de manera automática. </t>
    </r>
  </si>
  <si>
    <t>Inserta en estas columnas tu información</t>
  </si>
  <si>
    <t>Estas columnas se calcularan en automático</t>
  </si>
  <si>
    <t>Conductor</t>
  </si>
  <si>
    <t>Grupo</t>
  </si>
  <si>
    <t>Conductor 1</t>
  </si>
  <si>
    <t>Conductor 2</t>
  </si>
  <si>
    <t>Conductor 3</t>
  </si>
  <si>
    <t>Conductor 4</t>
  </si>
  <si>
    <t>Conductor 5</t>
  </si>
  <si>
    <t>Conductor 6</t>
  </si>
  <si>
    <t>Conductor 7</t>
  </si>
  <si>
    <t>Conductor 8</t>
  </si>
  <si>
    <t>Conductor 9</t>
  </si>
  <si>
    <t>Conductor 10</t>
  </si>
  <si>
    <t>Conductor 11</t>
  </si>
  <si>
    <t>Conductor 12</t>
  </si>
  <si>
    <t>Conductor 13</t>
  </si>
  <si>
    <t>Conductor 14</t>
  </si>
  <si>
    <t>Conductor 15</t>
  </si>
  <si>
    <t>Conductor 16</t>
  </si>
  <si>
    <t>Conductor 17</t>
  </si>
  <si>
    <t>Conductor 18</t>
  </si>
  <si>
    <t>Conductor 20</t>
  </si>
  <si>
    <t>Conductor 21</t>
  </si>
  <si>
    <t>Conductor 22</t>
  </si>
  <si>
    <t>Conductor 24</t>
  </si>
  <si>
    <t>Conductor 25</t>
  </si>
  <si>
    <t>Conductor 26</t>
  </si>
  <si>
    <t>Conductor 27</t>
  </si>
  <si>
    <t>Conductor 28</t>
  </si>
  <si>
    <t>Conductor 29</t>
  </si>
  <si>
    <t>Conductor 30</t>
  </si>
  <si>
    <t>Conductor 31</t>
  </si>
  <si>
    <t>Conductor 32</t>
  </si>
  <si>
    <t>Conductor 33</t>
  </si>
  <si>
    <t>Conductor 35</t>
  </si>
  <si>
    <t>Conductor 36</t>
  </si>
  <si>
    <t>Conductor 37</t>
  </si>
  <si>
    <t>Conductor 38</t>
  </si>
  <si>
    <t>Conductor 39</t>
  </si>
  <si>
    <t>Conductor 40</t>
  </si>
  <si>
    <t>Conductor 41</t>
  </si>
  <si>
    <t>Baja California Sur</t>
  </si>
  <si>
    <t>CDMX</t>
  </si>
  <si>
    <t>Guadalajara</t>
  </si>
  <si>
    <t>Bajio</t>
  </si>
  <si>
    <t>Conductor 42</t>
  </si>
  <si>
    <t>Conductor 43</t>
  </si>
  <si>
    <t>Conductor 44</t>
  </si>
  <si>
    <t>Conductor 45</t>
  </si>
  <si>
    <t>Conductor 46</t>
  </si>
  <si>
    <t>Conductor 47</t>
  </si>
  <si>
    <t>Conductor 48</t>
  </si>
  <si>
    <t>Conductor 49</t>
  </si>
  <si>
    <t>Conductor 50</t>
  </si>
  <si>
    <t>Conductor 51</t>
  </si>
  <si>
    <t>Conductor 52</t>
  </si>
  <si>
    <t>Conductor 53</t>
  </si>
  <si>
    <t>Conductor 54</t>
  </si>
  <si>
    <t>Conductor 56</t>
  </si>
  <si>
    <t>Conductor 57</t>
  </si>
  <si>
    <t>Conductor 58</t>
  </si>
  <si>
    <t>Conductor 59</t>
  </si>
  <si>
    <t>Conductor 60</t>
  </si>
  <si>
    <t>Conductor 61</t>
  </si>
  <si>
    <t>Conductor 62</t>
  </si>
  <si>
    <t>Conductor 63</t>
  </si>
  <si>
    <t>Conductor 64</t>
  </si>
  <si>
    <t>Conductor 65</t>
  </si>
  <si>
    <t>Conductor 66</t>
  </si>
  <si>
    <t>Conductor 67</t>
  </si>
  <si>
    <t>Conductor 68</t>
  </si>
  <si>
    <t>Conductor 69</t>
  </si>
  <si>
    <t>Conductor 70</t>
  </si>
  <si>
    <t>Conductor 71</t>
  </si>
  <si>
    <t>Conductor 72</t>
  </si>
  <si>
    <t>Conductor 73</t>
  </si>
  <si>
    <t>Conductor 74</t>
  </si>
  <si>
    <t>Conductor 75</t>
  </si>
  <si>
    <t>Conductor 76</t>
  </si>
  <si>
    <t>Conductor 77</t>
  </si>
  <si>
    <t>Conductor 78</t>
  </si>
  <si>
    <t>Conductor 79</t>
  </si>
  <si>
    <t>Conductor 80</t>
  </si>
  <si>
    <t>Conductor 81</t>
  </si>
  <si>
    <t>Conductor 82</t>
  </si>
  <si>
    <t>Conductor 83</t>
  </si>
  <si>
    <t>Conductor 84</t>
  </si>
  <si>
    <t>Conductor 85</t>
  </si>
  <si>
    <t>Conductor 86</t>
  </si>
  <si>
    <t>Conductor 87</t>
  </si>
  <si>
    <t>Conductor 88</t>
  </si>
  <si>
    <t>Conductor 89</t>
  </si>
  <si>
    <t>Conductor 90</t>
  </si>
  <si>
    <t>Conductor 91</t>
  </si>
  <si>
    <t>Conductor 92</t>
  </si>
  <si>
    <t>Conductor 93</t>
  </si>
  <si>
    <t>Conductor 94</t>
  </si>
  <si>
    <t>Conductor 95</t>
  </si>
  <si>
    <t>Conductor 96</t>
  </si>
  <si>
    <t>Conductor 97</t>
  </si>
  <si>
    <t>Conductor 98</t>
  </si>
  <si>
    <t>Conductor 99</t>
  </si>
  <si>
    <t>Conductor 100</t>
  </si>
  <si>
    <t>Conductor 101</t>
  </si>
  <si>
    <t>Conductor 102</t>
  </si>
  <si>
    <t>Conductor 103</t>
  </si>
  <si>
    <t>Conductor 104</t>
  </si>
  <si>
    <t>Conductor 105</t>
  </si>
  <si>
    <t>Conductor 106</t>
  </si>
  <si>
    <t>Conductor 107</t>
  </si>
  <si>
    <t>Conductor 108</t>
  </si>
  <si>
    <t>Conductor 109</t>
  </si>
  <si>
    <t>Conductor 110</t>
  </si>
  <si>
    <t>Conductor 111</t>
  </si>
  <si>
    <t>Conductor 112</t>
  </si>
  <si>
    <t>Conductor 113</t>
  </si>
  <si>
    <t>Conductor 114</t>
  </si>
  <si>
    <t>Conductor 115</t>
  </si>
  <si>
    <t>Conductor 116</t>
  </si>
  <si>
    <t>Conductor 117</t>
  </si>
  <si>
    <t>Conductor 118</t>
  </si>
  <si>
    <t>Vehiculo*</t>
  </si>
  <si>
    <t>Te recomendamos colocar, la placa, número económico, número de serie o cualquier dato identificador del vehículo</t>
  </si>
  <si>
    <t xml:space="preserve">El número de orden de servicio u orden de trabajo asignada al mantenimiento. Este sera nuestro identificador. </t>
  </si>
  <si>
    <t xml:space="preserve">La fecha en la que el vehículo fue entregado al taller. </t>
  </si>
  <si>
    <t xml:space="preserve">Definir si el mantenimiento fue realizado como parte del plan de preventivos o derivo de una revision correctiva. </t>
  </si>
  <si>
    <t xml:space="preserve">La situación actual del mantenimiento. </t>
  </si>
  <si>
    <t xml:space="preserve">La pieza o tipo de tarea que se le haya realizado a la unidad. </t>
  </si>
  <si>
    <t>Subtotal</t>
  </si>
  <si>
    <t xml:space="preserve">El costo sin IVA de la atera o pieza revisada. </t>
  </si>
  <si>
    <t>%IVA cobrado</t>
  </si>
  <si>
    <t xml:space="preserve">Fecha en que la unidad fue entregada. </t>
  </si>
  <si>
    <t xml:space="preserve">Fecha en la que el pago fue realizado al proveedor. </t>
  </si>
  <si>
    <t>Es importante conocer el prestador del servicio realizado ya que eso nos ayudara a conocer el coste mensual dirigido al mismo.</t>
  </si>
  <si>
    <t xml:space="preserve">El km indicado en el vehiculo en el momento de la compra. Este dato es muy importante colocarlo si deseas conocer el volumen de recorrido y el costo por KM que tienen las unidades. </t>
  </si>
  <si>
    <t>No de factura. Este valor solo es un dato para consulta en esta tabla</t>
  </si>
  <si>
    <t xml:space="preserve">Puedes ingresar nombre y apellido o algún dato diferenciador de tus usuarios. </t>
  </si>
  <si>
    <t>Te ayudara a obtener información de tus gastos de manera segmentada. Si tu flota se encuentra dividida por zonas, áreas, centros de costos o tipos de vehículo, puedes usarlo para aplicar esta diferenciación.</t>
  </si>
  <si>
    <t xml:space="preserve">Identificar que módelo esta teniendo mayores servicios te ayudara a saber si es una módelo apto para la operación de tu flota. </t>
  </si>
  <si>
    <t xml:space="preserve">Identificar que marca esta teniendo mayores servicios te ayudara a saber si es una marca apta para la operación de tu flota. </t>
  </si>
  <si>
    <t>Total</t>
  </si>
  <si>
    <t xml:space="preserve">Cálculo de Kms recorridos en el periodo </t>
  </si>
  <si>
    <t>Cálculo IVA</t>
  </si>
  <si>
    <t>Cálculo Iva</t>
  </si>
  <si>
    <t>Cálculo costo incluyendo IVA</t>
  </si>
  <si>
    <t>Cálculo de tiempo transcurrido en taller (Días)</t>
  </si>
  <si>
    <t>Km Inicial</t>
  </si>
  <si>
    <t>Km Final</t>
  </si>
  <si>
    <t>Recorrido</t>
  </si>
  <si>
    <t>Primer odómetro del periodo</t>
  </si>
  <si>
    <t>Ultimo odómetro del periodo</t>
  </si>
  <si>
    <t>Total general</t>
  </si>
  <si>
    <t>Mín. de odometro</t>
  </si>
  <si>
    <t>Máx. de odometro</t>
  </si>
  <si>
    <t>Vehículo</t>
  </si>
  <si>
    <t>Orden de Servicio*</t>
  </si>
  <si>
    <t>Fecha Inicio*</t>
  </si>
  <si>
    <t>Tipo de mantenimiento*</t>
  </si>
  <si>
    <t>Estatus</t>
  </si>
  <si>
    <t>Fecha Fin</t>
  </si>
  <si>
    <t>Odómetro</t>
  </si>
  <si>
    <t>$Servicios</t>
  </si>
  <si>
    <t>#Servicios</t>
  </si>
  <si>
    <t>Costos por Vehiculo</t>
  </si>
  <si>
    <t>Costos por Conductor</t>
  </si>
  <si>
    <t>Costos por grupo</t>
  </si>
  <si>
    <t>Costos por Tipo de Servicio</t>
  </si>
  <si>
    <t>%Gasto</t>
  </si>
  <si>
    <t>$Tarea</t>
  </si>
  <si>
    <t>Fecha de Pago</t>
  </si>
  <si>
    <t>(Varios elementos)</t>
  </si>
  <si>
    <t>$Costo Pagado</t>
  </si>
  <si>
    <t>Costos por Fecha</t>
  </si>
  <si>
    <t>Costos por Tarea de Servicio</t>
  </si>
  <si>
    <t>Costos por Proveedor</t>
  </si>
  <si>
    <t>DETALLE DE COSTOS</t>
  </si>
  <si>
    <t xml:space="preserve">En estas tablas podrás tener panorama general del costo que está representando cada vehículo y/o conductor, en cuanto a mantenimientos se refiere. 
También, podrás ver un resumen general de acuerdo con la segmentación que hayas ingresado en “Grupo”. Esto podrá darte una visión sobre el porcentaje de gasto que está representando cada área, región o centro de costos. Iguamente tendras detalle sobre el tipo de servicio que esta representando mayor volumen (Correctivo / Preventivo) En estas tablas te será posible expandirlas para consultar que vehículo pertenece a cada segmento, solo da click en el icono + a la izquierda del nombre. </t>
  </si>
  <si>
    <t>COSTOS GENERALES</t>
  </si>
  <si>
    <t>Prom Días En taller</t>
  </si>
  <si>
    <t>Días en el taller</t>
  </si>
  <si>
    <t>Prom Días de Entrega</t>
  </si>
  <si>
    <t>Tiempo de Entrega por Proveedor</t>
  </si>
  <si>
    <t>Costo por KM</t>
  </si>
  <si>
    <t>$Costo por KM</t>
  </si>
  <si>
    <t>Servicios en Proceso</t>
  </si>
  <si>
    <t>TIEMPOS</t>
  </si>
  <si>
    <t>Esta pestaña te ayudará a conocer cual es el tiempo que estan demorando los vehiculos en el taller. Con ello podrás contar con un estimado de tiempo que el vehiculo esta fuera de operación para que lo contemples para no afectar la misma. Primeramente tendrás una opción para consultar el tiempo promedio demorado por vehículo y en la segunda tabla podras visualizar el tiempo promedio de entrega por cada uno de tus prestadores de servicio.</t>
  </si>
  <si>
    <t xml:space="preserve">En la siguiente tabla podras consultar aquellos servicios que estan realizandose actualmente, con ello podras saber el coste esperado que tendrias que presupuestar en los proximos días, semanas o meses. Recuerda que para obtener este dato sera importante que coloques el costo por tarea de servicio que te haya comunicado tu proveedor. </t>
  </si>
  <si>
    <t xml:space="preserve">Esta pestaña te ayudará a mirar de manera más especifica como se han distribuido los costos de mantenimiento en tu flota.  Esto te ayudara a identificar en que periodo se incremento el volumen de servicios, que tareas estan siendo más recurrentes e, incluso, que proveedores estan recibiendo el mayor volumen de concentración. </t>
  </si>
  <si>
    <t>CONTROL DE MANTENIMIENTOS</t>
  </si>
  <si>
    <t>Costos por Kilometro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</si>
</sst>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yyyy\-mm\-dd;@"/>
  </numFmts>
  <fonts count="13" x14ac:knownFonts="1">
    <font>
      <sz val="11"/>
      <color theme="1"/>
      <name val="Calibri"/>
      <family val="2"/>
      <scheme val="minor"/>
    </font>
    <font>
      <sz val="11"/>
      <color theme="1"/>
      <name val="Calibri"/>
      <family val="2"/>
      <scheme val="minor"/>
    </font>
    <font>
      <b/>
      <sz val="11"/>
      <color theme="0"/>
      <name val="Calibri"/>
      <family val="2"/>
      <scheme val="minor"/>
    </font>
    <font>
      <sz val="11"/>
      <name val="Arial"/>
      <family val="2"/>
    </font>
    <font>
      <b/>
      <i/>
      <sz val="11"/>
      <name val="Arial"/>
      <family val="2"/>
    </font>
    <font>
      <b/>
      <sz val="12"/>
      <color theme="0"/>
      <name val="Arial"/>
      <family val="2"/>
    </font>
    <font>
      <sz val="8"/>
      <name val="Calibri"/>
      <family val="2"/>
      <scheme val="minor"/>
    </font>
    <font>
      <sz val="11"/>
      <color theme="1"/>
      <name val="Arial"/>
      <family val="2"/>
    </font>
    <font>
      <b/>
      <sz val="11"/>
      <color theme="1"/>
      <name val="Arial"/>
      <family val="2"/>
    </font>
    <font>
      <sz val="8"/>
      <color theme="1"/>
      <name val="Arial"/>
      <family val="2"/>
    </font>
    <font>
      <b/>
      <sz val="12"/>
      <color theme="4"/>
      <name val="Calibri"/>
      <family val="2"/>
      <scheme val="minor"/>
    </font>
    <font>
      <b/>
      <sz val="12"/>
      <color rgb="FF4472C4"/>
      <name val="Calibri"/>
      <family val="2"/>
    </font>
    <font>
      <b/>
      <sz val="14"/>
      <color theme="4"/>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s>
  <borders count="10">
    <border>
      <left/>
      <right/>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14" fontId="0" fillId="0" borderId="0" xfId="0" applyNumberFormat="1"/>
    <xf numFmtId="164" fontId="0" fillId="0" borderId="0" xfId="0" applyNumberFormat="1"/>
    <xf numFmtId="2" fontId="0" fillId="0" borderId="0" xfId="0" applyNumberFormat="1"/>
    <xf numFmtId="9" fontId="0" fillId="0" borderId="0" xfId="1" applyFont="1"/>
    <xf numFmtId="0" fontId="0" fillId="0" borderId="0" xfId="1" applyNumberFormat="1" applyFont="1"/>
    <xf numFmtId="0" fontId="5" fillId="3" borderId="0" xfId="0" applyFont="1" applyFill="1" applyAlignment="1">
      <alignment horizontal="center" vertical="center"/>
    </xf>
    <xf numFmtId="0" fontId="9" fillId="5"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7" fillId="0" borderId="0" xfId="0" applyFont="1" applyFill="1"/>
    <xf numFmtId="0" fontId="8" fillId="5"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0" fillId="0" borderId="0" xfId="0" applyFill="1"/>
    <xf numFmtId="44" fontId="0" fillId="0" borderId="0" xfId="0" applyNumberFormat="1"/>
    <xf numFmtId="0" fontId="0" fillId="0" borderId="0" xfId="0" applyNumberFormat="1" applyAlignment="1">
      <alignment horizontal="center"/>
    </xf>
    <xf numFmtId="10" fontId="0" fillId="0" borderId="0" xfId="0" applyNumberFormat="1"/>
    <xf numFmtId="0" fontId="7" fillId="0" borderId="0" xfId="0" applyFont="1" applyAlignment="1">
      <alignment horizontal="left" vertical="center" wrapText="1"/>
    </xf>
    <xf numFmtId="14" fontId="0" fillId="0" borderId="0" xfId="0" applyNumberFormat="1" applyAlignment="1">
      <alignment horizontal="left"/>
    </xf>
    <xf numFmtId="0" fontId="10" fillId="0" borderId="0" xfId="0" applyFont="1"/>
    <xf numFmtId="44" fontId="0" fillId="0" borderId="0" xfId="2" applyFont="1"/>
    <xf numFmtId="0" fontId="7" fillId="0" borderId="0" xfId="0" applyFont="1" applyAlignment="1">
      <alignment vertical="center" wrapText="1"/>
    </xf>
    <xf numFmtId="0" fontId="12" fillId="0" borderId="0" xfId="0" applyFont="1" applyAlignment="1">
      <alignment horizontal="center"/>
    </xf>
    <xf numFmtId="0" fontId="5" fillId="3" borderId="0" xfId="0" applyFont="1" applyFill="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3" borderId="0" xfId="0" applyFont="1" applyFill="1" applyAlignment="1">
      <alignment horizontal="center" vertical="center"/>
    </xf>
    <xf numFmtId="0" fontId="11" fillId="0" borderId="0" xfId="0" applyFont="1" applyAlignment="1">
      <alignment horizontal="center"/>
    </xf>
    <xf numFmtId="0" fontId="7" fillId="0" borderId="0" xfId="0" applyFont="1" applyAlignment="1">
      <alignment horizontal="left" vertical="center" wrapText="1"/>
    </xf>
  </cellXfs>
  <cellStyles count="3">
    <cellStyle name="Moneda" xfId="2" builtinId="4"/>
    <cellStyle name="Normal" xfId="0" builtinId="0"/>
    <cellStyle name="Porcentaje" xfId="1" builtinId="5"/>
  </cellStyles>
  <dxfs count="32">
    <dxf>
      <alignment horizontal="center"/>
    </dxf>
    <dxf>
      <numFmt numFmtId="0" formatCode="General"/>
    </dxf>
    <dxf>
      <numFmt numFmtId="34" formatCode="_-&quot;$&quot;* #,##0.00_-;\-&quot;$&quot;* #,##0.00_-;_-&quot;$&quot;* &quot;-&quot;??_-;_-@_-"/>
    </dxf>
    <dxf>
      <numFmt numFmtId="2" formatCode="0.00"/>
    </dxf>
    <dxf>
      <numFmt numFmtId="2" formatCode="0.00"/>
    </dxf>
    <dxf>
      <numFmt numFmtId="2" formatCode="0.00"/>
    </dxf>
    <dxf>
      <numFmt numFmtId="2" formatCode="0.00"/>
    </dxf>
    <dxf>
      <numFmt numFmtId="0" formatCode="General"/>
    </dxf>
    <dxf>
      <alignment horizontal="center"/>
    </dxf>
    <dxf>
      <numFmt numFmtId="0" formatCode="General"/>
    </dxf>
    <dxf>
      <numFmt numFmtId="34" formatCode="_-&quot;$&quot;* #,##0.00_-;\-&quot;$&quot;* #,##0.00_-;_-&quot;$&quot;* &quot;-&quot;??_-;_-@_-"/>
    </dxf>
    <dxf>
      <alignment horizontal="center"/>
    </dxf>
    <dxf>
      <numFmt numFmtId="0" formatCode="General"/>
    </dxf>
    <dxf>
      <numFmt numFmtId="34" formatCode="_-&quot;$&quot;* #,##0.00_-;\-&quot;$&quot;* #,##0.00_-;_-&quot;$&quot;* &quot;-&quot;??_-;_-@_-"/>
    </dxf>
    <dxf>
      <numFmt numFmtId="34" formatCode="_-&quot;$&quot;* #,##0.00_-;\-&quot;$&quot;* #,##0.00_-;_-&quot;$&quot;* &quot;-&quot;??_-;_-@_-"/>
    </dxf>
    <dxf>
      <alignment horizontal="center"/>
    </dxf>
    <dxf>
      <numFmt numFmtId="0" formatCode="General"/>
    </dxf>
    <dxf>
      <numFmt numFmtId="34" formatCode="_-&quot;$&quot;* #,##0.00_-;\-&quot;$&quot;* #,##0.00_-;_-&quot;$&quot;* &quot;-&quot;??_-;_-@_-"/>
    </dxf>
    <dxf>
      <numFmt numFmtId="14" formatCode="0.00%"/>
    </dxf>
    <dxf>
      <alignment horizontal="center"/>
    </dxf>
    <dxf>
      <numFmt numFmtId="0" formatCode="General"/>
    </dxf>
    <dxf>
      <numFmt numFmtId="34" formatCode="_-&quot;$&quot;* #,##0.00_-;\-&quot;$&quot;* #,##0.00_-;_-&quot;$&quot;* &quot;-&quot;??_-;_-@_-"/>
    </dxf>
    <dxf>
      <numFmt numFmtId="14" formatCode="0.00%"/>
    </dxf>
    <dxf>
      <alignment horizontal="center"/>
    </dxf>
    <dxf>
      <numFmt numFmtId="0" formatCode="General"/>
    </dxf>
    <dxf>
      <numFmt numFmtId="34" formatCode="_-&quot;$&quot;* #,##0.00_-;\-&quot;$&quot;* #,##0.00_-;_-&quot;$&quot;* &quot;-&quot;??_-;_-@_-"/>
    </dxf>
    <dxf>
      <alignment horizontal="center"/>
    </dxf>
    <dxf>
      <numFmt numFmtId="0" formatCode="General"/>
    </dxf>
    <dxf>
      <numFmt numFmtId="34" formatCode="_-&quot;$&quot;* #,##0.00_-;\-&quot;$&quot;* #,##0.00_-;_-&quot;$&quot;* &quot;-&quot;??_-;_-@_-"/>
    </dxf>
    <dxf>
      <alignment horizontal="center"/>
    </dxf>
    <dxf>
      <numFmt numFmtId="0" formatCode="General"/>
    </dxf>
    <dxf>
      <numFmt numFmtId="34" formatCode="_-&quot;$&quot;* #,##0.00_-;\-&quot;$&quot;* #,##0.00_-;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3.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pivotSource>
    <c:name>[20200626 Costes de Mantenimiento.xlsx]Paso 4 - Detalle de Costos!TablaDinámica7</c:name>
    <c:fmtId val="3"/>
  </c:pivotSource>
  <c:chart>
    <c:autoTitleDeleted val="0"/>
    <c:pivotFmts>
      <c:pivotFmt>
        <c:idx val="0"/>
        <c:spPr>
          <a:ln w="28575" cap="rnd">
            <a:solidFill>
              <a:schemeClr val="accent5"/>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5"/>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cked"/>
        <c:varyColors val="0"/>
        <c:ser>
          <c:idx val="0"/>
          <c:order val="0"/>
          <c:tx>
            <c:strRef>
              <c:f>'Paso 4 - Detalle de Costos'!$C$13</c:f>
              <c:strCache>
                <c:ptCount val="1"/>
                <c:pt idx="0">
                  <c:v>#Servicios</c:v>
                </c:pt>
              </c:strCache>
            </c:strRef>
          </c:tx>
          <c:spPr>
            <a:ln w="28575" cap="rnd">
              <a:solidFill>
                <a:schemeClr val="accent5">
                  <a:shade val="76000"/>
                </a:schemeClr>
              </a:solidFill>
              <a:round/>
            </a:ln>
            <a:effectLst/>
          </c:spPr>
          <c:marker>
            <c:symbol val="none"/>
          </c:marker>
          <c:cat>
            <c:strRef>
              <c:f>'Paso 4 - Detalle de Costos'!$B$14:$B$99</c:f>
              <c:strCache>
                <c:ptCount val="85"/>
                <c:pt idx="0">
                  <c:v>02/07/2019</c:v>
                </c:pt>
                <c:pt idx="1">
                  <c:v>03/07/2019</c:v>
                </c:pt>
                <c:pt idx="2">
                  <c:v>04/07/2019</c:v>
                </c:pt>
                <c:pt idx="3">
                  <c:v>05/07/2019</c:v>
                </c:pt>
                <c:pt idx="4">
                  <c:v>06/07/2019</c:v>
                </c:pt>
                <c:pt idx="5">
                  <c:v>09/07/2019</c:v>
                </c:pt>
                <c:pt idx="6">
                  <c:v>11/07/2019</c:v>
                </c:pt>
                <c:pt idx="7">
                  <c:v>12/07/2019</c:v>
                </c:pt>
                <c:pt idx="8">
                  <c:v>15/07/2019</c:v>
                </c:pt>
                <c:pt idx="9">
                  <c:v>17/07/2019</c:v>
                </c:pt>
                <c:pt idx="10">
                  <c:v>20/07/2019</c:v>
                </c:pt>
                <c:pt idx="11">
                  <c:v>26/07/2019</c:v>
                </c:pt>
                <c:pt idx="12">
                  <c:v>29/07/2019</c:v>
                </c:pt>
                <c:pt idx="13">
                  <c:v>30/07/2019</c:v>
                </c:pt>
                <c:pt idx="14">
                  <c:v>31/07/2019</c:v>
                </c:pt>
                <c:pt idx="15">
                  <c:v>01/08/2019</c:v>
                </c:pt>
                <c:pt idx="16">
                  <c:v>02/08/2019</c:v>
                </c:pt>
                <c:pt idx="17">
                  <c:v>05/08/2019</c:v>
                </c:pt>
                <c:pt idx="18">
                  <c:v>06/08/2019</c:v>
                </c:pt>
                <c:pt idx="19">
                  <c:v>07/08/2019</c:v>
                </c:pt>
                <c:pt idx="20">
                  <c:v>08/08/2019</c:v>
                </c:pt>
                <c:pt idx="21">
                  <c:v>10/08/2019</c:v>
                </c:pt>
                <c:pt idx="22">
                  <c:v>12/08/2019</c:v>
                </c:pt>
                <c:pt idx="23">
                  <c:v>14/08/2019</c:v>
                </c:pt>
                <c:pt idx="24">
                  <c:v>15/08/2019</c:v>
                </c:pt>
                <c:pt idx="25">
                  <c:v>17/08/2019</c:v>
                </c:pt>
                <c:pt idx="26">
                  <c:v>18/08/2019</c:v>
                </c:pt>
                <c:pt idx="27">
                  <c:v>19/08/2019</c:v>
                </c:pt>
                <c:pt idx="28">
                  <c:v>22/08/2019</c:v>
                </c:pt>
                <c:pt idx="29">
                  <c:v>23/08/2019</c:v>
                </c:pt>
                <c:pt idx="30">
                  <c:v>26/08/2019</c:v>
                </c:pt>
                <c:pt idx="31">
                  <c:v>27/08/2019</c:v>
                </c:pt>
                <c:pt idx="32">
                  <c:v>28/08/2019</c:v>
                </c:pt>
                <c:pt idx="33">
                  <c:v>29/08/2019</c:v>
                </c:pt>
                <c:pt idx="34">
                  <c:v>31/08/2019</c:v>
                </c:pt>
                <c:pt idx="35">
                  <c:v>02/09/2019</c:v>
                </c:pt>
                <c:pt idx="36">
                  <c:v>04/09/2019</c:v>
                </c:pt>
                <c:pt idx="37">
                  <c:v>06/09/2019</c:v>
                </c:pt>
                <c:pt idx="38">
                  <c:v>09/09/2019</c:v>
                </c:pt>
                <c:pt idx="39">
                  <c:v>10/09/2019</c:v>
                </c:pt>
                <c:pt idx="40">
                  <c:v>11/09/2019</c:v>
                </c:pt>
                <c:pt idx="41">
                  <c:v>12/09/2019</c:v>
                </c:pt>
                <c:pt idx="42">
                  <c:v>13/09/2019</c:v>
                </c:pt>
                <c:pt idx="43">
                  <c:v>18/09/2019</c:v>
                </c:pt>
                <c:pt idx="44">
                  <c:v>20/09/2019</c:v>
                </c:pt>
                <c:pt idx="45">
                  <c:v>22/09/2019</c:v>
                </c:pt>
                <c:pt idx="46">
                  <c:v>23/09/2019</c:v>
                </c:pt>
                <c:pt idx="47">
                  <c:v>25/09/2019</c:v>
                </c:pt>
                <c:pt idx="48">
                  <c:v>26/09/2019</c:v>
                </c:pt>
                <c:pt idx="49">
                  <c:v>27/09/2019</c:v>
                </c:pt>
                <c:pt idx="50">
                  <c:v>30/09/2019</c:v>
                </c:pt>
                <c:pt idx="51">
                  <c:v>01/10/2019</c:v>
                </c:pt>
                <c:pt idx="52">
                  <c:v>02/10/2019</c:v>
                </c:pt>
                <c:pt idx="53">
                  <c:v>03/10/2019</c:v>
                </c:pt>
                <c:pt idx="54">
                  <c:v>04/10/2019</c:v>
                </c:pt>
                <c:pt idx="55">
                  <c:v>07/10/2019</c:v>
                </c:pt>
                <c:pt idx="56">
                  <c:v>09/10/2019</c:v>
                </c:pt>
                <c:pt idx="57">
                  <c:v>11/10/2019</c:v>
                </c:pt>
                <c:pt idx="58">
                  <c:v>14/10/2019</c:v>
                </c:pt>
                <c:pt idx="59">
                  <c:v>15/10/2019</c:v>
                </c:pt>
                <c:pt idx="60">
                  <c:v>16/10/2019</c:v>
                </c:pt>
                <c:pt idx="61">
                  <c:v>17/10/2019</c:v>
                </c:pt>
                <c:pt idx="62">
                  <c:v>18/10/2019</c:v>
                </c:pt>
                <c:pt idx="63">
                  <c:v>21/10/2019</c:v>
                </c:pt>
                <c:pt idx="64">
                  <c:v>22/10/2019</c:v>
                </c:pt>
                <c:pt idx="65">
                  <c:v>24/10/2019</c:v>
                </c:pt>
                <c:pt idx="66">
                  <c:v>25/10/2019</c:v>
                </c:pt>
                <c:pt idx="67">
                  <c:v>28/10/2019</c:v>
                </c:pt>
                <c:pt idx="68">
                  <c:v>29/10/2019</c:v>
                </c:pt>
                <c:pt idx="69">
                  <c:v>31/10/2019</c:v>
                </c:pt>
                <c:pt idx="70">
                  <c:v>01/11/2019</c:v>
                </c:pt>
                <c:pt idx="71">
                  <c:v>04/11/2019</c:v>
                </c:pt>
                <c:pt idx="72">
                  <c:v>05/11/2019</c:v>
                </c:pt>
                <c:pt idx="73">
                  <c:v>06/11/2019</c:v>
                </c:pt>
                <c:pt idx="74">
                  <c:v>07/11/2019</c:v>
                </c:pt>
                <c:pt idx="75">
                  <c:v>08/11/2019</c:v>
                </c:pt>
                <c:pt idx="76">
                  <c:v>02/07/2020</c:v>
                </c:pt>
                <c:pt idx="77">
                  <c:v>03/07/2020</c:v>
                </c:pt>
                <c:pt idx="78">
                  <c:v>11/07/2020</c:v>
                </c:pt>
                <c:pt idx="79">
                  <c:v>12/07/2020</c:v>
                </c:pt>
                <c:pt idx="80">
                  <c:v>15/07/2020</c:v>
                </c:pt>
                <c:pt idx="81">
                  <c:v>19/07/2020</c:v>
                </c:pt>
                <c:pt idx="82">
                  <c:v>23/07/2020</c:v>
                </c:pt>
                <c:pt idx="83">
                  <c:v>24/07/2020</c:v>
                </c:pt>
                <c:pt idx="84">
                  <c:v>26/07/2020</c:v>
                </c:pt>
              </c:strCache>
            </c:strRef>
          </c:cat>
          <c:val>
            <c:numRef>
              <c:f>'Paso 4 - Detalle de Costos'!$C$14:$C$99</c:f>
              <c:numCache>
                <c:formatCode>General</c:formatCode>
                <c:ptCount val="85"/>
                <c:pt idx="0">
                  <c:v>1</c:v>
                </c:pt>
                <c:pt idx="1">
                  <c:v>1</c:v>
                </c:pt>
                <c:pt idx="2">
                  <c:v>2</c:v>
                </c:pt>
                <c:pt idx="3">
                  <c:v>2</c:v>
                </c:pt>
                <c:pt idx="4">
                  <c:v>1</c:v>
                </c:pt>
                <c:pt idx="5">
                  <c:v>2</c:v>
                </c:pt>
                <c:pt idx="6">
                  <c:v>1</c:v>
                </c:pt>
                <c:pt idx="7">
                  <c:v>1</c:v>
                </c:pt>
                <c:pt idx="8">
                  <c:v>1</c:v>
                </c:pt>
                <c:pt idx="9">
                  <c:v>2</c:v>
                </c:pt>
                <c:pt idx="10">
                  <c:v>1</c:v>
                </c:pt>
                <c:pt idx="11">
                  <c:v>1</c:v>
                </c:pt>
                <c:pt idx="12">
                  <c:v>1</c:v>
                </c:pt>
                <c:pt idx="13">
                  <c:v>1</c:v>
                </c:pt>
                <c:pt idx="14">
                  <c:v>4</c:v>
                </c:pt>
                <c:pt idx="15">
                  <c:v>1</c:v>
                </c:pt>
                <c:pt idx="16">
                  <c:v>3</c:v>
                </c:pt>
                <c:pt idx="17">
                  <c:v>4</c:v>
                </c:pt>
                <c:pt idx="18">
                  <c:v>1</c:v>
                </c:pt>
                <c:pt idx="19">
                  <c:v>7</c:v>
                </c:pt>
                <c:pt idx="20">
                  <c:v>1</c:v>
                </c:pt>
                <c:pt idx="21">
                  <c:v>2</c:v>
                </c:pt>
                <c:pt idx="22">
                  <c:v>3</c:v>
                </c:pt>
                <c:pt idx="23">
                  <c:v>1</c:v>
                </c:pt>
                <c:pt idx="24">
                  <c:v>4</c:v>
                </c:pt>
                <c:pt idx="25">
                  <c:v>2</c:v>
                </c:pt>
                <c:pt idx="26">
                  <c:v>3</c:v>
                </c:pt>
                <c:pt idx="27">
                  <c:v>1</c:v>
                </c:pt>
                <c:pt idx="28">
                  <c:v>1</c:v>
                </c:pt>
                <c:pt idx="29">
                  <c:v>4</c:v>
                </c:pt>
                <c:pt idx="30">
                  <c:v>3</c:v>
                </c:pt>
                <c:pt idx="31">
                  <c:v>4</c:v>
                </c:pt>
                <c:pt idx="32">
                  <c:v>3</c:v>
                </c:pt>
                <c:pt idx="33">
                  <c:v>4</c:v>
                </c:pt>
                <c:pt idx="34">
                  <c:v>8</c:v>
                </c:pt>
                <c:pt idx="35">
                  <c:v>1</c:v>
                </c:pt>
                <c:pt idx="36">
                  <c:v>1</c:v>
                </c:pt>
                <c:pt idx="37">
                  <c:v>2</c:v>
                </c:pt>
                <c:pt idx="38">
                  <c:v>3</c:v>
                </c:pt>
                <c:pt idx="39">
                  <c:v>4</c:v>
                </c:pt>
                <c:pt idx="40">
                  <c:v>2</c:v>
                </c:pt>
                <c:pt idx="41">
                  <c:v>18</c:v>
                </c:pt>
                <c:pt idx="42">
                  <c:v>2</c:v>
                </c:pt>
                <c:pt idx="43">
                  <c:v>1</c:v>
                </c:pt>
                <c:pt idx="44">
                  <c:v>4</c:v>
                </c:pt>
                <c:pt idx="45">
                  <c:v>1</c:v>
                </c:pt>
                <c:pt idx="46">
                  <c:v>1</c:v>
                </c:pt>
                <c:pt idx="47">
                  <c:v>5</c:v>
                </c:pt>
                <c:pt idx="48">
                  <c:v>2</c:v>
                </c:pt>
                <c:pt idx="49">
                  <c:v>7</c:v>
                </c:pt>
                <c:pt idx="50">
                  <c:v>18</c:v>
                </c:pt>
                <c:pt idx="51">
                  <c:v>1</c:v>
                </c:pt>
                <c:pt idx="52">
                  <c:v>1</c:v>
                </c:pt>
                <c:pt idx="53">
                  <c:v>3</c:v>
                </c:pt>
                <c:pt idx="54">
                  <c:v>2</c:v>
                </c:pt>
                <c:pt idx="55">
                  <c:v>1</c:v>
                </c:pt>
                <c:pt idx="56">
                  <c:v>1</c:v>
                </c:pt>
                <c:pt idx="57">
                  <c:v>1</c:v>
                </c:pt>
                <c:pt idx="58">
                  <c:v>2</c:v>
                </c:pt>
                <c:pt idx="59">
                  <c:v>4</c:v>
                </c:pt>
                <c:pt idx="60">
                  <c:v>3</c:v>
                </c:pt>
                <c:pt idx="61">
                  <c:v>1</c:v>
                </c:pt>
                <c:pt idx="62">
                  <c:v>4</c:v>
                </c:pt>
                <c:pt idx="63">
                  <c:v>13</c:v>
                </c:pt>
                <c:pt idx="64">
                  <c:v>1</c:v>
                </c:pt>
                <c:pt idx="65">
                  <c:v>1</c:v>
                </c:pt>
                <c:pt idx="66">
                  <c:v>1</c:v>
                </c:pt>
                <c:pt idx="67">
                  <c:v>3</c:v>
                </c:pt>
                <c:pt idx="68">
                  <c:v>4</c:v>
                </c:pt>
                <c:pt idx="69">
                  <c:v>5</c:v>
                </c:pt>
                <c:pt idx="70">
                  <c:v>1</c:v>
                </c:pt>
                <c:pt idx="71">
                  <c:v>1</c:v>
                </c:pt>
                <c:pt idx="72">
                  <c:v>1</c:v>
                </c:pt>
                <c:pt idx="73">
                  <c:v>2</c:v>
                </c:pt>
                <c:pt idx="74">
                  <c:v>2</c:v>
                </c:pt>
                <c:pt idx="75">
                  <c:v>2</c:v>
                </c:pt>
                <c:pt idx="76">
                  <c:v>2</c:v>
                </c:pt>
                <c:pt idx="77">
                  <c:v>3</c:v>
                </c:pt>
                <c:pt idx="78">
                  <c:v>1</c:v>
                </c:pt>
                <c:pt idx="79">
                  <c:v>1</c:v>
                </c:pt>
                <c:pt idx="80">
                  <c:v>1</c:v>
                </c:pt>
                <c:pt idx="81">
                  <c:v>2</c:v>
                </c:pt>
                <c:pt idx="82">
                  <c:v>1</c:v>
                </c:pt>
                <c:pt idx="83">
                  <c:v>2</c:v>
                </c:pt>
                <c:pt idx="84">
                  <c:v>1</c:v>
                </c:pt>
              </c:numCache>
            </c:numRef>
          </c:val>
          <c:smooth val="0"/>
          <c:extLst>
            <c:ext xmlns:c16="http://schemas.microsoft.com/office/drawing/2014/chart" uri="{C3380CC4-5D6E-409C-BE32-E72D297353CC}">
              <c16:uniqueId val="{00000000-95E3-4DC9-AB39-E3238A88010F}"/>
            </c:ext>
          </c:extLst>
        </c:ser>
        <c:ser>
          <c:idx val="1"/>
          <c:order val="1"/>
          <c:tx>
            <c:strRef>
              <c:f>'Paso 4 - Detalle de Costos'!$D$13</c:f>
              <c:strCache>
                <c:ptCount val="1"/>
                <c:pt idx="0">
                  <c:v>$Servicios</c:v>
                </c:pt>
              </c:strCache>
            </c:strRef>
          </c:tx>
          <c:spPr>
            <a:ln w="28575" cap="rnd">
              <a:solidFill>
                <a:schemeClr val="accent5">
                  <a:tint val="77000"/>
                </a:schemeClr>
              </a:solidFill>
              <a:round/>
            </a:ln>
            <a:effectLst/>
          </c:spPr>
          <c:marker>
            <c:symbol val="none"/>
          </c:marker>
          <c:cat>
            <c:strRef>
              <c:f>'Paso 4 - Detalle de Costos'!$B$14:$B$99</c:f>
              <c:strCache>
                <c:ptCount val="85"/>
                <c:pt idx="0">
                  <c:v>02/07/2019</c:v>
                </c:pt>
                <c:pt idx="1">
                  <c:v>03/07/2019</c:v>
                </c:pt>
                <c:pt idx="2">
                  <c:v>04/07/2019</c:v>
                </c:pt>
                <c:pt idx="3">
                  <c:v>05/07/2019</c:v>
                </c:pt>
                <c:pt idx="4">
                  <c:v>06/07/2019</c:v>
                </c:pt>
                <c:pt idx="5">
                  <c:v>09/07/2019</c:v>
                </c:pt>
                <c:pt idx="6">
                  <c:v>11/07/2019</c:v>
                </c:pt>
                <c:pt idx="7">
                  <c:v>12/07/2019</c:v>
                </c:pt>
                <c:pt idx="8">
                  <c:v>15/07/2019</c:v>
                </c:pt>
                <c:pt idx="9">
                  <c:v>17/07/2019</c:v>
                </c:pt>
                <c:pt idx="10">
                  <c:v>20/07/2019</c:v>
                </c:pt>
                <c:pt idx="11">
                  <c:v>26/07/2019</c:v>
                </c:pt>
                <c:pt idx="12">
                  <c:v>29/07/2019</c:v>
                </c:pt>
                <c:pt idx="13">
                  <c:v>30/07/2019</c:v>
                </c:pt>
                <c:pt idx="14">
                  <c:v>31/07/2019</c:v>
                </c:pt>
                <c:pt idx="15">
                  <c:v>01/08/2019</c:v>
                </c:pt>
                <c:pt idx="16">
                  <c:v>02/08/2019</c:v>
                </c:pt>
                <c:pt idx="17">
                  <c:v>05/08/2019</c:v>
                </c:pt>
                <c:pt idx="18">
                  <c:v>06/08/2019</c:v>
                </c:pt>
                <c:pt idx="19">
                  <c:v>07/08/2019</c:v>
                </c:pt>
                <c:pt idx="20">
                  <c:v>08/08/2019</c:v>
                </c:pt>
                <c:pt idx="21">
                  <c:v>10/08/2019</c:v>
                </c:pt>
                <c:pt idx="22">
                  <c:v>12/08/2019</c:v>
                </c:pt>
                <c:pt idx="23">
                  <c:v>14/08/2019</c:v>
                </c:pt>
                <c:pt idx="24">
                  <c:v>15/08/2019</c:v>
                </c:pt>
                <c:pt idx="25">
                  <c:v>17/08/2019</c:v>
                </c:pt>
                <c:pt idx="26">
                  <c:v>18/08/2019</c:v>
                </c:pt>
                <c:pt idx="27">
                  <c:v>19/08/2019</c:v>
                </c:pt>
                <c:pt idx="28">
                  <c:v>22/08/2019</c:v>
                </c:pt>
                <c:pt idx="29">
                  <c:v>23/08/2019</c:v>
                </c:pt>
                <c:pt idx="30">
                  <c:v>26/08/2019</c:v>
                </c:pt>
                <c:pt idx="31">
                  <c:v>27/08/2019</c:v>
                </c:pt>
                <c:pt idx="32">
                  <c:v>28/08/2019</c:v>
                </c:pt>
                <c:pt idx="33">
                  <c:v>29/08/2019</c:v>
                </c:pt>
                <c:pt idx="34">
                  <c:v>31/08/2019</c:v>
                </c:pt>
                <c:pt idx="35">
                  <c:v>02/09/2019</c:v>
                </c:pt>
                <c:pt idx="36">
                  <c:v>04/09/2019</c:v>
                </c:pt>
                <c:pt idx="37">
                  <c:v>06/09/2019</c:v>
                </c:pt>
                <c:pt idx="38">
                  <c:v>09/09/2019</c:v>
                </c:pt>
                <c:pt idx="39">
                  <c:v>10/09/2019</c:v>
                </c:pt>
                <c:pt idx="40">
                  <c:v>11/09/2019</c:v>
                </c:pt>
                <c:pt idx="41">
                  <c:v>12/09/2019</c:v>
                </c:pt>
                <c:pt idx="42">
                  <c:v>13/09/2019</c:v>
                </c:pt>
                <c:pt idx="43">
                  <c:v>18/09/2019</c:v>
                </c:pt>
                <c:pt idx="44">
                  <c:v>20/09/2019</c:v>
                </c:pt>
                <c:pt idx="45">
                  <c:v>22/09/2019</c:v>
                </c:pt>
                <c:pt idx="46">
                  <c:v>23/09/2019</c:v>
                </c:pt>
                <c:pt idx="47">
                  <c:v>25/09/2019</c:v>
                </c:pt>
                <c:pt idx="48">
                  <c:v>26/09/2019</c:v>
                </c:pt>
                <c:pt idx="49">
                  <c:v>27/09/2019</c:v>
                </c:pt>
                <c:pt idx="50">
                  <c:v>30/09/2019</c:v>
                </c:pt>
                <c:pt idx="51">
                  <c:v>01/10/2019</c:v>
                </c:pt>
                <c:pt idx="52">
                  <c:v>02/10/2019</c:v>
                </c:pt>
                <c:pt idx="53">
                  <c:v>03/10/2019</c:v>
                </c:pt>
                <c:pt idx="54">
                  <c:v>04/10/2019</c:v>
                </c:pt>
                <c:pt idx="55">
                  <c:v>07/10/2019</c:v>
                </c:pt>
                <c:pt idx="56">
                  <c:v>09/10/2019</c:v>
                </c:pt>
                <c:pt idx="57">
                  <c:v>11/10/2019</c:v>
                </c:pt>
                <c:pt idx="58">
                  <c:v>14/10/2019</c:v>
                </c:pt>
                <c:pt idx="59">
                  <c:v>15/10/2019</c:v>
                </c:pt>
                <c:pt idx="60">
                  <c:v>16/10/2019</c:v>
                </c:pt>
                <c:pt idx="61">
                  <c:v>17/10/2019</c:v>
                </c:pt>
                <c:pt idx="62">
                  <c:v>18/10/2019</c:v>
                </c:pt>
                <c:pt idx="63">
                  <c:v>21/10/2019</c:v>
                </c:pt>
                <c:pt idx="64">
                  <c:v>22/10/2019</c:v>
                </c:pt>
                <c:pt idx="65">
                  <c:v>24/10/2019</c:v>
                </c:pt>
                <c:pt idx="66">
                  <c:v>25/10/2019</c:v>
                </c:pt>
                <c:pt idx="67">
                  <c:v>28/10/2019</c:v>
                </c:pt>
                <c:pt idx="68">
                  <c:v>29/10/2019</c:v>
                </c:pt>
                <c:pt idx="69">
                  <c:v>31/10/2019</c:v>
                </c:pt>
                <c:pt idx="70">
                  <c:v>01/11/2019</c:v>
                </c:pt>
                <c:pt idx="71">
                  <c:v>04/11/2019</c:v>
                </c:pt>
                <c:pt idx="72">
                  <c:v>05/11/2019</c:v>
                </c:pt>
                <c:pt idx="73">
                  <c:v>06/11/2019</c:v>
                </c:pt>
                <c:pt idx="74">
                  <c:v>07/11/2019</c:v>
                </c:pt>
                <c:pt idx="75">
                  <c:v>08/11/2019</c:v>
                </c:pt>
                <c:pt idx="76">
                  <c:v>02/07/2020</c:v>
                </c:pt>
                <c:pt idx="77">
                  <c:v>03/07/2020</c:v>
                </c:pt>
                <c:pt idx="78">
                  <c:v>11/07/2020</c:v>
                </c:pt>
                <c:pt idx="79">
                  <c:v>12/07/2020</c:v>
                </c:pt>
                <c:pt idx="80">
                  <c:v>15/07/2020</c:v>
                </c:pt>
                <c:pt idx="81">
                  <c:v>19/07/2020</c:v>
                </c:pt>
                <c:pt idx="82">
                  <c:v>23/07/2020</c:v>
                </c:pt>
                <c:pt idx="83">
                  <c:v>24/07/2020</c:v>
                </c:pt>
                <c:pt idx="84">
                  <c:v>26/07/2020</c:v>
                </c:pt>
              </c:strCache>
            </c:strRef>
          </c:cat>
          <c:val>
            <c:numRef>
              <c:f>'Paso 4 - Detalle de Costos'!$D$14:$D$99</c:f>
              <c:numCache>
                <c:formatCode>_("$"* #,##0.00_);_("$"* \(#,##0.00\);_("$"* "-"??_);_(@_)</c:formatCode>
                <c:ptCount val="85"/>
                <c:pt idx="0">
                  <c:v>1319.0011999999999</c:v>
                </c:pt>
                <c:pt idx="1">
                  <c:v>1318.9895999999999</c:v>
                </c:pt>
                <c:pt idx="2">
                  <c:v>8809.7824000000001</c:v>
                </c:pt>
                <c:pt idx="3">
                  <c:v>3738.0072</c:v>
                </c:pt>
                <c:pt idx="4">
                  <c:v>980.00279999999998</c:v>
                </c:pt>
                <c:pt idx="5">
                  <c:v>8754.9956000000002</c:v>
                </c:pt>
                <c:pt idx="6">
                  <c:v>329.10359999999997</c:v>
                </c:pt>
                <c:pt idx="7">
                  <c:v>2352.9903999999997</c:v>
                </c:pt>
                <c:pt idx="8">
                  <c:v>9470.24</c:v>
                </c:pt>
                <c:pt idx="9">
                  <c:v>20688.831999999999</c:v>
                </c:pt>
                <c:pt idx="10">
                  <c:v>980.00279999999998</c:v>
                </c:pt>
                <c:pt idx="11">
                  <c:v>9470.1935999999987</c:v>
                </c:pt>
                <c:pt idx="12">
                  <c:v>6672.7375999999995</c:v>
                </c:pt>
                <c:pt idx="13">
                  <c:v>3039.2</c:v>
                </c:pt>
                <c:pt idx="14">
                  <c:v>20235.875199999999</c:v>
                </c:pt>
                <c:pt idx="15">
                  <c:v>4192.8779999999997</c:v>
                </c:pt>
                <c:pt idx="16">
                  <c:v>18710.394</c:v>
                </c:pt>
                <c:pt idx="17">
                  <c:v>21268.309999999998</c:v>
                </c:pt>
                <c:pt idx="18">
                  <c:v>4834.9844000000003</c:v>
                </c:pt>
                <c:pt idx="19">
                  <c:v>40092.697200000002</c:v>
                </c:pt>
                <c:pt idx="20">
                  <c:v>1287.5999999999999</c:v>
                </c:pt>
                <c:pt idx="21">
                  <c:v>12217.212799999999</c:v>
                </c:pt>
                <c:pt idx="22">
                  <c:v>6474.6443999999992</c:v>
                </c:pt>
                <c:pt idx="23">
                  <c:v>11098.1376</c:v>
                </c:pt>
                <c:pt idx="24">
                  <c:v>33823.674399999996</c:v>
                </c:pt>
                <c:pt idx="25">
                  <c:v>3034.328</c:v>
                </c:pt>
                <c:pt idx="26">
                  <c:v>13523.8832</c:v>
                </c:pt>
                <c:pt idx="27">
                  <c:v>4504.28</c:v>
                </c:pt>
                <c:pt idx="28">
                  <c:v>2353.002</c:v>
                </c:pt>
                <c:pt idx="29">
                  <c:v>6596.9547999999995</c:v>
                </c:pt>
                <c:pt idx="30">
                  <c:v>17271.263199999998</c:v>
                </c:pt>
                <c:pt idx="31">
                  <c:v>139627.4368</c:v>
                </c:pt>
                <c:pt idx="32">
                  <c:v>7097.2859999999991</c:v>
                </c:pt>
                <c:pt idx="33">
                  <c:v>367196.93279999995</c:v>
                </c:pt>
                <c:pt idx="34">
                  <c:v>152862.712</c:v>
                </c:pt>
                <c:pt idx="35">
                  <c:v>5367.32</c:v>
                </c:pt>
                <c:pt idx="36">
                  <c:v>791.00399999999991</c:v>
                </c:pt>
                <c:pt idx="37">
                  <c:v>4358.2011999999995</c:v>
                </c:pt>
                <c:pt idx="38">
                  <c:v>36171.119999999995</c:v>
                </c:pt>
                <c:pt idx="39">
                  <c:v>27352.277999999998</c:v>
                </c:pt>
                <c:pt idx="40">
                  <c:v>5201.9967999999999</c:v>
                </c:pt>
                <c:pt idx="41">
                  <c:v>72765.407999999967</c:v>
                </c:pt>
                <c:pt idx="42">
                  <c:v>2130.2587999999996</c:v>
                </c:pt>
                <c:pt idx="43">
                  <c:v>5608.5999999999995</c:v>
                </c:pt>
                <c:pt idx="44">
                  <c:v>20246.686399999999</c:v>
                </c:pt>
                <c:pt idx="45">
                  <c:v>1403.4608000000001</c:v>
                </c:pt>
                <c:pt idx="46">
                  <c:v>475.59999999999997</c:v>
                </c:pt>
                <c:pt idx="47">
                  <c:v>37566.437599999997</c:v>
                </c:pt>
                <c:pt idx="48">
                  <c:v>36206.407199999994</c:v>
                </c:pt>
                <c:pt idx="49">
                  <c:v>51245.111199999999</c:v>
                </c:pt>
                <c:pt idx="50">
                  <c:v>169888.43799999999</c:v>
                </c:pt>
                <c:pt idx="51">
                  <c:v>4334.92</c:v>
                </c:pt>
                <c:pt idx="52">
                  <c:v>12338.003599999998</c:v>
                </c:pt>
                <c:pt idx="53">
                  <c:v>54401.123199999987</c:v>
                </c:pt>
                <c:pt idx="54">
                  <c:v>29944.054399999997</c:v>
                </c:pt>
                <c:pt idx="55">
                  <c:v>2900</c:v>
                </c:pt>
                <c:pt idx="56">
                  <c:v>3409.3791999999999</c:v>
                </c:pt>
                <c:pt idx="57">
                  <c:v>4834.9960000000001</c:v>
                </c:pt>
                <c:pt idx="58">
                  <c:v>35436.689199999993</c:v>
                </c:pt>
                <c:pt idx="59">
                  <c:v>34905.223599999998</c:v>
                </c:pt>
                <c:pt idx="60">
                  <c:v>14508.085199999998</c:v>
                </c:pt>
                <c:pt idx="61">
                  <c:v>3754.9199999999996</c:v>
                </c:pt>
                <c:pt idx="62">
                  <c:v>21609.2572</c:v>
                </c:pt>
                <c:pt idx="63">
                  <c:v>135322.35200000001</c:v>
                </c:pt>
                <c:pt idx="64">
                  <c:v>7624.6799999999994</c:v>
                </c:pt>
                <c:pt idx="65">
                  <c:v>3230.31</c:v>
                </c:pt>
                <c:pt idx="66">
                  <c:v>725</c:v>
                </c:pt>
                <c:pt idx="67">
                  <c:v>17791.743599999998</c:v>
                </c:pt>
                <c:pt idx="68">
                  <c:v>20069.078799999999</c:v>
                </c:pt>
                <c:pt idx="69">
                  <c:v>54893.450400000002</c:v>
                </c:pt>
                <c:pt idx="70">
                  <c:v>19628.023599999997</c:v>
                </c:pt>
                <c:pt idx="71">
                  <c:v>9283.48</c:v>
                </c:pt>
                <c:pt idx="72">
                  <c:v>19182.270399999998</c:v>
                </c:pt>
                <c:pt idx="73">
                  <c:v>17706.239999999998</c:v>
                </c:pt>
                <c:pt idx="74">
                  <c:v>5073.84</c:v>
                </c:pt>
                <c:pt idx="75">
                  <c:v>35346.707999999999</c:v>
                </c:pt>
                <c:pt idx="76">
                  <c:v>19167.84</c:v>
                </c:pt>
                <c:pt idx="77">
                  <c:v>13206.715999999999</c:v>
                </c:pt>
                <c:pt idx="78">
                  <c:v>2729.48</c:v>
                </c:pt>
                <c:pt idx="79">
                  <c:v>4098.28</c:v>
                </c:pt>
                <c:pt idx="80">
                  <c:v>2820.8879999999999</c:v>
                </c:pt>
                <c:pt idx="81">
                  <c:v>28355.028399999999</c:v>
                </c:pt>
                <c:pt idx="82">
                  <c:v>980.00279999999998</c:v>
                </c:pt>
                <c:pt idx="83">
                  <c:v>9991.5439999999999</c:v>
                </c:pt>
                <c:pt idx="84">
                  <c:v>3363.9999999999995</c:v>
                </c:pt>
              </c:numCache>
            </c:numRef>
          </c:val>
          <c:smooth val="0"/>
          <c:extLst>
            <c:ext xmlns:c16="http://schemas.microsoft.com/office/drawing/2014/chart" uri="{C3380CC4-5D6E-409C-BE32-E72D297353CC}">
              <c16:uniqueId val="{00000001-95E3-4DC9-AB39-E3238A88010F}"/>
            </c:ext>
          </c:extLst>
        </c:ser>
        <c:dLbls>
          <c:showLegendKey val="0"/>
          <c:showVal val="0"/>
          <c:showCatName val="0"/>
          <c:showSerName val="0"/>
          <c:showPercent val="0"/>
          <c:showBubbleSize val="0"/>
        </c:dLbls>
        <c:smooth val="0"/>
        <c:axId val="489202016"/>
        <c:axId val="489202344"/>
      </c:lineChart>
      <c:catAx>
        <c:axId val="489202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89202344"/>
        <c:crosses val="autoZero"/>
        <c:auto val="1"/>
        <c:lblAlgn val="ctr"/>
        <c:lblOffset val="100"/>
        <c:noMultiLvlLbl val="0"/>
      </c:catAx>
      <c:valAx>
        <c:axId val="489202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89202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pivotSource>
    <c:name>[20200626 Costes de Mantenimiento.xlsx]Paso 4 - Detalle de Costos!TablaDinámica8</c:name>
    <c:fmtId val="21"/>
  </c:pivotSource>
  <c:chart>
    <c:autoTitleDeleted val="0"/>
    <c:pivotFmts>
      <c:pivotFmt>
        <c:idx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2942563049184066"/>
          <c:y val="0.15370078740157481"/>
          <c:w val="0.41334538400091292"/>
          <c:h val="0.73889982502187224"/>
        </c:manualLayout>
      </c:layout>
      <c:barChart>
        <c:barDir val="bar"/>
        <c:grouping val="clustered"/>
        <c:varyColors val="0"/>
        <c:ser>
          <c:idx val="0"/>
          <c:order val="0"/>
          <c:tx>
            <c:strRef>
              <c:f>'Paso 4 - Detalle de Costos'!$N$13</c:f>
              <c:strCache>
                <c:ptCount val="1"/>
                <c:pt idx="0">
                  <c:v>#Servicios</c:v>
                </c:pt>
              </c:strCache>
            </c:strRef>
          </c:tx>
          <c:spPr>
            <a:gradFill rotWithShape="1">
              <a:gsLst>
                <a:gs pos="0">
                  <a:schemeClr val="accent5">
                    <a:shade val="76000"/>
                    <a:lumMod val="110000"/>
                    <a:satMod val="105000"/>
                    <a:tint val="67000"/>
                  </a:schemeClr>
                </a:gs>
                <a:gs pos="50000">
                  <a:schemeClr val="accent5">
                    <a:shade val="76000"/>
                    <a:lumMod val="105000"/>
                    <a:satMod val="103000"/>
                    <a:tint val="73000"/>
                  </a:schemeClr>
                </a:gs>
                <a:gs pos="100000">
                  <a:schemeClr val="accent5">
                    <a:shade val="76000"/>
                    <a:lumMod val="105000"/>
                    <a:satMod val="109000"/>
                    <a:tint val="81000"/>
                  </a:schemeClr>
                </a:gs>
              </a:gsLst>
              <a:lin ang="5400000" scaled="0"/>
            </a:gradFill>
            <a:ln w="9525" cap="flat" cmpd="sng" algn="ctr">
              <a:solidFill>
                <a:schemeClr val="accent5">
                  <a:shade val="76000"/>
                  <a:shade val="95000"/>
                </a:schemeClr>
              </a:solidFill>
              <a:round/>
            </a:ln>
            <a:effectLst/>
          </c:spPr>
          <c:invertIfNegative val="0"/>
          <c:cat>
            <c:strRef>
              <c:f>'Paso 4 - Detalle de Costos'!$M$14:$M$67</c:f>
              <c:strCache>
                <c:ptCount val="53"/>
                <c:pt idx="0">
                  <c:v>LIMPIAPARABRISA CANILLA O RASQUETA</c:v>
                </c:pt>
                <c:pt idx="1">
                  <c:v>MANTENIMIENTO CADA 10,000 KM</c:v>
                </c:pt>
                <c:pt idx="2">
                  <c:v>Servicio mayor sin bujías</c:v>
                </c:pt>
                <c:pt idx="3">
                  <c:v>4 LLANTAS</c:v>
                </c:pt>
                <c:pt idx="4">
                  <c:v>Servicio mayor con bujias</c:v>
                </c:pt>
                <c:pt idx="5">
                  <c:v>KIT DE CLUTCH PLATO DISCO Y COLLARIN</c:v>
                </c:pt>
                <c:pt idx="6">
                  <c:v>OTROS (MOTOR)</c:v>
                </c:pt>
                <c:pt idx="7">
                  <c:v>PASTILLAS DE FRENO DELANTERAS</c:v>
                </c:pt>
                <c:pt idx="8">
                  <c:v>CAJA DE DIRECCIÓN</c:v>
                </c:pt>
                <c:pt idx="9">
                  <c:v>BOMBA DE INYECCION DIESEL</c:v>
                </c:pt>
                <c:pt idx="10">
                  <c:v>KIT DISTRIBUCION</c:v>
                </c:pt>
                <c:pt idx="11">
                  <c:v>BIRLOS Y TUERCAS</c:v>
                </c:pt>
                <c:pt idx="12">
                  <c:v>BOMBA DE AGUA</c:v>
                </c:pt>
                <c:pt idx="13">
                  <c:v>OTROS FRENOS DELANTEROS</c:v>
                </c:pt>
                <c:pt idx="14">
                  <c:v>MAZAS</c:v>
                </c:pt>
                <c:pt idx="15">
                  <c:v>CILINDRO PRINCIPAL FRENO</c:v>
                </c:pt>
                <c:pt idx="16">
                  <c:v>OTROS (TRANSMISION)</c:v>
                </c:pt>
                <c:pt idx="17">
                  <c:v>CARTER</c:v>
                </c:pt>
                <c:pt idx="18">
                  <c:v>LIMPIEZA Y AJUSTE DE FRENOS</c:v>
                </c:pt>
                <c:pt idx="19">
                  <c:v>ALTERNADOR</c:v>
                </c:pt>
                <c:pt idx="20">
                  <c:v>TURBOCARGADOR</c:v>
                </c:pt>
                <c:pt idx="21">
                  <c:v>REPARACIÓN DE TRANSMISIÓN</c:v>
                </c:pt>
                <c:pt idx="22">
                  <c:v>OTROS CONSUMIBLES</c:v>
                </c:pt>
                <c:pt idx="23">
                  <c:v>AMORTIGUADORES DELANTEROS</c:v>
                </c:pt>
                <c:pt idx="24">
                  <c:v>PASTILLAS DE FRENO TRASERAS</c:v>
                </c:pt>
                <c:pt idx="25">
                  <c:v>LIMPIEZA AL CUERPO DE ACELERACIÓN</c:v>
                </c:pt>
                <c:pt idx="26">
                  <c:v>2 LLANTAS</c:v>
                </c:pt>
                <c:pt idx="27">
                  <c:v>BATERIA</c:v>
                </c:pt>
                <c:pt idx="28">
                  <c:v>FILTRO DE POLEN AC</c:v>
                </c:pt>
                <c:pt idx="29">
                  <c:v>MOTOR DE ARRANQUE O MARCHA</c:v>
                </c:pt>
                <c:pt idx="30">
                  <c:v>ROTULA</c:v>
                </c:pt>
                <c:pt idx="31">
                  <c:v>FILTRO DE COMBUSTIBLE</c:v>
                </c:pt>
                <c:pt idx="32">
                  <c:v>FOCO 1 / 2 FILAMENTOS</c:v>
                </c:pt>
                <c:pt idx="33">
                  <c:v>SERVICIO AL SISTEMA DE AIRE</c:v>
                </c:pt>
                <c:pt idx="34">
                  <c:v>TERMOSTATO</c:v>
                </c:pt>
                <c:pt idx="35">
                  <c:v>MONTAJE</c:v>
                </c:pt>
                <c:pt idx="36">
                  <c:v>GOMAS DE BARRA ESTABILIZADORA</c:v>
                </c:pt>
                <c:pt idx="37">
                  <c:v>FRENOS GENERALES</c:v>
                </c:pt>
                <c:pt idx="38">
                  <c:v>FOCO DE FARO 1 O 2 FILAMENTOS</c:v>
                </c:pt>
                <c:pt idx="39">
                  <c:v>AMORTIGUADORES TRASEROS</c:v>
                </c:pt>
                <c:pt idx="40">
                  <c:v>ZAPATAS DE FRENO TRASERAS</c:v>
                </c:pt>
                <c:pt idx="41">
                  <c:v>FILTRO DE AIRE</c:v>
                </c:pt>
                <c:pt idx="42">
                  <c:v>MANTENIMIENTO CADA 15,000 KM</c:v>
                </c:pt>
                <c:pt idx="43">
                  <c:v>DIAGNOSTICOS / INSPECCIONES</c:v>
                </c:pt>
                <c:pt idx="44">
                  <c:v>OTROS (ACCESORIOS)</c:v>
                </c:pt>
                <c:pt idx="45">
                  <c:v>BALERO DOBLE</c:v>
                </c:pt>
                <c:pt idx="46">
                  <c:v>BALERO HOMOCINETICO</c:v>
                </c:pt>
                <c:pt idx="47">
                  <c:v>ALINEACION Y BALANCEO</c:v>
                </c:pt>
                <c:pt idx="48">
                  <c:v>TERMINALES DE BATERIA</c:v>
                </c:pt>
                <c:pt idx="49">
                  <c:v>UNID.FARO / CALAVERAS / CUARTOS</c:v>
                </c:pt>
                <c:pt idx="50">
                  <c:v>SOPORTE DE TRANSMISION</c:v>
                </c:pt>
                <c:pt idx="51">
                  <c:v>LAVADO DE INYECTORES</c:v>
                </c:pt>
                <c:pt idx="52">
                  <c:v>BUZOS BUZOS</c:v>
                </c:pt>
              </c:strCache>
            </c:strRef>
          </c:cat>
          <c:val>
            <c:numRef>
              <c:f>'Paso 4 - Detalle de Costos'!$N$14:$N$67</c:f>
              <c:numCache>
                <c:formatCode>General</c:formatCode>
                <c:ptCount val="53"/>
                <c:pt idx="0">
                  <c:v>2</c:v>
                </c:pt>
                <c:pt idx="1">
                  <c:v>57</c:v>
                </c:pt>
                <c:pt idx="2">
                  <c:v>36</c:v>
                </c:pt>
                <c:pt idx="3">
                  <c:v>14</c:v>
                </c:pt>
                <c:pt idx="4">
                  <c:v>17</c:v>
                </c:pt>
                <c:pt idx="5">
                  <c:v>4</c:v>
                </c:pt>
                <c:pt idx="6">
                  <c:v>1</c:v>
                </c:pt>
                <c:pt idx="7">
                  <c:v>6</c:v>
                </c:pt>
                <c:pt idx="8">
                  <c:v>1</c:v>
                </c:pt>
                <c:pt idx="9">
                  <c:v>1</c:v>
                </c:pt>
                <c:pt idx="10">
                  <c:v>2</c:v>
                </c:pt>
                <c:pt idx="11">
                  <c:v>1</c:v>
                </c:pt>
                <c:pt idx="12">
                  <c:v>1</c:v>
                </c:pt>
                <c:pt idx="13">
                  <c:v>3</c:v>
                </c:pt>
                <c:pt idx="14">
                  <c:v>2</c:v>
                </c:pt>
                <c:pt idx="15">
                  <c:v>1</c:v>
                </c:pt>
                <c:pt idx="16">
                  <c:v>2</c:v>
                </c:pt>
                <c:pt idx="17">
                  <c:v>1</c:v>
                </c:pt>
                <c:pt idx="18">
                  <c:v>3</c:v>
                </c:pt>
                <c:pt idx="19">
                  <c:v>1</c:v>
                </c:pt>
                <c:pt idx="20">
                  <c:v>1</c:v>
                </c:pt>
                <c:pt idx="21">
                  <c:v>1</c:v>
                </c:pt>
                <c:pt idx="22">
                  <c:v>2</c:v>
                </c:pt>
                <c:pt idx="23">
                  <c:v>1</c:v>
                </c:pt>
                <c:pt idx="24">
                  <c:v>2</c:v>
                </c:pt>
                <c:pt idx="25">
                  <c:v>1</c:v>
                </c:pt>
                <c:pt idx="26">
                  <c:v>3</c:v>
                </c:pt>
                <c:pt idx="27">
                  <c:v>4</c:v>
                </c:pt>
                <c:pt idx="28">
                  <c:v>2</c:v>
                </c:pt>
                <c:pt idx="29">
                  <c:v>1</c:v>
                </c:pt>
                <c:pt idx="30">
                  <c:v>1</c:v>
                </c:pt>
                <c:pt idx="31">
                  <c:v>1</c:v>
                </c:pt>
                <c:pt idx="32">
                  <c:v>3</c:v>
                </c:pt>
                <c:pt idx="33">
                  <c:v>2</c:v>
                </c:pt>
                <c:pt idx="34">
                  <c:v>1</c:v>
                </c:pt>
                <c:pt idx="35">
                  <c:v>13</c:v>
                </c:pt>
                <c:pt idx="36">
                  <c:v>1</c:v>
                </c:pt>
                <c:pt idx="37">
                  <c:v>1</c:v>
                </c:pt>
                <c:pt idx="38">
                  <c:v>2</c:v>
                </c:pt>
                <c:pt idx="39">
                  <c:v>1</c:v>
                </c:pt>
                <c:pt idx="40">
                  <c:v>1</c:v>
                </c:pt>
                <c:pt idx="41">
                  <c:v>1</c:v>
                </c:pt>
                <c:pt idx="42">
                  <c:v>2</c:v>
                </c:pt>
                <c:pt idx="43">
                  <c:v>1</c:v>
                </c:pt>
                <c:pt idx="44">
                  <c:v>1</c:v>
                </c:pt>
                <c:pt idx="45">
                  <c:v>1</c:v>
                </c:pt>
                <c:pt idx="46">
                  <c:v>1</c:v>
                </c:pt>
                <c:pt idx="47">
                  <c:v>2</c:v>
                </c:pt>
                <c:pt idx="48">
                  <c:v>1</c:v>
                </c:pt>
                <c:pt idx="49">
                  <c:v>1</c:v>
                </c:pt>
                <c:pt idx="50">
                  <c:v>1</c:v>
                </c:pt>
                <c:pt idx="51">
                  <c:v>1</c:v>
                </c:pt>
                <c:pt idx="52">
                  <c:v>1</c:v>
                </c:pt>
              </c:numCache>
            </c:numRef>
          </c:val>
          <c:extLst>
            <c:ext xmlns:c16="http://schemas.microsoft.com/office/drawing/2014/chart" uri="{C3380CC4-5D6E-409C-BE32-E72D297353CC}">
              <c16:uniqueId val="{00000000-B143-40C1-BBD9-A00BD42F5B05}"/>
            </c:ext>
          </c:extLst>
        </c:ser>
        <c:ser>
          <c:idx val="1"/>
          <c:order val="1"/>
          <c:tx>
            <c:strRef>
              <c:f>'Paso 4 - Detalle de Costos'!$O$13</c:f>
              <c:strCache>
                <c:ptCount val="1"/>
                <c:pt idx="0">
                  <c:v>$Tarea</c:v>
                </c:pt>
              </c:strCache>
            </c:strRef>
          </c:tx>
          <c:spPr>
            <a:gradFill rotWithShape="1">
              <a:gsLst>
                <a:gs pos="0">
                  <a:schemeClr val="accent5">
                    <a:tint val="77000"/>
                    <a:lumMod val="110000"/>
                    <a:satMod val="105000"/>
                    <a:tint val="67000"/>
                  </a:schemeClr>
                </a:gs>
                <a:gs pos="50000">
                  <a:schemeClr val="accent5">
                    <a:tint val="77000"/>
                    <a:lumMod val="105000"/>
                    <a:satMod val="103000"/>
                    <a:tint val="73000"/>
                  </a:schemeClr>
                </a:gs>
                <a:gs pos="100000">
                  <a:schemeClr val="accent5">
                    <a:tint val="77000"/>
                    <a:lumMod val="105000"/>
                    <a:satMod val="109000"/>
                    <a:tint val="81000"/>
                  </a:schemeClr>
                </a:gs>
              </a:gsLst>
              <a:lin ang="5400000" scaled="0"/>
            </a:gradFill>
            <a:ln w="9525" cap="flat" cmpd="sng" algn="ctr">
              <a:solidFill>
                <a:schemeClr val="accent5">
                  <a:tint val="77000"/>
                  <a:shade val="95000"/>
                </a:schemeClr>
              </a:solidFill>
              <a:round/>
            </a:ln>
            <a:effectLst/>
          </c:spPr>
          <c:invertIfNegative val="0"/>
          <c:cat>
            <c:strRef>
              <c:f>'Paso 4 - Detalle de Costos'!$M$14:$M$67</c:f>
              <c:strCache>
                <c:ptCount val="53"/>
                <c:pt idx="0">
                  <c:v>LIMPIAPARABRISA CANILLA O RASQUETA</c:v>
                </c:pt>
                <c:pt idx="1">
                  <c:v>MANTENIMIENTO CADA 10,000 KM</c:v>
                </c:pt>
                <c:pt idx="2">
                  <c:v>Servicio mayor sin bujías</c:v>
                </c:pt>
                <c:pt idx="3">
                  <c:v>4 LLANTAS</c:v>
                </c:pt>
                <c:pt idx="4">
                  <c:v>Servicio mayor con bujias</c:v>
                </c:pt>
                <c:pt idx="5">
                  <c:v>KIT DE CLUTCH PLATO DISCO Y COLLARIN</c:v>
                </c:pt>
                <c:pt idx="6">
                  <c:v>OTROS (MOTOR)</c:v>
                </c:pt>
                <c:pt idx="7">
                  <c:v>PASTILLAS DE FRENO DELANTERAS</c:v>
                </c:pt>
                <c:pt idx="8">
                  <c:v>CAJA DE DIRECCIÓN</c:v>
                </c:pt>
                <c:pt idx="9">
                  <c:v>BOMBA DE INYECCION DIESEL</c:v>
                </c:pt>
                <c:pt idx="10">
                  <c:v>KIT DISTRIBUCION</c:v>
                </c:pt>
                <c:pt idx="11">
                  <c:v>BIRLOS Y TUERCAS</c:v>
                </c:pt>
                <c:pt idx="12">
                  <c:v>BOMBA DE AGUA</c:v>
                </c:pt>
                <c:pt idx="13">
                  <c:v>OTROS FRENOS DELANTEROS</c:v>
                </c:pt>
                <c:pt idx="14">
                  <c:v>MAZAS</c:v>
                </c:pt>
                <c:pt idx="15">
                  <c:v>CILINDRO PRINCIPAL FRENO</c:v>
                </c:pt>
                <c:pt idx="16">
                  <c:v>OTROS (TRANSMISION)</c:v>
                </c:pt>
                <c:pt idx="17">
                  <c:v>CARTER</c:v>
                </c:pt>
                <c:pt idx="18">
                  <c:v>LIMPIEZA Y AJUSTE DE FRENOS</c:v>
                </c:pt>
                <c:pt idx="19">
                  <c:v>ALTERNADOR</c:v>
                </c:pt>
                <c:pt idx="20">
                  <c:v>TURBOCARGADOR</c:v>
                </c:pt>
                <c:pt idx="21">
                  <c:v>REPARACIÓN DE TRANSMISIÓN</c:v>
                </c:pt>
                <c:pt idx="22">
                  <c:v>OTROS CONSUMIBLES</c:v>
                </c:pt>
                <c:pt idx="23">
                  <c:v>AMORTIGUADORES DELANTEROS</c:v>
                </c:pt>
                <c:pt idx="24">
                  <c:v>PASTILLAS DE FRENO TRASERAS</c:v>
                </c:pt>
                <c:pt idx="25">
                  <c:v>LIMPIEZA AL CUERPO DE ACELERACIÓN</c:v>
                </c:pt>
                <c:pt idx="26">
                  <c:v>2 LLANTAS</c:v>
                </c:pt>
                <c:pt idx="27">
                  <c:v>BATERIA</c:v>
                </c:pt>
                <c:pt idx="28">
                  <c:v>FILTRO DE POLEN AC</c:v>
                </c:pt>
                <c:pt idx="29">
                  <c:v>MOTOR DE ARRANQUE O MARCHA</c:v>
                </c:pt>
                <c:pt idx="30">
                  <c:v>ROTULA</c:v>
                </c:pt>
                <c:pt idx="31">
                  <c:v>FILTRO DE COMBUSTIBLE</c:v>
                </c:pt>
                <c:pt idx="32">
                  <c:v>FOCO 1 / 2 FILAMENTOS</c:v>
                </c:pt>
                <c:pt idx="33">
                  <c:v>SERVICIO AL SISTEMA DE AIRE</c:v>
                </c:pt>
                <c:pt idx="34">
                  <c:v>TERMOSTATO</c:v>
                </c:pt>
                <c:pt idx="35">
                  <c:v>MONTAJE</c:v>
                </c:pt>
                <c:pt idx="36">
                  <c:v>GOMAS DE BARRA ESTABILIZADORA</c:v>
                </c:pt>
                <c:pt idx="37">
                  <c:v>FRENOS GENERALES</c:v>
                </c:pt>
                <c:pt idx="38">
                  <c:v>FOCO DE FARO 1 O 2 FILAMENTOS</c:v>
                </c:pt>
                <c:pt idx="39">
                  <c:v>AMORTIGUADORES TRASEROS</c:v>
                </c:pt>
                <c:pt idx="40">
                  <c:v>ZAPATAS DE FRENO TRASERAS</c:v>
                </c:pt>
                <c:pt idx="41">
                  <c:v>FILTRO DE AIRE</c:v>
                </c:pt>
                <c:pt idx="42">
                  <c:v>MANTENIMIENTO CADA 15,000 KM</c:v>
                </c:pt>
                <c:pt idx="43">
                  <c:v>DIAGNOSTICOS / INSPECCIONES</c:v>
                </c:pt>
                <c:pt idx="44">
                  <c:v>OTROS (ACCESORIOS)</c:v>
                </c:pt>
                <c:pt idx="45">
                  <c:v>BALERO DOBLE</c:v>
                </c:pt>
                <c:pt idx="46">
                  <c:v>BALERO HOMOCINETICO</c:v>
                </c:pt>
                <c:pt idx="47">
                  <c:v>ALINEACION Y BALANCEO</c:v>
                </c:pt>
                <c:pt idx="48">
                  <c:v>TERMINALES DE BATERIA</c:v>
                </c:pt>
                <c:pt idx="49">
                  <c:v>UNID.FARO / CALAVERAS / CUARTOS</c:v>
                </c:pt>
                <c:pt idx="50">
                  <c:v>SOPORTE DE TRANSMISION</c:v>
                </c:pt>
                <c:pt idx="51">
                  <c:v>LAVADO DE INYECTORES</c:v>
                </c:pt>
                <c:pt idx="52">
                  <c:v>BUZOS BUZOS</c:v>
                </c:pt>
              </c:strCache>
            </c:strRef>
          </c:cat>
          <c:val>
            <c:numRef>
              <c:f>'Paso 4 - Detalle de Costos'!$O$14:$O$67</c:f>
              <c:numCache>
                <c:formatCode>_("$"* #,##0.00_);_("$"* \(#,##0.00\);_("$"* "-"??_);_(@_)</c:formatCode>
                <c:ptCount val="53"/>
                <c:pt idx="0">
                  <c:v>361806.11119999998</c:v>
                </c:pt>
                <c:pt idx="1">
                  <c:v>288724.82359999995</c:v>
                </c:pt>
                <c:pt idx="2">
                  <c:v>251788.71840000004</c:v>
                </c:pt>
                <c:pt idx="3">
                  <c:v>147914.80160000001</c:v>
                </c:pt>
                <c:pt idx="4">
                  <c:v>122991.958</c:v>
                </c:pt>
                <c:pt idx="5">
                  <c:v>65432.943599999991</c:v>
                </c:pt>
                <c:pt idx="6">
                  <c:v>51403.358399999997</c:v>
                </c:pt>
                <c:pt idx="7">
                  <c:v>49036.784399999997</c:v>
                </c:pt>
                <c:pt idx="8">
                  <c:v>43057.691999999995</c:v>
                </c:pt>
                <c:pt idx="9">
                  <c:v>41206.911999999997</c:v>
                </c:pt>
                <c:pt idx="10">
                  <c:v>38792.766399999993</c:v>
                </c:pt>
                <c:pt idx="11">
                  <c:v>37405.325199999999</c:v>
                </c:pt>
                <c:pt idx="12">
                  <c:v>34117.687999999995</c:v>
                </c:pt>
                <c:pt idx="13">
                  <c:v>26794.433999999997</c:v>
                </c:pt>
                <c:pt idx="14">
                  <c:v>25642.124799999998</c:v>
                </c:pt>
                <c:pt idx="15">
                  <c:v>24405.239999999998</c:v>
                </c:pt>
                <c:pt idx="16">
                  <c:v>24297.638399999996</c:v>
                </c:pt>
                <c:pt idx="17">
                  <c:v>23628.527199999997</c:v>
                </c:pt>
                <c:pt idx="18">
                  <c:v>20945.8184</c:v>
                </c:pt>
                <c:pt idx="19">
                  <c:v>19628.023599999997</c:v>
                </c:pt>
                <c:pt idx="20">
                  <c:v>18992.285599999999</c:v>
                </c:pt>
                <c:pt idx="21">
                  <c:v>18536.509999999998</c:v>
                </c:pt>
                <c:pt idx="22">
                  <c:v>18521.893999999997</c:v>
                </c:pt>
                <c:pt idx="23">
                  <c:v>15861.607999999998</c:v>
                </c:pt>
                <c:pt idx="24">
                  <c:v>15676.901199999998</c:v>
                </c:pt>
                <c:pt idx="25">
                  <c:v>14972.027199999999</c:v>
                </c:pt>
                <c:pt idx="26">
                  <c:v>14816.0304</c:v>
                </c:pt>
                <c:pt idx="27">
                  <c:v>14130.191999999999</c:v>
                </c:pt>
                <c:pt idx="28">
                  <c:v>13649.6736</c:v>
                </c:pt>
                <c:pt idx="29">
                  <c:v>13575.48</c:v>
                </c:pt>
                <c:pt idx="30">
                  <c:v>12338.003599999998</c:v>
                </c:pt>
                <c:pt idx="31">
                  <c:v>11738.9216</c:v>
                </c:pt>
                <c:pt idx="32">
                  <c:v>11493.7788</c:v>
                </c:pt>
                <c:pt idx="33">
                  <c:v>11215.054</c:v>
                </c:pt>
                <c:pt idx="34">
                  <c:v>10863.4</c:v>
                </c:pt>
                <c:pt idx="35">
                  <c:v>10810.4228</c:v>
                </c:pt>
                <c:pt idx="36">
                  <c:v>10022.214399999999</c:v>
                </c:pt>
                <c:pt idx="37">
                  <c:v>9985.9295999999995</c:v>
                </c:pt>
                <c:pt idx="38">
                  <c:v>9758.5</c:v>
                </c:pt>
                <c:pt idx="39">
                  <c:v>9594.3599999999988</c:v>
                </c:pt>
                <c:pt idx="40">
                  <c:v>7982.8067999999994</c:v>
                </c:pt>
                <c:pt idx="41">
                  <c:v>6132.9199999999992</c:v>
                </c:pt>
                <c:pt idx="42">
                  <c:v>5324.4</c:v>
                </c:pt>
                <c:pt idx="43">
                  <c:v>4198.2719999999999</c:v>
                </c:pt>
                <c:pt idx="44">
                  <c:v>4171.0119999999997</c:v>
                </c:pt>
                <c:pt idx="45">
                  <c:v>4140.4808000000003</c:v>
                </c:pt>
                <c:pt idx="46">
                  <c:v>3410.5740000000001</c:v>
                </c:pt>
                <c:pt idx="47">
                  <c:v>2538.7759999999998</c:v>
                </c:pt>
                <c:pt idx="48">
                  <c:v>2253.4043999999999</c:v>
                </c:pt>
                <c:pt idx="49">
                  <c:v>1850.1999999999998</c:v>
                </c:pt>
                <c:pt idx="50">
                  <c:v>1670.3999999999999</c:v>
                </c:pt>
                <c:pt idx="51">
                  <c:v>1287.5999999999999</c:v>
                </c:pt>
                <c:pt idx="52">
                  <c:v>725</c:v>
                </c:pt>
              </c:numCache>
            </c:numRef>
          </c:val>
          <c:extLst>
            <c:ext xmlns:c16="http://schemas.microsoft.com/office/drawing/2014/chart" uri="{C3380CC4-5D6E-409C-BE32-E72D297353CC}">
              <c16:uniqueId val="{00000001-B143-40C1-BBD9-A00BD42F5B05}"/>
            </c:ext>
          </c:extLst>
        </c:ser>
        <c:dLbls>
          <c:showLegendKey val="0"/>
          <c:showVal val="0"/>
          <c:showCatName val="0"/>
          <c:showSerName val="0"/>
          <c:showPercent val="0"/>
          <c:showBubbleSize val="0"/>
        </c:dLbls>
        <c:gapWidth val="100"/>
        <c:axId val="1076432024"/>
        <c:axId val="1076433664"/>
      </c:barChart>
      <c:catAx>
        <c:axId val="107643202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MX"/>
          </a:p>
        </c:txPr>
        <c:crossAx val="1076433664"/>
        <c:crosses val="autoZero"/>
        <c:auto val="1"/>
        <c:lblAlgn val="ctr"/>
        <c:lblOffset val="100"/>
        <c:noMultiLvlLbl val="0"/>
      </c:catAx>
      <c:valAx>
        <c:axId val="10764336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MX"/>
          </a:p>
        </c:txPr>
        <c:crossAx val="10764320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pivotSource>
    <c:name>[20200626 Costes de Mantenimiento.xlsx]Paso 4 - Detalle de Costos!TablaDinámica9</c:name>
    <c:fmtId val="2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'Paso 4 - Detalle de Costos'!$Z$14</c:f>
              <c:strCache>
                <c:ptCount val="1"/>
                <c:pt idx="0">
                  <c:v>#Servicios</c:v>
                </c:pt>
              </c:strCache>
            </c:strRef>
          </c:tx>
          <c:spPr>
            <a:solidFill>
              <a:schemeClr val="accent1">
                <a:shade val="76000"/>
              </a:schemeClr>
            </a:solidFill>
            <a:ln>
              <a:noFill/>
            </a:ln>
            <a:effectLst/>
          </c:spPr>
          <c:invertIfNegative val="0"/>
          <c:cat>
            <c:strRef>
              <c:f>'Paso 4 - Detalle de Costos'!$Y$15:$Y$28</c:f>
              <c:strCache>
                <c:ptCount val="13"/>
                <c:pt idx="0">
                  <c:v>TRANSAUTOS DE POZA RICA SA DE CV</c:v>
                </c:pt>
                <c:pt idx="1">
                  <c:v>YINSHAN SA DE CV</c:v>
                </c:pt>
                <c:pt idx="2">
                  <c:v>TOYOMOTORS DE POLANCO S DE RL DE CV</c:v>
                </c:pt>
                <c:pt idx="3">
                  <c:v>MEGAMOTORS NIPPON S DE RL DE CV</c:v>
                </c:pt>
                <c:pt idx="4">
                  <c:v>LLANTERAMA TULANCINGO SA DE CV</c:v>
                </c:pt>
                <c:pt idx="5">
                  <c:v>DANIEL ADRIAN FLORES SANTAMARIA</c:v>
                </c:pt>
                <c:pt idx="6">
                  <c:v>RADIAL LLANTAS SA DE CV</c:v>
                </c:pt>
                <c:pt idx="7">
                  <c:v>INDUSTRIAS MICHELIN SA DE CV</c:v>
                </c:pt>
                <c:pt idx="8">
                  <c:v>INTERTIRE DEL CENTRO SA DE CV</c:v>
                </c:pt>
                <c:pt idx="9">
                  <c:v>PASION MOTORS SA DE CV</c:v>
                </c:pt>
                <c:pt idx="10">
                  <c:v>LLANTIDINAMICA SA DE CV</c:v>
                </c:pt>
                <c:pt idx="11">
                  <c:v>EURO ALEMANA AVILA CAMACHO SA DE CV</c:v>
                </c:pt>
                <c:pt idx="12">
                  <c:v>NR FINANCE MEXICO SA DE CV SOFOM EN</c:v>
                </c:pt>
              </c:strCache>
            </c:strRef>
          </c:cat>
          <c:val>
            <c:numRef>
              <c:f>'Paso 4 - Detalle de Costos'!$Z$15:$Z$28</c:f>
              <c:numCache>
                <c:formatCode>General</c:formatCode>
                <c:ptCount val="13"/>
                <c:pt idx="0">
                  <c:v>45</c:v>
                </c:pt>
                <c:pt idx="1">
                  <c:v>45</c:v>
                </c:pt>
                <c:pt idx="2">
                  <c:v>17</c:v>
                </c:pt>
                <c:pt idx="3">
                  <c:v>41</c:v>
                </c:pt>
                <c:pt idx="4">
                  <c:v>15</c:v>
                </c:pt>
                <c:pt idx="5">
                  <c:v>17</c:v>
                </c:pt>
                <c:pt idx="6">
                  <c:v>16</c:v>
                </c:pt>
                <c:pt idx="7">
                  <c:v>6</c:v>
                </c:pt>
                <c:pt idx="8">
                  <c:v>2</c:v>
                </c:pt>
                <c:pt idx="9">
                  <c:v>2</c:v>
                </c:pt>
                <c:pt idx="10">
                  <c:v>6</c:v>
                </c:pt>
                <c:pt idx="11">
                  <c:v>2</c:v>
                </c:pt>
                <c:pt idx="12">
                  <c:v>1</c:v>
                </c:pt>
              </c:numCache>
            </c:numRef>
          </c:val>
          <c:extLst>
            <c:ext xmlns:c16="http://schemas.microsoft.com/office/drawing/2014/chart" uri="{C3380CC4-5D6E-409C-BE32-E72D297353CC}">
              <c16:uniqueId val="{00000000-DF3F-4827-A854-CAD84AE12BF5}"/>
            </c:ext>
          </c:extLst>
        </c:ser>
        <c:ser>
          <c:idx val="1"/>
          <c:order val="1"/>
          <c:tx>
            <c:strRef>
              <c:f>'Paso 4 - Detalle de Costos'!$AA$14</c:f>
              <c:strCache>
                <c:ptCount val="1"/>
                <c:pt idx="0">
                  <c:v>$Costo Pagado</c:v>
                </c:pt>
              </c:strCache>
            </c:strRef>
          </c:tx>
          <c:spPr>
            <a:solidFill>
              <a:schemeClr val="accent1">
                <a:tint val="77000"/>
              </a:schemeClr>
            </a:solidFill>
            <a:ln>
              <a:noFill/>
            </a:ln>
            <a:effectLst/>
          </c:spPr>
          <c:invertIfNegative val="0"/>
          <c:cat>
            <c:strRef>
              <c:f>'Paso 4 - Detalle de Costos'!$Y$15:$Y$28</c:f>
              <c:strCache>
                <c:ptCount val="13"/>
                <c:pt idx="0">
                  <c:v>TRANSAUTOS DE POZA RICA SA DE CV</c:v>
                </c:pt>
                <c:pt idx="1">
                  <c:v>YINSHAN SA DE CV</c:v>
                </c:pt>
                <c:pt idx="2">
                  <c:v>TOYOMOTORS DE POLANCO S DE RL DE CV</c:v>
                </c:pt>
                <c:pt idx="3">
                  <c:v>MEGAMOTORS NIPPON S DE RL DE CV</c:v>
                </c:pt>
                <c:pt idx="4">
                  <c:v>LLANTERAMA TULANCINGO SA DE CV</c:v>
                </c:pt>
                <c:pt idx="5">
                  <c:v>DANIEL ADRIAN FLORES SANTAMARIA</c:v>
                </c:pt>
                <c:pt idx="6">
                  <c:v>RADIAL LLANTAS SA DE CV</c:v>
                </c:pt>
                <c:pt idx="7">
                  <c:v>INDUSTRIAS MICHELIN SA DE CV</c:v>
                </c:pt>
                <c:pt idx="8">
                  <c:v>INTERTIRE DEL CENTRO SA DE CV</c:v>
                </c:pt>
                <c:pt idx="9">
                  <c:v>PASION MOTORS SA DE CV</c:v>
                </c:pt>
                <c:pt idx="10">
                  <c:v>LLANTIDINAMICA SA DE CV</c:v>
                </c:pt>
                <c:pt idx="11">
                  <c:v>EURO ALEMANA AVILA CAMACHO SA DE CV</c:v>
                </c:pt>
                <c:pt idx="12">
                  <c:v>NR FINANCE MEXICO SA DE CV SOFOM EN</c:v>
                </c:pt>
              </c:strCache>
            </c:strRef>
          </c:cat>
          <c:val>
            <c:numRef>
              <c:f>'Paso 4 - Detalle de Costos'!$AA$15:$AA$28</c:f>
              <c:numCache>
                <c:formatCode>_("$"* #,##0.00_);_("$"* \(#,##0.00\);_("$"* "-"??_);_(@_)</c:formatCode>
                <c:ptCount val="13"/>
                <c:pt idx="0">
                  <c:v>884266.16720000014</c:v>
                </c:pt>
                <c:pt idx="1">
                  <c:v>446745.8236</c:v>
                </c:pt>
                <c:pt idx="2">
                  <c:v>168582.34759999998</c:v>
                </c:pt>
                <c:pt idx="3">
                  <c:v>151336.22159999993</c:v>
                </c:pt>
                <c:pt idx="4">
                  <c:v>92293.903599999991</c:v>
                </c:pt>
                <c:pt idx="5">
                  <c:v>75824.559999999983</c:v>
                </c:pt>
                <c:pt idx="6">
                  <c:v>69702.056799999991</c:v>
                </c:pt>
                <c:pt idx="7">
                  <c:v>52589.667199999989</c:v>
                </c:pt>
                <c:pt idx="8">
                  <c:v>27150.959999999999</c:v>
                </c:pt>
                <c:pt idx="9">
                  <c:v>20044.428799999998</c:v>
                </c:pt>
                <c:pt idx="10">
                  <c:v>15809.1528</c:v>
                </c:pt>
                <c:pt idx="11">
                  <c:v>5603.7627999999995</c:v>
                </c:pt>
                <c:pt idx="12">
                  <c:v>1311.6699999999998</c:v>
                </c:pt>
              </c:numCache>
            </c:numRef>
          </c:val>
          <c:extLst>
            <c:ext xmlns:c16="http://schemas.microsoft.com/office/drawing/2014/chart" uri="{C3380CC4-5D6E-409C-BE32-E72D297353CC}">
              <c16:uniqueId val="{00000001-DF3F-4827-A854-CAD84AE12BF5}"/>
            </c:ext>
          </c:extLst>
        </c:ser>
        <c:dLbls>
          <c:showLegendKey val="0"/>
          <c:showVal val="0"/>
          <c:showCatName val="0"/>
          <c:showSerName val="0"/>
          <c:showPercent val="0"/>
          <c:showBubbleSize val="0"/>
        </c:dLbls>
        <c:gapWidth val="182"/>
        <c:axId val="1076452360"/>
        <c:axId val="1076449080"/>
      </c:barChart>
      <c:catAx>
        <c:axId val="10764523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6449080"/>
        <c:crosses val="autoZero"/>
        <c:auto val="1"/>
        <c:lblAlgn val="ctr"/>
        <c:lblOffset val="100"/>
        <c:noMultiLvlLbl val="0"/>
      </c:catAx>
      <c:valAx>
        <c:axId val="10764490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6452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[20200626 Costes de Mantenimiento.xlsx]Paso 4 - Detalle de Costos!TablaDinámica5</c:name>
    <c:fmtId val="69"/>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'Paso 4 - Detalle de Costos'!$AK$14</c:f>
              <c:strCache>
                <c:ptCount val="1"/>
                <c:pt idx="0">
                  <c:v>Total</c:v>
                </c:pt>
              </c:strCache>
            </c:strRef>
          </c:tx>
          <c:spPr>
            <a:solidFill>
              <a:schemeClr val="accent1"/>
            </a:solidFill>
            <a:ln>
              <a:noFill/>
            </a:ln>
            <a:effectLst/>
          </c:spPr>
          <c:invertIfNegative val="0"/>
          <c:cat>
            <c:strRef>
              <c:f>'Paso 4 - Detalle de Costos'!$AJ$15:$AJ$123</c:f>
              <c:strCache>
                <c:ptCount val="108"/>
                <c:pt idx="0">
                  <c:v>Auto 8</c:v>
                </c:pt>
                <c:pt idx="1">
                  <c:v>Auto 105</c:v>
                </c:pt>
                <c:pt idx="2">
                  <c:v>Auto 82</c:v>
                </c:pt>
                <c:pt idx="3">
                  <c:v>Auto 109</c:v>
                </c:pt>
                <c:pt idx="4">
                  <c:v>Auto 93</c:v>
                </c:pt>
                <c:pt idx="5">
                  <c:v>Auto 3</c:v>
                </c:pt>
                <c:pt idx="6">
                  <c:v>Auto 85</c:v>
                </c:pt>
                <c:pt idx="7">
                  <c:v>Auto 101</c:v>
                </c:pt>
                <c:pt idx="8">
                  <c:v>Auto 102</c:v>
                </c:pt>
                <c:pt idx="9">
                  <c:v>Auto 70</c:v>
                </c:pt>
                <c:pt idx="10">
                  <c:v>Auto 79</c:v>
                </c:pt>
                <c:pt idx="11">
                  <c:v>Auto 96</c:v>
                </c:pt>
                <c:pt idx="12">
                  <c:v>Auto 107</c:v>
                </c:pt>
                <c:pt idx="13">
                  <c:v>Auto 58</c:v>
                </c:pt>
                <c:pt idx="14">
                  <c:v>Auto 48</c:v>
                </c:pt>
                <c:pt idx="15">
                  <c:v>Auto 51</c:v>
                </c:pt>
                <c:pt idx="16">
                  <c:v>Auto 39</c:v>
                </c:pt>
                <c:pt idx="17">
                  <c:v>Auto 97</c:v>
                </c:pt>
                <c:pt idx="18">
                  <c:v>Auto 87</c:v>
                </c:pt>
                <c:pt idx="19">
                  <c:v>Auto 54</c:v>
                </c:pt>
                <c:pt idx="20">
                  <c:v>Auto 25</c:v>
                </c:pt>
                <c:pt idx="21">
                  <c:v>Auto 62</c:v>
                </c:pt>
                <c:pt idx="22">
                  <c:v>Auto 108</c:v>
                </c:pt>
                <c:pt idx="23">
                  <c:v>Auto 53</c:v>
                </c:pt>
                <c:pt idx="24">
                  <c:v>Auto 59</c:v>
                </c:pt>
                <c:pt idx="25">
                  <c:v>Auto 68</c:v>
                </c:pt>
                <c:pt idx="26">
                  <c:v>Auto 40</c:v>
                </c:pt>
                <c:pt idx="27">
                  <c:v>Auto 106</c:v>
                </c:pt>
                <c:pt idx="28">
                  <c:v>Auto 42</c:v>
                </c:pt>
                <c:pt idx="29">
                  <c:v>Auto 28</c:v>
                </c:pt>
                <c:pt idx="30">
                  <c:v>Auto 86</c:v>
                </c:pt>
                <c:pt idx="31">
                  <c:v>Auto 115</c:v>
                </c:pt>
                <c:pt idx="32">
                  <c:v>Auto 44</c:v>
                </c:pt>
                <c:pt idx="33">
                  <c:v>Auto 24</c:v>
                </c:pt>
                <c:pt idx="34">
                  <c:v>Auto 90</c:v>
                </c:pt>
                <c:pt idx="35">
                  <c:v>Auto 112</c:v>
                </c:pt>
                <c:pt idx="36">
                  <c:v>Auto 36</c:v>
                </c:pt>
                <c:pt idx="37">
                  <c:v>Auto 84</c:v>
                </c:pt>
                <c:pt idx="38">
                  <c:v>Auto 52</c:v>
                </c:pt>
                <c:pt idx="39">
                  <c:v>Auto 114</c:v>
                </c:pt>
                <c:pt idx="40">
                  <c:v>Auto 66</c:v>
                </c:pt>
                <c:pt idx="41">
                  <c:v>Auto 77</c:v>
                </c:pt>
                <c:pt idx="42">
                  <c:v>Auto 111</c:v>
                </c:pt>
                <c:pt idx="43">
                  <c:v>Auto 88</c:v>
                </c:pt>
                <c:pt idx="44">
                  <c:v>Auto 69</c:v>
                </c:pt>
                <c:pt idx="45">
                  <c:v>Auto 83</c:v>
                </c:pt>
                <c:pt idx="46">
                  <c:v>Auto 76</c:v>
                </c:pt>
                <c:pt idx="47">
                  <c:v>Auto 15</c:v>
                </c:pt>
                <c:pt idx="48">
                  <c:v>Auto 65</c:v>
                </c:pt>
                <c:pt idx="49">
                  <c:v>Auto 41</c:v>
                </c:pt>
                <c:pt idx="50">
                  <c:v>Auto 72</c:v>
                </c:pt>
                <c:pt idx="51">
                  <c:v>Auto 26</c:v>
                </c:pt>
                <c:pt idx="52">
                  <c:v>Auto 104</c:v>
                </c:pt>
                <c:pt idx="53">
                  <c:v>Auto 43</c:v>
                </c:pt>
                <c:pt idx="54">
                  <c:v>Auto 4</c:v>
                </c:pt>
                <c:pt idx="55">
                  <c:v>Auto 27</c:v>
                </c:pt>
                <c:pt idx="56">
                  <c:v>Auto 67</c:v>
                </c:pt>
                <c:pt idx="57">
                  <c:v>Auto 45</c:v>
                </c:pt>
                <c:pt idx="58">
                  <c:v>Auto 103</c:v>
                </c:pt>
                <c:pt idx="59">
                  <c:v>Auto 46</c:v>
                </c:pt>
                <c:pt idx="60">
                  <c:v>Auto 74</c:v>
                </c:pt>
                <c:pt idx="61">
                  <c:v>Auto 47</c:v>
                </c:pt>
                <c:pt idx="62">
                  <c:v>Auto 78</c:v>
                </c:pt>
                <c:pt idx="63">
                  <c:v>Auto 10</c:v>
                </c:pt>
                <c:pt idx="64">
                  <c:v>Auto 81</c:v>
                </c:pt>
                <c:pt idx="65">
                  <c:v>Auto 49</c:v>
                </c:pt>
                <c:pt idx="66">
                  <c:v>Auto 110</c:v>
                </c:pt>
                <c:pt idx="67">
                  <c:v>Auto 5</c:v>
                </c:pt>
                <c:pt idx="68">
                  <c:v>Auto 64</c:v>
                </c:pt>
                <c:pt idx="69">
                  <c:v>Auto 50</c:v>
                </c:pt>
                <c:pt idx="70">
                  <c:v>Auto 37</c:v>
                </c:pt>
                <c:pt idx="71">
                  <c:v>Auto 12</c:v>
                </c:pt>
                <c:pt idx="72">
                  <c:v>Auto 2</c:v>
                </c:pt>
                <c:pt idx="73">
                  <c:v>Auto 35</c:v>
                </c:pt>
                <c:pt idx="74">
                  <c:v>Auto 7</c:v>
                </c:pt>
                <c:pt idx="75">
                  <c:v>Auto 16</c:v>
                </c:pt>
                <c:pt idx="76">
                  <c:v>Auto 71</c:v>
                </c:pt>
                <c:pt idx="77">
                  <c:v>Auto 99</c:v>
                </c:pt>
                <c:pt idx="78">
                  <c:v>Auto 73</c:v>
                </c:pt>
                <c:pt idx="79">
                  <c:v>Auto 113</c:v>
                </c:pt>
                <c:pt idx="80">
                  <c:v>Auto 75</c:v>
                </c:pt>
                <c:pt idx="81">
                  <c:v>Auto 57</c:v>
                </c:pt>
                <c:pt idx="82">
                  <c:v>Auto 38</c:v>
                </c:pt>
                <c:pt idx="83">
                  <c:v>Auto 118</c:v>
                </c:pt>
                <c:pt idx="84">
                  <c:v>Auto 20</c:v>
                </c:pt>
                <c:pt idx="85">
                  <c:v>Auto 17</c:v>
                </c:pt>
                <c:pt idx="86">
                  <c:v>Auto 80</c:v>
                </c:pt>
                <c:pt idx="87">
                  <c:v>Auto 116</c:v>
                </c:pt>
                <c:pt idx="88">
                  <c:v>Auto 11</c:v>
                </c:pt>
                <c:pt idx="89">
                  <c:v>Auto 89</c:v>
                </c:pt>
                <c:pt idx="90">
                  <c:v>Auto 33</c:v>
                </c:pt>
                <c:pt idx="91">
                  <c:v>Auto 91</c:v>
                </c:pt>
                <c:pt idx="92">
                  <c:v>Auto 29</c:v>
                </c:pt>
                <c:pt idx="93">
                  <c:v>Auto 31</c:v>
                </c:pt>
                <c:pt idx="94">
                  <c:v>Auto 30</c:v>
                </c:pt>
                <c:pt idx="95">
                  <c:v>Auto 95</c:v>
                </c:pt>
                <c:pt idx="96">
                  <c:v>Auto 100</c:v>
                </c:pt>
                <c:pt idx="97">
                  <c:v>Auto 117</c:v>
                </c:pt>
                <c:pt idx="98">
                  <c:v>Auto 92</c:v>
                </c:pt>
                <c:pt idx="99">
                  <c:v>Auto 22</c:v>
                </c:pt>
                <c:pt idx="100">
                  <c:v>Auto 94</c:v>
                </c:pt>
                <c:pt idx="101">
                  <c:v>Auto 18</c:v>
                </c:pt>
                <c:pt idx="102">
                  <c:v>Auto 63</c:v>
                </c:pt>
                <c:pt idx="103">
                  <c:v>Auto 6</c:v>
                </c:pt>
                <c:pt idx="104">
                  <c:v>Auto 98</c:v>
                </c:pt>
                <c:pt idx="105">
                  <c:v>Auto 60</c:v>
                </c:pt>
                <c:pt idx="106">
                  <c:v>Auto 61</c:v>
                </c:pt>
                <c:pt idx="107">
                  <c:v>Auto 56</c:v>
                </c:pt>
              </c:strCache>
            </c:strRef>
          </c:cat>
          <c:val>
            <c:numRef>
              <c:f>'Paso 4 - Detalle de Costos'!$AK$15:$AK$123</c:f>
              <c:numCache>
                <c:formatCode>_("$"* #,##0.00_);_("$"* \(#,##0.00\);_("$"* "-"??_);_(@_)</c:formatCode>
                <c:ptCount val="108"/>
                <c:pt idx="0">
                  <c:v>5603.7627999999995</c:v>
                </c:pt>
                <c:pt idx="1">
                  <c:v>103.37072281119714</c:v>
                </c:pt>
                <c:pt idx="2">
                  <c:v>70.549860442260439</c:v>
                </c:pt>
                <c:pt idx="3">
                  <c:v>43.971332520325191</c:v>
                </c:pt>
                <c:pt idx="4">
                  <c:v>22.954365876777249</c:v>
                </c:pt>
                <c:pt idx="5">
                  <c:v>16.876826326129663</c:v>
                </c:pt>
                <c:pt idx="6">
                  <c:v>16.081840860215053</c:v>
                </c:pt>
                <c:pt idx="7">
                  <c:v>11.973743407407406</c:v>
                </c:pt>
                <c:pt idx="8">
                  <c:v>8.9859222655448381</c:v>
                </c:pt>
                <c:pt idx="9">
                  <c:v>7.9160932712866305</c:v>
                </c:pt>
                <c:pt idx="10">
                  <c:v>7.7746279176201369</c:v>
                </c:pt>
                <c:pt idx="11">
                  <c:v>6.6777106327462494</c:v>
                </c:pt>
                <c:pt idx="12">
                  <c:v>5.0607153723911429</c:v>
                </c:pt>
                <c:pt idx="13">
                  <c:v>4.956314853632092</c:v>
                </c:pt>
                <c:pt idx="14">
                  <c:v>4.0411682329583059</c:v>
                </c:pt>
                <c:pt idx="15">
                  <c:v>3.8958433013435698</c:v>
                </c:pt>
                <c:pt idx="16">
                  <c:v>3.8638248750986062</c:v>
                </c:pt>
                <c:pt idx="17">
                  <c:v>3.6198509838524657</c:v>
                </c:pt>
                <c:pt idx="18">
                  <c:v>3.566810273046769</c:v>
                </c:pt>
                <c:pt idx="19">
                  <c:v>3.0206391401037802</c:v>
                </c:pt>
                <c:pt idx="20">
                  <c:v>2.8088295903614457</c:v>
                </c:pt>
                <c:pt idx="21">
                  <c:v>2.7931909924937446</c:v>
                </c:pt>
                <c:pt idx="22">
                  <c:v>2.0641125925925921</c:v>
                </c:pt>
                <c:pt idx="23">
                  <c:v>1.6312287049399197</c:v>
                </c:pt>
                <c:pt idx="24">
                  <c:v>1.5751881676952544</c:v>
                </c:pt>
                <c:pt idx="25">
                  <c:v>1.5435447199999999</c:v>
                </c:pt>
                <c:pt idx="26">
                  <c:v>1.3428552755905512</c:v>
                </c:pt>
                <c:pt idx="27">
                  <c:v>1.3238208465608465</c:v>
                </c:pt>
                <c:pt idx="28">
                  <c:v>1.2904520128426771</c:v>
                </c:pt>
                <c:pt idx="29">
                  <c:v>0.98427277734067653</c:v>
                </c:pt>
                <c:pt idx="30">
                  <c:v>0.98119783471291555</c:v>
                </c:pt>
                <c:pt idx="31">
                  <c:v>0.95615607146269221</c:v>
                </c:pt>
                <c:pt idx="32">
                  <c:v>0.94247711467324291</c:v>
                </c:pt>
                <c:pt idx="33">
                  <c:v>0.91789737567248375</c:v>
                </c:pt>
                <c:pt idx="34">
                  <c:v>0.63979774577332504</c:v>
                </c:pt>
                <c:pt idx="35">
                  <c:v>0.61078481665270346</c:v>
                </c:pt>
                <c:pt idx="36">
                  <c:v>0.57961818918371466</c:v>
                </c:pt>
                <c:pt idx="37">
                  <c:v>0.52097998998497741</c:v>
                </c:pt>
                <c:pt idx="38">
                  <c:v>0.44070811329812765</c:v>
                </c:pt>
                <c:pt idx="39">
                  <c:v>0.41900672321709076</c:v>
                </c:pt>
                <c:pt idx="40">
                  <c:v>0.40287026406429388</c:v>
                </c:pt>
                <c:pt idx="41">
                  <c:v>0.39620107898144152</c:v>
                </c:pt>
                <c:pt idx="42">
                  <c:v>0.18240651545331876</c:v>
                </c:pt>
                <c:pt idx="43">
                  <c:v>0.1676162671392594</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numCache>
            </c:numRef>
          </c:val>
          <c:extLst>
            <c:ext xmlns:c16="http://schemas.microsoft.com/office/drawing/2014/chart" uri="{C3380CC4-5D6E-409C-BE32-E72D297353CC}">
              <c16:uniqueId val="{00000000-AC73-4DFA-998D-523A162EFE28}"/>
            </c:ext>
          </c:extLst>
        </c:ser>
        <c:dLbls>
          <c:showLegendKey val="0"/>
          <c:showVal val="0"/>
          <c:showCatName val="0"/>
          <c:showSerName val="0"/>
          <c:showPercent val="0"/>
          <c:showBubbleSize val="0"/>
        </c:dLbls>
        <c:gapWidth val="219"/>
        <c:overlap val="-27"/>
        <c:axId val="591193048"/>
        <c:axId val="591193376"/>
      </c:barChart>
      <c:catAx>
        <c:axId val="5911930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91193376"/>
        <c:crosses val="autoZero"/>
        <c:auto val="1"/>
        <c:lblAlgn val="ctr"/>
        <c:lblOffset val="100"/>
        <c:noMultiLvlLbl val="0"/>
      </c:catAx>
      <c:valAx>
        <c:axId val="591193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91193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485774</xdr:colOff>
      <xdr:row>4</xdr:row>
      <xdr:rowOff>171449</xdr:rowOff>
    </xdr:from>
    <xdr:to>
      <xdr:col>9</xdr:col>
      <xdr:colOff>600075</xdr:colOff>
      <xdr:row>23</xdr:row>
      <xdr:rowOff>51108</xdr:rowOff>
    </xdr:to>
    <xdr:pic>
      <xdr:nvPicPr>
        <xdr:cNvPr id="2" name="Imagen 1">
          <a:extLst>
            <a:ext uri="{FF2B5EF4-FFF2-40B4-BE49-F238E27FC236}">
              <a16:creationId xmlns:a16="http://schemas.microsoft.com/office/drawing/2014/main" id="{6D3B6D09-0928-41CA-AD37-8E6A28AEB5C2}"/>
            </a:ext>
          </a:extLst>
        </xdr:cNvPr>
        <xdr:cNvPicPr>
          <a:picLocks noChangeAspect="1"/>
        </xdr:cNvPicPr>
      </xdr:nvPicPr>
      <xdr:blipFill>
        <a:blip xmlns:r="http://schemas.openxmlformats.org/officeDocument/2006/relationships" r:embed="rId1"/>
        <a:stretch>
          <a:fillRect/>
        </a:stretch>
      </xdr:blipFill>
      <xdr:spPr>
        <a:xfrm>
          <a:off x="1247774" y="942974"/>
          <a:ext cx="6210301" cy="3499159"/>
        </a:xfrm>
        <a:prstGeom prst="rect">
          <a:avLst/>
        </a:prstGeom>
      </xdr:spPr>
    </xdr:pic>
    <xdr:clientData/>
  </xdr:twoCellAnchor>
  <xdr:twoCellAnchor editAs="oneCell">
    <xdr:from>
      <xdr:col>0</xdr:col>
      <xdr:colOff>219074</xdr:colOff>
      <xdr:row>0</xdr:row>
      <xdr:rowOff>180974</xdr:rowOff>
    </xdr:from>
    <xdr:to>
      <xdr:col>0</xdr:col>
      <xdr:colOff>647699</xdr:colOff>
      <xdr:row>3</xdr:row>
      <xdr:rowOff>152399</xdr:rowOff>
    </xdr:to>
    <xdr:pic>
      <xdr:nvPicPr>
        <xdr:cNvPr id="3" name="Google Shape;94;p17">
          <a:extLst>
            <a:ext uri="{FF2B5EF4-FFF2-40B4-BE49-F238E27FC236}">
              <a16:creationId xmlns:a16="http://schemas.microsoft.com/office/drawing/2014/main" id="{7C670D5A-F826-4AE8-867C-C6A2C8443FAD}"/>
            </a:ext>
          </a:extLst>
        </xdr:cNvPr>
        <xdr:cNvPicPr preferRelativeResize="0"/>
      </xdr:nvPicPr>
      <xdr:blipFill>
        <a:blip xmlns:r="http://schemas.openxmlformats.org/officeDocument/2006/relationships" r:embed="rId2">
          <a:alphaModFix/>
        </a:blip>
        <a:stretch>
          <a:fillRect/>
        </a:stretch>
      </xdr:blipFill>
      <xdr:spPr>
        <a:xfrm>
          <a:off x="219074" y="180974"/>
          <a:ext cx="428625" cy="590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12</xdr:row>
      <xdr:rowOff>33337</xdr:rowOff>
    </xdr:from>
    <xdr:to>
      <xdr:col>11</xdr:col>
      <xdr:colOff>28575</xdr:colOff>
      <xdr:row>26</xdr:row>
      <xdr:rowOff>109537</xdr:rowOff>
    </xdr:to>
    <xdr:graphicFrame macro="">
      <xdr:nvGraphicFramePr>
        <xdr:cNvPr id="2" name="Gráfico 1">
          <a:extLst>
            <a:ext uri="{FF2B5EF4-FFF2-40B4-BE49-F238E27FC236}">
              <a16:creationId xmlns:a16="http://schemas.microsoft.com/office/drawing/2014/main" id="{950E2530-8F7C-43A4-A89F-9E4D62242D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638174</xdr:colOff>
      <xdr:row>11</xdr:row>
      <xdr:rowOff>185737</xdr:rowOff>
    </xdr:from>
    <xdr:to>
      <xdr:col>23</xdr:col>
      <xdr:colOff>19049</xdr:colOff>
      <xdr:row>26</xdr:row>
      <xdr:rowOff>71437</xdr:rowOff>
    </xdr:to>
    <xdr:graphicFrame macro="">
      <xdr:nvGraphicFramePr>
        <xdr:cNvPr id="3" name="Gráfico 2">
          <a:extLst>
            <a:ext uri="{FF2B5EF4-FFF2-40B4-BE49-F238E27FC236}">
              <a16:creationId xmlns:a16="http://schemas.microsoft.com/office/drawing/2014/main" id="{B3B2F9C6-B038-4764-ABD7-700A062FFF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57150</xdr:colOff>
      <xdr:row>13</xdr:row>
      <xdr:rowOff>23812</xdr:rowOff>
    </xdr:from>
    <xdr:to>
      <xdr:col>34</xdr:col>
      <xdr:colOff>57150</xdr:colOff>
      <xdr:row>27</xdr:row>
      <xdr:rowOff>100012</xdr:rowOff>
    </xdr:to>
    <xdr:graphicFrame macro="">
      <xdr:nvGraphicFramePr>
        <xdr:cNvPr id="4" name="Gráfico 3">
          <a:extLst>
            <a:ext uri="{FF2B5EF4-FFF2-40B4-BE49-F238E27FC236}">
              <a16:creationId xmlns:a16="http://schemas.microsoft.com/office/drawing/2014/main" id="{E4C69201-B1C8-406F-AD84-B6E5D45FBA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37</xdr:col>
      <xdr:colOff>771525</xdr:colOff>
      <xdr:row>13</xdr:row>
      <xdr:rowOff>109537</xdr:rowOff>
    </xdr:from>
    <xdr:to>
      <xdr:col>43</xdr:col>
      <xdr:colOff>590550</xdr:colOff>
      <xdr:row>27</xdr:row>
      <xdr:rowOff>185737</xdr:rowOff>
    </xdr:to>
    <xdr:graphicFrame macro="">
      <xdr:nvGraphicFramePr>
        <xdr:cNvPr id="8" name="Gráfico 7">
          <a:extLst>
            <a:ext uri="{FF2B5EF4-FFF2-40B4-BE49-F238E27FC236}">
              <a16:creationId xmlns:a16="http://schemas.microsoft.com/office/drawing/2014/main" id="{F05778BD-8667-4B2E-B35A-773680F0FE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e Romero" refreshedDate="44008.665830787038" createdVersion="6" refreshedVersion="6" minRefreshableVersion="3" recordCount="230" xr:uid="{A1B2F1E6-82AA-47F5-BADD-B0D8506E94B4}">
  <cacheSource type="worksheet">
    <worksheetSource ref="A3:O233" sheet="Pasos 1 y 2 - Data"/>
  </cacheSource>
  <cacheFields count="15">
    <cacheField name="Vehiculo*" numFmtId="0">
      <sharedItems count="115">
        <s v="Te recomendamos colocar, la placa, número económico, número de serie o cualquier dato identificador del vehículo"/>
        <s v="Auto 1"/>
        <s v="Auto 2"/>
        <s v="Auto 3"/>
        <s v="Auto 4"/>
        <s v="Auto 5"/>
        <s v="Auto 6"/>
        <s v="Auto 7"/>
        <s v="Auto 8"/>
        <s v="Auto 9"/>
        <s v="Auto 10"/>
        <s v="Auto 11"/>
        <s v="Auto 12"/>
        <s v="Auto 13"/>
        <s v="Auto 14"/>
        <s v="Auto 15"/>
        <s v="Auto 16"/>
        <s v="Auto 17"/>
        <s v="Auto 18"/>
        <s v="Auto 20"/>
        <s v="Auto 21"/>
        <s v="Auto 22"/>
        <s v="Auto 24"/>
        <s v="Auto 25"/>
        <s v="Auto 26"/>
        <s v="Auto 27"/>
        <s v="Auto 28"/>
        <s v="Auto 29"/>
        <s v="Auto 30"/>
        <s v="Auto 31"/>
        <s v="Auto 32"/>
        <s v="Auto 33"/>
        <s v="Auto 35"/>
        <s v="Auto 36"/>
        <s v="Auto 37"/>
        <s v="Auto 38"/>
        <s v="Auto 39"/>
        <s v="Auto 40"/>
        <s v="Auto 41"/>
        <s v="Auto 42"/>
        <s v="Auto 43"/>
        <s v="Auto 44"/>
        <s v="Auto 45"/>
        <s v="Auto 46"/>
        <s v="Auto 47"/>
        <s v="Auto 48"/>
        <s v="Auto 49"/>
        <s v="Auto 50"/>
        <s v="Auto 51"/>
        <s v="Auto 52"/>
        <s v="Auto 53"/>
        <s v="Auto 54"/>
        <s v="Auto 56"/>
        <s v="Auto 57"/>
        <s v="Auto 58"/>
        <s v="Auto 59"/>
        <s v="Auto 60"/>
        <s v="Auto 61"/>
        <s v="Auto 62"/>
        <s v="Auto 63"/>
        <s v="Auto 64"/>
        <s v="Auto 65"/>
        <s v="Auto 66"/>
        <s v="Auto 67"/>
        <s v="Auto 68"/>
        <s v="Auto 69"/>
        <s v="Auto 70"/>
        <s v="Auto 71"/>
        <s v="Auto 72"/>
        <s v="Auto 73"/>
        <s v="Auto 74"/>
        <s v="Auto 75"/>
        <s v="Auto 76"/>
        <s v="Auto 77"/>
        <s v="Auto 78"/>
        <s v="Auto 79"/>
        <s v="Auto 80"/>
        <s v="Auto 81"/>
        <s v="Auto 82"/>
        <s v="Auto 83"/>
        <s v="Auto 84"/>
        <s v="Auto 85"/>
        <s v="Auto 86"/>
        <s v="Auto 87"/>
        <s v="Auto 88"/>
        <s v="Auto 89"/>
        <s v="Auto 90"/>
        <s v="Auto 91"/>
        <s v="Auto 92"/>
        <s v="Auto 93"/>
        <s v="Auto 94"/>
        <s v="Auto 95"/>
        <s v="Auto 96"/>
        <s v="Auto 97"/>
        <s v="Auto 98"/>
        <s v="Auto 99"/>
        <s v="Auto 100"/>
        <s v="Auto 101"/>
        <s v="Auto 102"/>
        <s v="Auto 103"/>
        <s v="Auto 104"/>
        <s v="Auto 105"/>
        <s v="Auto 106"/>
        <s v="Auto 107"/>
        <s v="Auto 108"/>
        <s v="Auto 109"/>
        <s v="Auto 110"/>
        <s v="Auto 111"/>
        <s v="Auto 112"/>
        <s v="Auto 113"/>
        <s v="Auto 114"/>
        <s v="Auto 115"/>
        <s v="Auto 116"/>
        <s v="Auto 117"/>
        <s v="Auto 118"/>
      </sharedItems>
    </cacheField>
    <cacheField name="Orden de Servicio" numFmtId="0">
      <sharedItems containsMixedTypes="1" containsNumber="1" containsInteger="1" minValue="172963" maxValue="638738"/>
    </cacheField>
    <cacheField name="fecha inicio" numFmtId="0">
      <sharedItems containsDate="1" containsMixedTypes="1" minDate="2019-05-26T00:00:00" maxDate="2019-11-09T00:00:00"/>
    </cacheField>
    <cacheField name="Tipo de mantenimiento" numFmtId="0">
      <sharedItems/>
    </cacheField>
    <cacheField name="estatus" numFmtId="0">
      <sharedItems/>
    </cacheField>
    <cacheField name="Tarea de servicio" numFmtId="0">
      <sharedItems/>
    </cacheField>
    <cacheField name="Subtotal" numFmtId="0">
      <sharedItems containsMixedTypes="1" containsNumber="1" minValue="248" maxValue="290819"/>
    </cacheField>
    <cacheField name="% Iva" numFmtId="0">
      <sharedItems containsMixedTypes="1" containsNumber="1" minValue="0.16" maxValue="0.16"/>
    </cacheField>
    <cacheField name="fecha fin" numFmtId="0">
      <sharedItems containsDate="1" containsMixedTypes="1" minDate="2019-07-03T00:00:00" maxDate="2019-11-09T00:00:00"/>
    </cacheField>
    <cacheField name="Fecha Pago" numFmtId="0">
      <sharedItems containsDate="1" containsMixedTypes="1" minDate="2019-07-02T00:00:00" maxDate="2020-07-27T00:00:00"/>
    </cacheField>
    <cacheField name="Proveedor" numFmtId="0">
      <sharedItems/>
    </cacheField>
    <cacheField name="odometro" numFmtId="0">
      <sharedItems containsMixedTypes="1" containsNumber="1" containsInteger="1" minValue="12696" maxValue="300942"/>
    </cacheField>
    <cacheField name="Marca" numFmtId="0">
      <sharedItems/>
    </cacheField>
    <cacheField name="Modelo" numFmtId="0">
      <sharedItems/>
    </cacheField>
    <cacheField name="referencia" numFmtId="0">
      <sharedItems containsMixedTypes="1" containsNumber="1" containsInteger="1" minValue="0" maxValue="3047074"/>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e Romero" refreshedDate="44011.74373159722" createdVersion="6" refreshedVersion="6" minRefreshableVersion="3" recordCount="231" xr:uid="{05D8982C-BCE2-419B-99B0-72D1DDA427C5}">
  <cacheSource type="worksheet">
    <worksheetSource ref="A3:X1048576" sheet="Pasos 1 y 2 - Data"/>
  </cacheSource>
  <cacheFields count="24">
    <cacheField name="Vehiculo*" numFmtId="0">
      <sharedItems containsBlank="1" count="116">
        <s v="Te recomendamos colocar, la placa, número económico, número de serie o cualquier dato identificador del vehículo"/>
        <s v="Auto 1"/>
        <s v="Auto 2"/>
        <s v="Auto 3"/>
        <s v="Auto 4"/>
        <s v="Auto 5"/>
        <s v="Auto 6"/>
        <s v="Auto 7"/>
        <s v="Auto 8"/>
        <s v="Auto 9"/>
        <s v="Auto 10"/>
        <s v="Auto 11"/>
        <s v="Auto 12"/>
        <s v="Auto 13"/>
        <s v="Auto 14"/>
        <s v="Auto 15"/>
        <s v="Auto 16"/>
        <s v="Auto 17"/>
        <s v="Auto 18"/>
        <s v="Auto 20"/>
        <s v="Auto 21"/>
        <s v="Auto 22"/>
        <s v="Auto 24"/>
        <s v="Auto 25"/>
        <s v="Auto 26"/>
        <s v="Auto 27"/>
        <s v="Auto 28"/>
        <s v="Auto 29"/>
        <s v="Auto 30"/>
        <s v="Auto 31"/>
        <s v="Auto 32"/>
        <s v="Auto 33"/>
        <s v="Auto 35"/>
        <s v="Auto 36"/>
        <s v="Auto 37"/>
        <s v="Auto 38"/>
        <s v="Auto 39"/>
        <s v="Auto 40"/>
        <s v="Auto 41"/>
        <s v="Auto 42"/>
        <s v="Auto 43"/>
        <s v="Auto 44"/>
        <s v="Auto 45"/>
        <s v="Auto 46"/>
        <s v="Auto 47"/>
        <s v="Auto 48"/>
        <s v="Auto 49"/>
        <s v="Auto 50"/>
        <s v="Auto 51"/>
        <s v="Auto 52"/>
        <s v="Auto 53"/>
        <s v="Auto 54"/>
        <s v="Auto 56"/>
        <s v="Auto 57"/>
        <s v="Auto 58"/>
        <s v="Auto 59"/>
        <s v="Auto 60"/>
        <s v="Auto 61"/>
        <s v="Auto 62"/>
        <s v="Auto 63"/>
        <s v="Auto 64"/>
        <s v="Auto 65"/>
        <s v="Auto 66"/>
        <s v="Auto 67"/>
        <s v="Auto 68"/>
        <s v="Auto 69"/>
        <s v="Auto 70"/>
        <s v="Auto 71"/>
        <s v="Auto 72"/>
        <s v="Auto 73"/>
        <s v="Auto 74"/>
        <s v="Auto 75"/>
        <s v="Auto 76"/>
        <s v="Auto 77"/>
        <s v="Auto 78"/>
        <s v="Auto 79"/>
        <s v="Auto 80"/>
        <s v="Auto 81"/>
        <s v="Auto 82"/>
        <s v="Auto 83"/>
        <s v="Auto 84"/>
        <s v="Auto 85"/>
        <s v="Auto 86"/>
        <s v="Auto 87"/>
        <s v="Auto 88"/>
        <s v="Auto 89"/>
        <s v="Auto 90"/>
        <s v="Auto 91"/>
        <s v="Auto 92"/>
        <s v="Auto 93"/>
        <s v="Auto 94"/>
        <s v="Auto 95"/>
        <s v="Auto 96"/>
        <s v="Auto 97"/>
        <s v="Auto 98"/>
        <s v="Auto 99"/>
        <s v="Auto 100"/>
        <s v="Auto 101"/>
        <s v="Auto 102"/>
        <s v="Auto 103"/>
        <s v="Auto 104"/>
        <s v="Auto 105"/>
        <s v="Auto 106"/>
        <s v="Auto 107"/>
        <s v="Auto 108"/>
        <s v="Auto 109"/>
        <s v="Auto 110"/>
        <s v="Auto 111"/>
        <s v="Auto 112"/>
        <s v="Auto 113"/>
        <s v="Auto 114"/>
        <s v="Auto 115"/>
        <s v="Auto 116"/>
        <s v="Auto 117"/>
        <s v="Auto 118"/>
        <m/>
      </sharedItems>
    </cacheField>
    <cacheField name="Orden de Servicio*" numFmtId="0">
      <sharedItems containsBlank="1" containsMixedTypes="1" containsNumber="1" containsInteger="1" minValue="172963" maxValue="638738"/>
    </cacheField>
    <cacheField name="Fecha Inicio*" numFmtId="0">
      <sharedItems containsDate="1" containsBlank="1" containsMixedTypes="1" minDate="2019-05-26T00:00:00" maxDate="2019-11-09T00:00:00"/>
    </cacheField>
    <cacheField name="Tipo de mantenimiento*" numFmtId="0">
      <sharedItems containsBlank="1"/>
    </cacheField>
    <cacheField name="Estatus" numFmtId="0">
      <sharedItems containsBlank="1"/>
    </cacheField>
    <cacheField name="Tarea de servicio" numFmtId="0">
      <sharedItems containsBlank="1"/>
    </cacheField>
    <cacheField name="Subtotal" numFmtId="0">
      <sharedItems containsBlank="1" containsMixedTypes="1" containsNumber="1" minValue="248" maxValue="290819"/>
    </cacheField>
    <cacheField name="% Iva" numFmtId="0">
      <sharedItems containsBlank="1" containsMixedTypes="1" containsNumber="1" minValue="0.16" maxValue="0.16"/>
    </cacheField>
    <cacheField name="Fecha Fin" numFmtId="0">
      <sharedItems containsDate="1" containsBlank="1" containsMixedTypes="1" minDate="2019-07-03T00:00:00" maxDate="2019-11-09T00:00:00"/>
    </cacheField>
    <cacheField name="Fecha Pago" numFmtId="0">
      <sharedItems containsDate="1" containsBlank="1" containsMixedTypes="1" minDate="2019-07-02T00:00:00" maxDate="2020-07-27T00:00:00" count="87">
        <s v="Fecha en la que el pago fue realizado al proveedor. "/>
        <d v="2020-07-19T00:00:00"/>
        <d v="2019-09-20T00:00:00"/>
        <d v="2019-09-06T00:00:00"/>
        <d v="2019-10-29T00:00:00"/>
        <d v="2019-09-12T00:00:00"/>
        <d v="2019-09-27T00:00:00"/>
        <d v="2019-10-01T00:00:00"/>
        <d v="2019-10-03T00:00:00"/>
        <d v="2019-10-28T00:00:00"/>
        <d v="2019-10-21T00:00:00"/>
        <d v="2020-07-15T00:00:00"/>
        <d v="2019-08-19T00:00:00"/>
        <d v="2019-09-02T00:00:00"/>
        <d v="2019-08-15T00:00:00"/>
        <d v="2020-07-02T00:00:00"/>
        <d v="2020-07-11T00:00:00"/>
        <d v="2019-11-04T00:00:00"/>
        <d v="2019-09-09T00:00:00"/>
        <d v="2019-10-14T00:00:00"/>
        <d v="2020-07-03T00:00:00"/>
        <d v="2019-08-18T00:00:00"/>
        <d v="2020-07-26T00:00:00"/>
        <d v="2019-08-12T00:00:00"/>
        <d v="2020-07-12T00:00:00"/>
        <d v="2019-10-17T00:00:00"/>
        <d v="2019-11-01T00:00:00"/>
        <d v="2019-11-07T00:00:00"/>
        <d v="2019-11-06T00:00:00"/>
        <d v="2019-08-23T00:00:00"/>
        <d v="2019-08-07T00:00:00"/>
        <d v="2019-09-30T00:00:00"/>
        <d v="2020-07-23T00:00:00"/>
        <d v="2019-10-04T00:00:00"/>
        <d v="2020-07-24T00:00:00"/>
        <d v="2019-08-01T00:00:00"/>
        <d v="2019-08-02T00:00:00"/>
        <d v="2019-08-26T00:00:00"/>
        <d v="2019-08-05T00:00:00"/>
        <d v="2019-08-28T00:00:00"/>
        <d v="2019-07-31T00:00:00"/>
        <d v="2019-10-24T00:00:00"/>
        <d v="2019-10-18T00:00:00"/>
        <d v="2019-09-04T00:00:00"/>
        <d v="2019-10-15T00:00:00"/>
        <d v="2019-09-11T00:00:00"/>
        <d v="2019-09-25T00:00:00"/>
        <d v="2019-09-26T00:00:00"/>
        <d v="2019-08-22T00:00:00"/>
        <d v="2019-09-10T00:00:00"/>
        <d v="2019-08-10T00:00:00"/>
        <d v="2019-09-23T00:00:00"/>
        <d v="2019-07-12T00:00:00"/>
        <d v="2019-07-06T00:00:00"/>
        <d v="2019-07-17T00:00:00"/>
        <d v="2019-08-06T00:00:00"/>
        <d v="2019-09-13T00:00:00"/>
        <d v="2019-09-18T00:00:00"/>
        <d v="2019-08-31T00:00:00"/>
        <d v="2019-11-05T00:00:00"/>
        <d v="2019-07-02T00:00:00"/>
        <d v="2019-10-25T00:00:00"/>
        <d v="2019-08-27T00:00:00"/>
        <d v="2019-07-09T00:00:00"/>
        <d v="2019-08-29T00:00:00"/>
        <d v="2019-10-22T00:00:00"/>
        <d v="2019-07-04T00:00:00"/>
        <d v="2019-09-22T00:00:00"/>
        <d v="2019-07-20T00:00:00"/>
        <d v="2019-10-16T00:00:00"/>
        <d v="2019-08-17T00:00:00"/>
        <d v="2019-08-14T00:00:00"/>
        <d v="2019-10-09T00:00:00"/>
        <d v="2019-07-15T00:00:00"/>
        <d v="2019-07-30T00:00:00"/>
        <d v="2019-10-31T00:00:00"/>
        <d v="2019-07-26T00:00:00"/>
        <d v="2019-10-02T00:00:00"/>
        <d v="2019-08-08T00:00:00"/>
        <d v="2019-07-29T00:00:00"/>
        <d v="2019-10-11T00:00:00"/>
        <d v="2019-10-07T00:00:00"/>
        <d v="2019-07-03T00:00:00"/>
        <d v="2019-07-11T00:00:00"/>
        <d v="2019-11-08T00:00:00"/>
        <d v="2019-07-05T00:00:00"/>
        <m/>
      </sharedItems>
    </cacheField>
    <cacheField name="Proveedor" numFmtId="0">
      <sharedItems containsBlank="1"/>
    </cacheField>
    <cacheField name="Odómetro" numFmtId="0">
      <sharedItems containsBlank="1" containsMixedTypes="1" containsNumber="1" containsInteger="1" minValue="12696" maxValue="300942"/>
    </cacheField>
    <cacheField name="Marca" numFmtId="0">
      <sharedItems containsBlank="1"/>
    </cacheField>
    <cacheField name="Modelo" numFmtId="0">
      <sharedItems containsBlank="1"/>
    </cacheField>
    <cacheField name="referencia" numFmtId="0">
      <sharedItems containsBlank="1" containsMixedTypes="1" containsNumber="1" containsInteger="1" minValue="0" maxValue="3047074"/>
    </cacheField>
    <cacheField name="Conductor" numFmtId="0">
      <sharedItems containsBlank="1"/>
    </cacheField>
    <cacheField name="Grupo" numFmtId="0">
      <sharedItems containsBlank="1"/>
    </cacheField>
    <cacheField name="Cálculo Iva" numFmtId="0">
      <sharedItems containsBlank="1" containsMixedTypes="1" containsNumber="1" minValue="1.1599999999999999" maxValue="1.1599999999999999"/>
    </cacheField>
    <cacheField name="Total" numFmtId="0">
      <sharedItems containsBlank="1" containsMixedTypes="1" containsNumber="1" minValue="287.68" maxValue="337350.04"/>
    </cacheField>
    <cacheField name="Días En taller" numFmtId="0">
      <sharedItems containsBlank="1" containsMixedTypes="1" containsNumber="1" containsInteger="1" minValue="0" maxValue="61"/>
    </cacheField>
    <cacheField name="Km Inicial" numFmtId="0">
      <sharedItems containsBlank="1" containsMixedTypes="1" containsNumber="1" containsInteger="1" minValue="12696" maxValue="300942"/>
    </cacheField>
    <cacheField name="Km Final" numFmtId="0">
      <sharedItems containsBlank="1" containsMixedTypes="1" containsNumber="1" containsInteger="1" minValue="12696" maxValue="300942"/>
    </cacheField>
    <cacheField name="Recorrido" numFmtId="0">
      <sharedItems containsBlank="1" containsMixedTypes="1" containsNumber="1" containsInteger="1" minValue="0" maxValue="38055"/>
    </cacheField>
    <cacheField name="Costo por KM" numFmtId="0">
      <sharedItems containsBlank="1" containsMixedTypes="1" containsNumber="1" minValue="1.5279830366895841E-2" maxValue="3138.762799999999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e Romero" refreshedDate="44011.755531712966" createdVersion="6" refreshedVersion="6" minRefreshableVersion="3" recordCount="230" xr:uid="{DF32FA8D-40D8-433D-BD7F-F0C5A45F23A5}">
  <cacheSource type="worksheet">
    <worksheetSource ref="A3:W233" sheet="Pasos 1 y 2 - Data"/>
  </cacheSource>
  <cacheFields count="23">
    <cacheField name="Vehiculo*" numFmtId="0">
      <sharedItems count="115">
        <s v="Te recomendamos colocar, la placa, número económico, número de serie o cualquier dato identificador del vehículo"/>
        <s v="Auto 1"/>
        <s v="Auto 2"/>
        <s v="Auto 3"/>
        <s v="Auto 4"/>
        <s v="Auto 5"/>
        <s v="Auto 6"/>
        <s v="Auto 7"/>
        <s v="Auto 8"/>
        <s v="Auto 9"/>
        <s v="Auto 10"/>
        <s v="Auto 11"/>
        <s v="Auto 12"/>
        <s v="Auto 13"/>
        <s v="Auto 14"/>
        <s v="Auto 15"/>
        <s v="Auto 16"/>
        <s v="Auto 17"/>
        <s v="Auto 18"/>
        <s v="Auto 20"/>
        <s v="Auto 21"/>
        <s v="Auto 22"/>
        <s v="Auto 24"/>
        <s v="Auto 25"/>
        <s v="Auto 26"/>
        <s v="Auto 27"/>
        <s v="Auto 28"/>
        <s v="Auto 29"/>
        <s v="Auto 30"/>
        <s v="Auto 31"/>
        <s v="Auto 32"/>
        <s v="Auto 33"/>
        <s v="Auto 35"/>
        <s v="Auto 36"/>
        <s v="Auto 37"/>
        <s v="Auto 38"/>
        <s v="Auto 39"/>
        <s v="Auto 40"/>
        <s v="Auto 41"/>
        <s v="Auto 42"/>
        <s v="Auto 43"/>
        <s v="Auto 44"/>
        <s v="Auto 45"/>
        <s v="Auto 46"/>
        <s v="Auto 47"/>
        <s v="Auto 48"/>
        <s v="Auto 49"/>
        <s v="Auto 50"/>
        <s v="Auto 51"/>
        <s v="Auto 52"/>
        <s v="Auto 53"/>
        <s v="Auto 54"/>
        <s v="Auto 56"/>
        <s v="Auto 57"/>
        <s v="Auto 58"/>
        <s v="Auto 59"/>
        <s v="Auto 60"/>
        <s v="Auto 61"/>
        <s v="Auto 62"/>
        <s v="Auto 63"/>
        <s v="Auto 64"/>
        <s v="Auto 65"/>
        <s v="Auto 66"/>
        <s v="Auto 67"/>
        <s v="Auto 68"/>
        <s v="Auto 69"/>
        <s v="Auto 70"/>
        <s v="Auto 71"/>
        <s v="Auto 72"/>
        <s v="Auto 73"/>
        <s v="Auto 74"/>
        <s v="Auto 75"/>
        <s v="Auto 76"/>
        <s v="Auto 77"/>
        <s v="Auto 78"/>
        <s v="Auto 79"/>
        <s v="Auto 80"/>
        <s v="Auto 81"/>
        <s v="Auto 82"/>
        <s v="Auto 83"/>
        <s v="Auto 84"/>
        <s v="Auto 85"/>
        <s v="Auto 86"/>
        <s v="Auto 87"/>
        <s v="Auto 88"/>
        <s v="Auto 89"/>
        <s v="Auto 90"/>
        <s v="Auto 91"/>
        <s v="Auto 92"/>
        <s v="Auto 93"/>
        <s v="Auto 94"/>
        <s v="Auto 95"/>
        <s v="Auto 96"/>
        <s v="Auto 97"/>
        <s v="Auto 98"/>
        <s v="Auto 99"/>
        <s v="Auto 100"/>
        <s v="Auto 101"/>
        <s v="Auto 102"/>
        <s v="Auto 103"/>
        <s v="Auto 104"/>
        <s v="Auto 105"/>
        <s v="Auto 106"/>
        <s v="Auto 107"/>
        <s v="Auto 108"/>
        <s v="Auto 109"/>
        <s v="Auto 110"/>
        <s v="Auto 111"/>
        <s v="Auto 112"/>
        <s v="Auto 113"/>
        <s v="Auto 114"/>
        <s v="Auto 115"/>
        <s v="Auto 116"/>
        <s v="Auto 117"/>
        <s v="Auto 118"/>
      </sharedItems>
    </cacheField>
    <cacheField name="Orden de Servicio*" numFmtId="0">
      <sharedItems containsMixedTypes="1" containsNumber="1" containsInteger="1" minValue="172963" maxValue="638738"/>
    </cacheField>
    <cacheField name="Fecha Inicio*" numFmtId="0">
      <sharedItems containsDate="1" containsMixedTypes="1" minDate="2019-05-26T00:00:00" maxDate="2019-11-09T00:00:00"/>
    </cacheField>
    <cacheField name="Tipo de mantenimiento*" numFmtId="0">
      <sharedItems count="3">
        <s v="Definir si el mantenimiento fue realizado como parte del plan de preventivos o derivo de una revision correctiva. "/>
        <s v="Preventivo"/>
        <s v="Correctivo"/>
      </sharedItems>
    </cacheField>
    <cacheField name="Estatus" numFmtId="0">
      <sharedItems count="3">
        <s v="La situación actual del mantenimiento. "/>
        <s v="En proceso"/>
        <s v="Realizado"/>
      </sharedItems>
    </cacheField>
    <cacheField name="Tarea de servicio" numFmtId="0">
      <sharedItems count="55">
        <s v="La pieza o tipo de tarea que se le haya realizado a la unidad. "/>
        <s v="MANTENIMIENTO CADA 10,000 KM"/>
        <s v="PASTILLAS DE FRENO DELANTERAS"/>
        <s v="BATERIA"/>
        <s v="AMORTIGUADORES DELANTEROS"/>
        <s v="Servicio mayor con bujias"/>
        <s v="Servicio mayor sin bujías"/>
        <s v="FILTRO DE AIRE"/>
        <s v="CAJA DE DIRECCIÓN"/>
        <s v="MANTENIMIENTO CADA 15,000 KM"/>
        <s v="1 LLANTA"/>
        <s v="4 LLANTAS"/>
        <s v="KIT DE CLUTCH PLATO DISCO Y COLLARIN"/>
        <s v="PASTILLAS DE FRENO TRASERAS"/>
        <s v="BOMBA DE AGUA"/>
        <s v="LAVADO DE INYECTORES"/>
        <s v="FOCO 1 / 2 FILAMENTOS"/>
        <s v="2 LLANTAS"/>
        <s v="ALTERNADOR"/>
        <s v="SERVICIO AL SISTEMA DE AIRE"/>
        <s v="MONTAJE"/>
        <s v="GOMAS DE BARRA ESTABILIZADORA"/>
        <s v="LIMPIEZA AL CUERPO DE ACELERACIÓN"/>
        <s v="BALERO HOMOCINETICO"/>
        <s v="KIT DISTRIBUCION"/>
        <s v="MOTOR DE ARRANQUE O MARCHA"/>
        <s v="ALINEACION Y BALANCEO"/>
        <s v="OTROS FRENOS DELANTEROS"/>
        <s v="ZAPATAS DE FRENO TRASERAS"/>
        <s v="MAZAS"/>
        <s v="FILTRO DE POLEN AC"/>
        <s v="TERMINALES DE BATERIA"/>
        <s v="AMORTIGUADORES TRASEROS"/>
        <s v="SOPORTE DE TRANSMISION"/>
        <s v="CILINDRO PRINCIPAL FRENO"/>
        <s v="BUZOS BUZOS"/>
        <s v="OTROS (MOTOR)"/>
        <s v="DIAGNOSTICOS / INSPECCIONES"/>
        <s v="FOCO DE FARO 1 O 2 FILAMENTOS"/>
        <s v="OTROS CONSUMIBLES"/>
        <s v="LIMPIEZA Y AJUSTE DE FRENOS"/>
        <s v="FILTRO DE COMBUSTIBLE"/>
        <s v="BIRLOS Y TUERCAS"/>
        <s v="OTROS (TRANSMISION)"/>
        <s v="REPARACIÓN DE TRANSMISIÓN"/>
        <s v="UNID.FARO / CALAVERAS / CUARTOS"/>
        <s v="CARTER"/>
        <s v="TERMOSTATO"/>
        <s v="BALERO DOBLE"/>
        <s v="LIMPIAPARABRISA CANILLA O RASQUETA"/>
        <s v="TURBOCARGADOR"/>
        <s v="FRENOS GENERALES"/>
        <s v="BOMBA DE INYECCION DIESEL"/>
        <s v="OTROS (ACCESORIOS)"/>
        <s v="ROTULA"/>
      </sharedItems>
    </cacheField>
    <cacheField name="Subtotal" numFmtId="0">
      <sharedItems containsMixedTypes="1" containsNumber="1" minValue="248" maxValue="290819"/>
    </cacheField>
    <cacheField name="% Iva" numFmtId="0">
      <sharedItems containsMixedTypes="1" containsNumber="1" minValue="0.16" maxValue="0.16"/>
    </cacheField>
    <cacheField name="Fecha Fin" numFmtId="0">
      <sharedItems containsDate="1" containsMixedTypes="1" minDate="2019-07-03T00:00:00" maxDate="2020-07-27T00:00:00" count="93">
        <s v="Fecha en que la unidad fue entregada. "/>
        <d v="2020-07-19T00:00:00"/>
        <d v="2020-07-15T00:00:00"/>
        <d v="2020-07-02T00:00:00"/>
        <d v="2020-07-11T00:00:00"/>
        <d v="2020-07-03T00:00:00"/>
        <d v="2020-07-26T00:00:00"/>
        <d v="2020-07-12T00:00:00"/>
        <d v="2020-07-23T00:00:00"/>
        <d v="2020-07-24T00:00:00"/>
        <d v="2019-10-08T00:00:00"/>
        <d v="2019-08-20T00:00:00"/>
        <d v="2019-08-31T00:00:00"/>
        <d v="2019-08-15T00:00:00"/>
        <d v="2019-11-08T00:00:00"/>
        <d v="2019-08-10T00:00:00"/>
        <d v="2019-08-07T00:00:00"/>
        <d v="2019-09-08T00:00:00"/>
        <d v="2019-10-01T00:00:00"/>
        <d v="2019-09-12T00:00:00"/>
        <d v="2019-08-01T00:00:00"/>
        <d v="2019-07-26T00:00:00"/>
        <d v="2019-08-02T00:00:00"/>
        <d v="2019-08-09T00:00:00"/>
        <d v="2019-08-16T00:00:00"/>
        <d v="2019-08-14T00:00:00"/>
        <d v="2019-08-17T00:00:00"/>
        <d v="2019-09-07T00:00:00"/>
        <d v="2019-07-31T00:00:00"/>
        <d v="2019-08-24T00:00:00"/>
        <d v="2019-10-23T00:00:00"/>
        <d v="2019-08-30T00:00:00"/>
        <d v="2019-09-28T00:00:00"/>
        <d v="2019-10-10T00:00:00"/>
        <d v="2019-10-29T00:00:00"/>
        <d v="2019-09-26T00:00:00"/>
        <d v="2019-08-23T00:00:00"/>
        <d v="2019-09-20T00:00:00"/>
        <d v="2019-09-03T00:00:00"/>
        <d v="2019-10-16T00:00:00"/>
        <d v="2019-09-11T00:00:00"/>
        <d v="2019-07-20T00:00:00"/>
        <d v="2019-09-24T00:00:00"/>
        <d v="2019-09-25T00:00:00"/>
        <d v="2019-07-13T00:00:00"/>
        <d v="2019-07-03T00:00:00"/>
        <d v="2019-09-14T00:00:00"/>
        <d v="2019-09-18T00:00:00"/>
        <d v="2019-10-12T00:00:00"/>
        <d v="2019-08-13T00:00:00"/>
        <d v="2019-10-19T00:00:00"/>
        <d v="2019-09-13T00:00:00"/>
        <d v="2019-11-03T00:00:00"/>
        <d v="2019-10-11T00:00:00"/>
        <d v="2019-08-11T00:00:00"/>
        <d v="2019-08-27T00:00:00"/>
        <d v="2019-07-18T00:00:00"/>
        <d v="2019-07-09T00:00:00"/>
        <d v="2019-10-30T00:00:00"/>
        <d v="2019-09-19T00:00:00"/>
        <d v="2019-08-21T00:00:00"/>
        <d v="2019-08-29T00:00:00"/>
        <d v="2019-09-05T00:00:00"/>
        <d v="2019-10-22T00:00:00"/>
        <d v="2019-07-05T00:00:00"/>
        <d v="2019-08-06T00:00:00"/>
        <d v="2019-09-15T00:00:00"/>
        <d v="2019-07-17T00:00:00"/>
        <d v="2019-10-15T00:00:00"/>
        <d v="2019-07-10T00:00:00"/>
        <d v="2019-07-27T00:00:00"/>
        <d v="2019-09-06T00:00:00"/>
        <d v="2019-10-03T00:00:00"/>
        <d v="2019-10-09T00:00:00"/>
        <d v="2019-07-16T00:00:00"/>
        <d v="2019-10-24T00:00:00"/>
        <d v="2019-08-03T00:00:00"/>
        <d v="2019-10-02T00:00:00"/>
        <d v="2019-10-18T00:00:00"/>
        <d v="2019-07-04T00:00:00"/>
        <d v="2019-11-01T00:00:00"/>
        <d v="2019-10-17T00:00:00"/>
        <d v="2019-11-07T00:00:00"/>
        <d v="2019-07-28T00:00:00"/>
        <d v="2019-07-11T00:00:00"/>
        <d v="2019-07-06T00:00:00"/>
        <d v="2019-08-08T00:00:00" u="1"/>
        <d v="2019-10-04T00:00:00" u="1"/>
        <d v="2019-10-26T00:00:00" u="1"/>
        <d v="2019-11-05T00:00:00" u="1"/>
        <d v="2019-10-05T00:00:00" u="1"/>
        <d v="2019-07-12T00:00:00" u="1"/>
        <d v="2019-09-27T00:00:00" u="1"/>
      </sharedItems>
    </cacheField>
    <cacheField name="Fecha Pago" numFmtId="0">
      <sharedItems containsDate="1" containsMixedTypes="1" minDate="2019-07-02T00:00:00" maxDate="2020-07-27T00:00:00" count="86">
        <s v="Fecha en la que el pago fue realizado al proveedor. "/>
        <d v="2020-07-19T00:00:00"/>
        <d v="2019-09-20T00:00:00"/>
        <d v="2019-09-06T00:00:00"/>
        <d v="2019-10-29T00:00:00"/>
        <d v="2019-09-12T00:00:00"/>
        <d v="2019-09-27T00:00:00"/>
        <d v="2019-10-01T00:00:00"/>
        <d v="2019-10-03T00:00:00"/>
        <d v="2019-10-28T00:00:00"/>
        <d v="2019-10-21T00:00:00"/>
        <d v="2020-07-15T00:00:00"/>
        <d v="2019-08-19T00:00:00"/>
        <d v="2019-09-02T00:00:00"/>
        <d v="2019-08-15T00:00:00"/>
        <d v="2020-07-02T00:00:00"/>
        <d v="2020-07-11T00:00:00"/>
        <d v="2019-11-04T00:00:00"/>
        <d v="2019-09-09T00:00:00"/>
        <d v="2019-10-14T00:00:00"/>
        <d v="2020-07-03T00:00:00"/>
        <d v="2019-08-18T00:00:00"/>
        <d v="2020-07-26T00:00:00"/>
        <d v="2019-08-12T00:00:00"/>
        <d v="2020-07-12T00:00:00"/>
        <d v="2019-10-17T00:00:00"/>
        <d v="2019-11-01T00:00:00"/>
        <d v="2019-11-07T00:00:00"/>
        <d v="2019-11-06T00:00:00"/>
        <d v="2019-08-23T00:00:00"/>
        <d v="2019-08-07T00:00:00"/>
        <d v="2019-09-30T00:00:00"/>
        <d v="2020-07-23T00:00:00"/>
        <d v="2019-10-04T00:00:00"/>
        <d v="2020-07-24T00:00:00"/>
        <d v="2019-08-01T00:00:00"/>
        <d v="2019-08-02T00:00:00"/>
        <d v="2019-08-26T00:00:00"/>
        <d v="2019-08-05T00:00:00"/>
        <d v="2019-08-28T00:00:00"/>
        <d v="2019-07-31T00:00:00"/>
        <d v="2019-10-24T00:00:00"/>
        <d v="2019-10-18T00:00:00"/>
        <d v="2019-09-04T00:00:00"/>
        <d v="2019-10-15T00:00:00"/>
        <d v="2019-09-11T00:00:00"/>
        <d v="2019-09-25T00:00:00"/>
        <d v="2019-09-26T00:00:00"/>
        <d v="2019-08-22T00:00:00"/>
        <d v="2019-09-10T00:00:00"/>
        <d v="2019-08-10T00:00:00"/>
        <d v="2019-09-23T00:00:00"/>
        <d v="2019-07-12T00:00:00"/>
        <d v="2019-07-06T00:00:00"/>
        <d v="2019-07-17T00:00:00"/>
        <d v="2019-08-06T00:00:00"/>
        <d v="2019-09-13T00:00:00"/>
        <d v="2019-09-18T00:00:00"/>
        <d v="2019-08-31T00:00:00"/>
        <d v="2019-11-05T00:00:00"/>
        <d v="2019-07-02T00:00:00"/>
        <d v="2019-10-25T00:00:00"/>
        <d v="2019-08-27T00:00:00"/>
        <d v="2019-07-09T00:00:00"/>
        <d v="2019-08-29T00:00:00"/>
        <d v="2019-10-22T00:00:00"/>
        <d v="2019-07-04T00:00:00"/>
        <d v="2019-09-22T00:00:00"/>
        <d v="2019-07-20T00:00:00"/>
        <d v="2019-10-16T00:00:00"/>
        <d v="2019-08-17T00:00:00"/>
        <d v="2019-08-14T00:00:00"/>
        <d v="2019-10-09T00:00:00"/>
        <d v="2019-07-15T00:00:00"/>
        <d v="2019-07-30T00:00:00"/>
        <d v="2019-10-31T00:00:00"/>
        <d v="2019-07-26T00:00:00"/>
        <d v="2019-10-02T00:00:00"/>
        <d v="2019-08-08T00:00:00"/>
        <d v="2019-07-29T00:00:00"/>
        <d v="2019-10-11T00:00:00"/>
        <d v="2019-10-07T00:00:00"/>
        <d v="2019-07-03T00:00:00"/>
        <d v="2019-07-11T00:00:00"/>
        <d v="2019-11-08T00:00:00"/>
        <d v="2019-07-05T00:00:00"/>
      </sharedItems>
    </cacheField>
    <cacheField name="Proveedor" numFmtId="0">
      <sharedItems count="14">
        <s v="Es importante conocer el prestador del servicio realizado ya que eso nos ayudara a conocer el coste mensual dirigido al mismo."/>
        <s v="TOYOMOTORS DE POLANCO S DE RL DE CV"/>
        <s v="MEGAMOTORS NIPPON S DE RL DE CV"/>
        <s v="DANIEL ADRIAN FLORES SANTAMARIA"/>
        <s v="YINSHAN SA DE CV"/>
        <s v="EURO ALEMANA AVILA CAMACHO SA DE CV"/>
        <s v="LLANTERAMA TULANCINGO SA DE CV"/>
        <s v="NR FINANCE MEXICO SA DE CV SOFOM EN"/>
        <s v="INDUSTRIAS MICHELIN SA DE CV"/>
        <s v="LLANTIDINAMICA SA DE CV"/>
        <s v="PASION MOTORS SA DE CV"/>
        <s v="TRANSAUTOS DE POZA RICA SA DE CV"/>
        <s v="RADIAL LLANTAS SA DE CV"/>
        <s v="INTERTIRE DEL CENTRO SA DE CV"/>
      </sharedItems>
    </cacheField>
    <cacheField name="Odómetro" numFmtId="0">
      <sharedItems containsMixedTypes="1" containsNumber="1" containsInteger="1" minValue="12696" maxValue="300942"/>
    </cacheField>
    <cacheField name="Marca" numFmtId="0">
      <sharedItems/>
    </cacheField>
    <cacheField name="Modelo" numFmtId="0">
      <sharedItems/>
    </cacheField>
    <cacheField name="referencia" numFmtId="0">
      <sharedItems containsMixedTypes="1" containsNumber="1" containsInteger="1" minValue="0" maxValue="3047074"/>
    </cacheField>
    <cacheField name="Conductor" numFmtId="0">
      <sharedItems count="115">
        <s v="Puedes ingresar nombre y apellido o algún dato diferenciador de tus usuarios. "/>
        <s v="Conductor 1"/>
        <s v="Conductor 2"/>
        <s v="Conductor 3"/>
        <s v="Conductor 4"/>
        <s v="Conductor 5"/>
        <s v="Conductor 6"/>
        <s v="Conductor 7"/>
        <s v="Conductor 8"/>
        <s v="Conductor 9"/>
        <s v="Conductor 10"/>
        <s v="Conductor 11"/>
        <s v="Conductor 12"/>
        <s v="Conductor 13"/>
        <s v="Conductor 14"/>
        <s v="Conductor 15"/>
        <s v="Conductor 16"/>
        <s v="Conductor 17"/>
        <s v="Conductor 18"/>
        <s v="Conductor 20"/>
        <s v="Conductor 21"/>
        <s v="Conductor 22"/>
        <s v="Conductor 24"/>
        <s v="Conductor 25"/>
        <s v="Conductor 26"/>
        <s v="Conductor 27"/>
        <s v="Conductor 28"/>
        <s v="Conductor 29"/>
        <s v="Conductor 30"/>
        <s v="Conductor 31"/>
        <s v="Conductor 32"/>
        <s v="Conductor 33"/>
        <s v="Conductor 35"/>
        <s v="Conductor 36"/>
        <s v="Conductor 37"/>
        <s v="Conductor 38"/>
        <s v="Conductor 39"/>
        <s v="Conductor 40"/>
        <s v="Conductor 41"/>
        <s v="Conductor 42"/>
        <s v="Conductor 43"/>
        <s v="Conductor 44"/>
        <s v="Conductor 45"/>
        <s v="Conductor 46"/>
        <s v="Conductor 47"/>
        <s v="Conductor 48"/>
        <s v="Conductor 49"/>
        <s v="Conductor 50"/>
        <s v="Conductor 51"/>
        <s v="Conductor 52"/>
        <s v="Conductor 53"/>
        <s v="Conductor 54"/>
        <s v="Conductor 56"/>
        <s v="Conductor 57"/>
        <s v="Conductor 58"/>
        <s v="Conductor 59"/>
        <s v="Conductor 60"/>
        <s v="Conductor 61"/>
        <s v="Conductor 62"/>
        <s v="Conductor 63"/>
        <s v="Conductor 64"/>
        <s v="Conductor 65"/>
        <s v="Conductor 66"/>
        <s v="Conductor 67"/>
        <s v="Conductor 68"/>
        <s v="Conductor 69"/>
        <s v="Conductor 70"/>
        <s v="Conductor 71"/>
        <s v="Conductor 72"/>
        <s v="Conductor 73"/>
        <s v="Conductor 74"/>
        <s v="Conductor 75"/>
        <s v="Conductor 76"/>
        <s v="Conductor 77"/>
        <s v="Conductor 78"/>
        <s v="Conductor 79"/>
        <s v="Conductor 80"/>
        <s v="Conductor 81"/>
        <s v="Conductor 82"/>
        <s v="Conductor 83"/>
        <s v="Conductor 84"/>
        <s v="Conductor 85"/>
        <s v="Conductor 86"/>
        <s v="Conductor 87"/>
        <s v="Conductor 88"/>
        <s v="Conductor 89"/>
        <s v="Conductor 90"/>
        <s v="Conductor 91"/>
        <s v="Conductor 92"/>
        <s v="Conductor 93"/>
        <s v="Conductor 94"/>
        <s v="Conductor 95"/>
        <s v="Conductor 96"/>
        <s v="Conductor 97"/>
        <s v="Conductor 98"/>
        <s v="Conductor 99"/>
        <s v="Conductor 100"/>
        <s v="Conductor 101"/>
        <s v="Conductor 102"/>
        <s v="Conductor 103"/>
        <s v="Conductor 104"/>
        <s v="Conductor 105"/>
        <s v="Conductor 106"/>
        <s v="Conductor 107"/>
        <s v="Conductor 108"/>
        <s v="Conductor 109"/>
        <s v="Conductor 110"/>
        <s v="Conductor 111"/>
        <s v="Conductor 112"/>
        <s v="Conductor 113"/>
        <s v="Conductor 114"/>
        <s v="Conductor 115"/>
        <s v="Conductor 116"/>
        <s v="Conductor 117"/>
        <s v="Conductor 118"/>
      </sharedItems>
    </cacheField>
    <cacheField name="Grupo" numFmtId="0">
      <sharedItems count="5">
        <s v="Te ayudara a obtener información de tus gastos de manera segmentada. Si tu flota se encuentra dividida por zonas, áreas, centros de costos o tipos de vehículo, puedes usarlo para aplicar esta diferenciación."/>
        <s v="Baja California Sur"/>
        <s v="CDMX"/>
        <s v="Guadalajara"/>
        <s v="Bajio"/>
      </sharedItems>
    </cacheField>
    <cacheField name="Cálculo Iva" numFmtId="0">
      <sharedItems containsMixedTypes="1" containsNumber="1" minValue="1.1599999999999999" maxValue="1.1599999999999999"/>
    </cacheField>
    <cacheField name="Total" numFmtId="0">
      <sharedItems containsMixedTypes="1" containsNumber="1" minValue="287.68" maxValue="337350.04"/>
    </cacheField>
    <cacheField name="Días En taller" numFmtId="0">
      <sharedItems containsMixedTypes="1" containsNumber="1" containsInteger="1" minValue="0" maxValue="401"/>
    </cacheField>
    <cacheField name="Km Inicial" numFmtId="0">
      <sharedItems containsMixedTypes="1" containsNumber="1" containsInteger="1" minValue="12696" maxValue="300942"/>
    </cacheField>
    <cacheField name="Km Final" numFmtId="0">
      <sharedItems containsMixedTypes="1" containsNumber="1" containsInteger="1" minValue="12696" maxValue="300942"/>
    </cacheField>
    <cacheField name="Recorrido" numFmtId="0">
      <sharedItems containsMixedTypes="1" containsNumber="1" containsInteger="1" minValue="0" maxValue="3805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0">
  <r>
    <x v="0"/>
    <s v="El número de orden de servicio u orden de trabajo asignada al mantenimiento. Este sera nuestro identificador. "/>
    <s v="La fecha en la que el vehículo fue entregado al taller. "/>
    <s v="Definir si el mantenimiento fue realizado como parte del plan de preventivos o derivo de una revision correctiva. "/>
    <s v="La situación actual del mantenimiento. "/>
    <s v="La pieza o tipo de tarea que se le haya realizado a la unidad. "/>
    <s v="El costo sin IVA de la atera o pieza revisada. "/>
    <s v="%IVA cobrado"/>
    <s v="Fecha en que la unidad fue entregada. "/>
    <s v="Fecha en la que el pago fue realizado al proveedor. "/>
    <s v="Es importante conocer el prestador del servicio realizado ya que eso nos ayudara a conocer el coste mensual dirigido al mismo."/>
    <s v="El km indicado en el vehiculo en el momento de la compra. Este dato es muy importante colocarlo si deseas conocer el volumen de recorrido y el costo por KM que tienen las unidades. "/>
    <s v="Identificar que marca esta teniendo mayores servicios te ayudara a saber si es una marca apta para la operación de tu flota. "/>
    <s v="Identificar que módelo esta teniendo mayores servicios te ayudara a saber si es una módelo apto para la operación de tu flota. "/>
    <s v="No de factura. Este valor solo es un dato para consulta en esta tabla"/>
  </r>
  <r>
    <x v="1"/>
    <n v="172963"/>
    <d v="2019-07-26T00:00:00"/>
    <s v="Preventivo"/>
    <s v="En proceso"/>
    <s v="MANTENIMIENTO CADA 10,000 KM"/>
    <n v="3347.42"/>
    <n v="0.16"/>
    <d v="2019-07-26T00:00:00"/>
    <d v="2020-07-19T00:00:00"/>
    <s v="TOYOMOTORS DE POLANCO S DE RL DE CV"/>
    <n v="119470"/>
    <s v="TOYOTA"/>
    <s v="Rav4"/>
    <n v="3046330"/>
  </r>
  <r>
    <x v="1"/>
    <n v="172963"/>
    <d v="2019-07-26T00:00:00"/>
    <s v="Preventivo"/>
    <s v="En proceso"/>
    <s v="PASTILLAS DE FRENO DELANTERAS"/>
    <n v="21096.57"/>
    <n v="0.16"/>
    <d v="2019-07-26T00:00:00"/>
    <d v="2020-07-19T00:00:00"/>
    <s v="TOYOMOTORS DE POLANCO S DE RL DE CV"/>
    <n v="119500"/>
    <s v="TOYOTA"/>
    <s v="Rav4"/>
    <n v="3046330"/>
  </r>
  <r>
    <x v="2"/>
    <n v="172975"/>
    <d v="2019-08-27T00:00:00"/>
    <s v="Preventivo"/>
    <s v="En proceso"/>
    <s v="MANTENIMIENTO CADA 10,000 KM"/>
    <n v="3464.64"/>
    <n v="0.16"/>
    <d v="2019-08-27T00:00:00"/>
    <d v="2019-09-20T00:00:00"/>
    <s v="MEGAMOTORS NIPPON S DE RL DE CV"/>
    <n v="250000"/>
    <s v="TOYOTA"/>
    <s v="Rav4"/>
    <n v="3047074"/>
  </r>
  <r>
    <x v="2"/>
    <n v="172975"/>
    <d v="2019-08-27T00:00:00"/>
    <s v="Preventivo"/>
    <s v="En proceso"/>
    <s v="BATERIA"/>
    <n v="3464.64"/>
    <n v="0.16"/>
    <d v="2019-08-27T00:00:00"/>
    <d v="2019-09-20T00:00:00"/>
    <s v="MEGAMOTORS NIPPON S DE RL DE CV"/>
    <n v="250000"/>
    <s v="TOYOTA"/>
    <s v="Rav4"/>
    <n v="3047074"/>
  </r>
  <r>
    <x v="3"/>
    <n v="172987"/>
    <d v="2019-09-07T00:00:00"/>
    <s v="Correctivo"/>
    <s v="En proceso"/>
    <s v="MANTENIMIENTO CADA 10,000 KM"/>
    <n v="1137.07"/>
    <n v="0.16"/>
    <d v="2019-09-07T00:00:00"/>
    <d v="2019-09-06T00:00:00"/>
    <s v="TOYOMOTORS DE POLANCO S DE RL DE CV"/>
    <n v="51321"/>
    <s v="TOYOTA"/>
    <s v="Rav4"/>
    <n v="3046330"/>
  </r>
  <r>
    <x v="3"/>
    <n v="172987"/>
    <d v="2019-10-29T00:00:00"/>
    <s v="Correctivo"/>
    <s v="En proceso"/>
    <s v="AMORTIGUADORES DELANTEROS"/>
    <n v="13673.8"/>
    <n v="0.16"/>
    <d v="2019-10-29T00:00:00"/>
    <d v="2019-10-29T00:00:00"/>
    <s v="TOYOMOTORS DE POLANCO S DE RL DE CV"/>
    <n v="52339"/>
    <s v="TOYOTA"/>
    <s v="Rav4"/>
    <n v="0"/>
  </r>
  <r>
    <x v="4"/>
    <n v="209129"/>
    <d v="2019-09-07T00:00:00"/>
    <s v="Preventivo"/>
    <s v="En proceso"/>
    <s v="Servicio mayor con bujias"/>
    <n v="2805"/>
    <n v="0.16"/>
    <d v="2019-09-07T00:00:00"/>
    <d v="2019-09-12T00:00:00"/>
    <s v="DANIEL ADRIAN FLORES SANTAMARIA"/>
    <n v="300742"/>
    <s v="TOYOTA"/>
    <s v="Tacoma"/>
    <n v="3046330"/>
  </r>
  <r>
    <x v="5"/>
    <n v="209131"/>
    <d v="2019-09-27T00:00:00"/>
    <s v="Correctivo"/>
    <s v="En proceso"/>
    <s v="Servicio mayor sin bujías"/>
    <n v="5287"/>
    <n v="0.16"/>
    <d v="2019-09-27T00:00:00"/>
    <d v="2019-09-27T00:00:00"/>
    <s v="YINSHAN SA DE CV"/>
    <n v="154120"/>
    <s v="TOYOTA"/>
    <s v="Tacoma"/>
    <n v="3047074"/>
  </r>
  <r>
    <x v="5"/>
    <n v="209131"/>
    <d v="2019-09-27T00:00:00"/>
    <s v="Correctivo"/>
    <s v="En proceso"/>
    <s v="FILTRO DE AIRE"/>
    <n v="5287"/>
    <n v="0.16"/>
    <d v="2019-09-27T00:00:00"/>
    <d v="2019-09-27T00:00:00"/>
    <s v="YINSHAN SA DE CV"/>
    <n v="154120"/>
    <s v="TOYOTA"/>
    <s v="Tacoma"/>
    <n v="3047074"/>
  </r>
  <r>
    <x v="6"/>
    <n v="209182"/>
    <d v="2019-10-01T00:00:00"/>
    <s v="Correctivo"/>
    <s v="En proceso"/>
    <s v="Servicio mayor con bujias"/>
    <n v="3737"/>
    <n v="0.16"/>
    <d v="2019-10-01T00:00:00"/>
    <d v="2019-10-01T00:00:00"/>
    <s v="YINSHAN SA DE CV"/>
    <n v="177773"/>
    <s v="TOYOTA"/>
    <s v="Tacoma"/>
    <n v="3047074"/>
  </r>
  <r>
    <x v="6"/>
    <n v="209182"/>
    <d v="2019-10-04T00:00:00"/>
    <s v="Correctivo"/>
    <s v="En proceso"/>
    <s v="CAJA DE DIRECCIÓN"/>
    <n v="37118.699999999997"/>
    <n v="0.16"/>
    <d v="2019-10-04T00:00:00"/>
    <d v="2019-10-03T00:00:00"/>
    <s v="YINSHAN SA DE CV"/>
    <n v="177773"/>
    <s v="TOYOTA"/>
    <s v="Tacoma"/>
    <n v="3047074"/>
  </r>
  <r>
    <x v="7"/>
    <n v="209232"/>
    <d v="2019-10-26T00:00:00"/>
    <s v="Correctivo"/>
    <s v="En proceso"/>
    <s v="MANTENIMIENTO CADA 10,000 KM"/>
    <n v="4168.1099999999997"/>
    <n v="0.16"/>
    <d v="2019-10-26T00:00:00"/>
    <d v="2019-10-28T00:00:00"/>
    <s v="TOYOMOTORS DE POLANCO S DE RL DE CV"/>
    <n v="86700"/>
    <s v="TOYOTA"/>
    <s v="Rav4"/>
    <n v="0"/>
  </r>
  <r>
    <x v="7"/>
    <n v="209232"/>
    <d v="2019-10-29T00:00:00"/>
    <s v="Correctivo"/>
    <s v="En proceso"/>
    <s v="PASTILLAS DE FRENO DELANTERAS"/>
    <n v="10262.1"/>
    <n v="0.16"/>
    <d v="2019-10-29T00:00:00"/>
    <d v="2019-10-28T00:00:00"/>
    <s v="TOYOMOTORS DE POLANCO S DE RL DE CV"/>
    <n v="86700"/>
    <s v="TOYOTA"/>
    <s v="Rav4"/>
    <n v="0"/>
  </r>
  <r>
    <x v="8"/>
    <n v="209283"/>
    <d v="2019-10-08T00:00:00"/>
    <s v="Correctivo"/>
    <s v="En proceso"/>
    <s v="MANTENIMIENTO CADA 15,000 KM"/>
    <n v="2125"/>
    <n v="0.16"/>
    <d v="2019-10-08T00:00:00"/>
    <d v="2019-10-21T00:00:00"/>
    <s v="EURO ALEMANA AVILA CAMACHO SA DE CV"/>
    <n v="45065"/>
    <s v="VOLKSWAGEN"/>
    <s v="Polo"/>
    <n v="3047074"/>
  </r>
  <r>
    <x v="8"/>
    <n v="209283"/>
    <d v="2019-10-08T00:00:00"/>
    <s v="Correctivo"/>
    <s v="En proceso"/>
    <s v="PASTILLAS DE FRENO DELANTERAS"/>
    <n v="2705.83"/>
    <n v="0.16"/>
    <d v="2019-10-08T00:00:00"/>
    <d v="2019-10-21T00:00:00"/>
    <s v="EURO ALEMANA AVILA CAMACHO SA DE CV"/>
    <n v="45066"/>
    <s v="VOLKSWAGEN"/>
    <s v="Polo"/>
    <n v="3047074"/>
  </r>
  <r>
    <x v="9"/>
    <n v="211045"/>
    <d v="2019-07-16T00:00:00"/>
    <s v="Preventivo"/>
    <s v="En proceso"/>
    <s v="1 LLANTA"/>
    <n v="2431.8000000000002"/>
    <n v="0.16"/>
    <d v="2019-07-16T00:00:00"/>
    <d v="2020-07-15T00:00:00"/>
    <s v="LLANTERAMA TULANCINGO SA DE CV"/>
    <n v="235842"/>
    <s v="TOYOTA"/>
    <s v="Hilux"/>
    <n v="3045606"/>
  </r>
  <r>
    <x v="10"/>
    <n v="217479"/>
    <d v="2019-06-20T00:00:00"/>
    <s v="Preventivo"/>
    <s v="En proceso"/>
    <s v="MANTENIMIENTO CADA 10,000 KM"/>
    <n v="3883"/>
    <n v="0.16"/>
    <d v="2019-08-20T00:00:00"/>
    <d v="2019-08-19T00:00:00"/>
    <s v="YINSHAN SA DE CV"/>
    <n v="273551"/>
    <s v="TOYOTA"/>
    <s v="Rav4"/>
    <n v="3045606"/>
  </r>
  <r>
    <x v="11"/>
    <n v="217532"/>
    <d v="2019-08-31T00:00:00"/>
    <s v="Preventivo"/>
    <s v="En proceso"/>
    <s v="4 LLANTAS"/>
    <n v="4627"/>
    <n v="0.16"/>
    <d v="2019-08-31T00:00:00"/>
    <d v="2019-09-02T00:00:00"/>
    <s v="LLANTERAMA TULANCINGO SA DE CV"/>
    <n v="198533"/>
    <s v="VOLKSWAGEN"/>
    <s v="Polo"/>
    <n v="3046330"/>
  </r>
  <r>
    <x v="12"/>
    <n v="217556"/>
    <d v="2019-08-15T00:00:00"/>
    <s v="Preventivo"/>
    <s v="En proceso"/>
    <s v="KIT DE CLUTCH PLATO DISCO Y COLLARIN"/>
    <n v="5871"/>
    <n v="0.16"/>
    <d v="2019-08-15T00:00:00"/>
    <d v="2019-08-15T00:00:00"/>
    <s v="YINSHAN SA DE CV"/>
    <n v="192701"/>
    <s v="FORD"/>
    <s v="F-350"/>
    <n v="3045606"/>
  </r>
  <r>
    <x v="13"/>
    <n v="220668"/>
    <d v="2019-07-03T00:00:00"/>
    <s v="Preventivo"/>
    <s v="En proceso"/>
    <s v="Servicio mayor con bujias"/>
    <n v="8262"/>
    <n v="0.16"/>
    <d v="2019-07-03T00:00:00"/>
    <d v="2020-07-02T00:00:00"/>
    <s v="YINSHAN SA DE CV"/>
    <n v="81850"/>
    <s v="TOYOTA"/>
    <s v="Highlander"/>
    <n v="3044906"/>
  </r>
  <r>
    <x v="13"/>
    <n v="220668"/>
    <d v="2019-07-03T00:00:00"/>
    <s v="Preventivo"/>
    <s v="En proceso"/>
    <s v="PASTILLAS DE FRENO TRASERAS"/>
    <n v="8262"/>
    <n v="0.16"/>
    <d v="2019-07-03T00:00:00"/>
    <d v="2020-07-02T00:00:00"/>
    <s v="YINSHAN SA DE CV"/>
    <n v="81850"/>
    <s v="TOYOTA"/>
    <s v="Highlander"/>
    <n v="3044906"/>
  </r>
  <r>
    <x v="14"/>
    <n v="225444"/>
    <d v="2019-07-12T00:00:00"/>
    <s v="Preventivo"/>
    <s v="En proceso"/>
    <s v="Servicio mayor con bujias"/>
    <n v="2353"/>
    <n v="0.16"/>
    <d v="2019-07-12T00:00:00"/>
    <d v="2020-07-11T00:00:00"/>
    <s v="YINSHAN SA DE CV"/>
    <n v="140050"/>
    <s v="TOYOTA"/>
    <s v="Rav4"/>
    <n v="3044906"/>
  </r>
  <r>
    <x v="15"/>
    <n v="227078"/>
    <d v="2019-11-05T00:00:00"/>
    <s v="Preventivo"/>
    <s v="En proceso"/>
    <s v="Servicio mayor sin bujías"/>
    <n v="8003"/>
    <n v="0.16"/>
    <d v="2019-11-05T00:00:00"/>
    <d v="2019-11-04T00:00:00"/>
    <s v="YINSHAN SA DE CV"/>
    <n v="150000"/>
    <s v="FORD"/>
    <s v="F-550"/>
    <n v="0"/>
  </r>
  <r>
    <x v="16"/>
    <n v="227081"/>
    <d v="2019-09-08T00:00:00"/>
    <s v="Correctivo"/>
    <s v="En proceso"/>
    <s v="PASTILLAS DE FRENO DELANTERAS"/>
    <n v="7776"/>
    <n v="0.16"/>
    <d v="2019-09-08T00:00:00"/>
    <d v="2019-09-09T00:00:00"/>
    <s v="DANIEL ADRIAN FLORES SANTAMARIA"/>
    <n v="132883"/>
    <s v="FORD"/>
    <s v="F-550"/>
    <n v="3046330"/>
  </r>
  <r>
    <x v="17"/>
    <n v="227093"/>
    <d v="2019-10-05T00:00:00"/>
    <s v="Correctivo"/>
    <s v="En proceso"/>
    <s v="BOMBA DE AGUA"/>
    <n v="29411.8"/>
    <n v="0.16"/>
    <d v="2019-10-05T00:00:00"/>
    <d v="2019-10-14T00:00:00"/>
    <s v="YINSHAN SA DE CV"/>
    <n v="95349"/>
    <s v="FORD"/>
    <s v="F-550"/>
    <n v="3047074"/>
  </r>
  <r>
    <x v="18"/>
    <n v="232005"/>
    <d v="2019-09-07T00:00:00"/>
    <s v="Preventivo"/>
    <s v="En proceso"/>
    <s v="Servicio mayor sin bujías"/>
    <n v="2715"/>
    <n v="0.16"/>
    <d v="2019-09-07T00:00:00"/>
    <d v="2019-09-12T00:00:00"/>
    <s v="DANIEL ADRIAN FLORES SANTAMARIA"/>
    <n v="209101"/>
    <s v="TOYOTA"/>
    <s v="Tacoma"/>
    <n v="3046330"/>
  </r>
  <r>
    <x v="19"/>
    <n v="240169"/>
    <d v="2019-07-04T00:00:00"/>
    <s v="Preventivo"/>
    <s v="En proceso"/>
    <s v="MANTENIMIENTO CADA 10,000 KM"/>
    <n v="4954.82"/>
    <n v="0.16"/>
    <d v="2019-07-04T00:00:00"/>
    <d v="2020-07-03T00:00:00"/>
    <s v="MEGAMOTORS NIPPON S DE RL DE CV"/>
    <n v="300942"/>
    <s v="TOYOTA"/>
    <s v="Hilux"/>
    <n v="3044906"/>
  </r>
  <r>
    <x v="19"/>
    <n v="240169"/>
    <d v="2019-07-04T00:00:00"/>
    <s v="Preventivo"/>
    <s v="En proceso"/>
    <s v="LAVADO DE INYECTORES"/>
    <n v="4954.82"/>
    <n v="0.16"/>
    <d v="2019-07-04T00:00:00"/>
    <d v="2020-07-03T00:00:00"/>
    <s v="MEGAMOTORS NIPPON S DE RL DE CV"/>
    <n v="300942"/>
    <s v="TOYOTA"/>
    <s v="Hilux"/>
    <n v="3044906"/>
  </r>
  <r>
    <x v="19"/>
    <n v="240169"/>
    <d v="2019-06-19T00:00:00"/>
    <s v="Preventivo"/>
    <s v="En proceso"/>
    <s v="MANTENIMIENTO CADA 10,000 KM"/>
    <n v="4057.26"/>
    <n v="0.16"/>
    <d v="2019-08-17T00:00:00"/>
    <d v="2019-08-18T00:00:00"/>
    <s v="YINSHAN SA DE CV"/>
    <n v="300942"/>
    <s v="TOYOTA"/>
    <s v="Hilux"/>
    <n v="3045606"/>
  </r>
  <r>
    <x v="19"/>
    <n v="240169"/>
    <d v="2019-06-19T00:00:00"/>
    <s v="Preventivo"/>
    <s v="En proceso"/>
    <s v="FOCO 1 / 2 FILAMENTOS"/>
    <n v="4057.26"/>
    <n v="0.16"/>
    <d v="2019-08-17T00:00:00"/>
    <d v="2019-08-18T00:00:00"/>
    <s v="YINSHAN SA DE CV"/>
    <n v="300942"/>
    <s v="TOYOTA"/>
    <s v="Hilux"/>
    <n v="3045606"/>
  </r>
  <r>
    <x v="20"/>
    <n v="248976"/>
    <d v="2019-07-26T00:00:00"/>
    <s v="Preventivo"/>
    <s v="En proceso"/>
    <s v="2 LLANTAS"/>
    <n v="2900"/>
    <n v="0.16"/>
    <d v="2019-07-26T00:00:00"/>
    <d v="2020-07-26T00:00:00"/>
    <s v="LLANTERAMA TULANCINGO SA DE CV"/>
    <n v="104294"/>
    <s v="VOLKSWAGEN"/>
    <s v="Polo"/>
    <n v="3045606"/>
  </r>
  <r>
    <x v="21"/>
    <n v="251646"/>
    <d v="2019-07-12T00:00:00"/>
    <s v="Preventivo"/>
    <s v="En proceso"/>
    <s v="MANTENIMIENTO CADA 10,000 KM"/>
    <n v="1130.75"/>
    <n v="0.16"/>
    <d v="2019-07-12T00:00:00"/>
    <d v="2019-08-12T00:00:00"/>
    <s v="NR FINANCE MEXICO SA DE CV SOFOM EN"/>
    <n v="170112"/>
    <s v="NISSAN"/>
    <s v="Frontier"/>
    <n v="3045606"/>
  </r>
  <r>
    <x v="22"/>
    <n v="266774"/>
    <d v="2019-07-04T00:00:00"/>
    <s v="Correctivo"/>
    <s v="En proceso"/>
    <s v="1 LLANTA"/>
    <n v="1475.46"/>
    <n v="0.16"/>
    <d v="2019-07-04T00:00:00"/>
    <d v="2020-07-03T00:00:00"/>
    <s v="LLANTERAMA TULANCINGO SA DE CV"/>
    <n v="244516"/>
    <s v="VOLKSWAGEN"/>
    <s v="Polo"/>
    <n v="3044906"/>
  </r>
  <r>
    <x v="22"/>
    <n v="266774"/>
    <d v="2019-07-12T00:00:00"/>
    <s v="Correctivo"/>
    <s v="En proceso"/>
    <s v="Servicio mayor con bujias"/>
    <n v="3533"/>
    <n v="0.16"/>
    <d v="2019-07-12T00:00:00"/>
    <d v="2020-07-12T00:00:00"/>
    <s v="YINSHAN SA DE CV"/>
    <n v="257320"/>
    <s v="VOLKSWAGEN"/>
    <s v="Polo"/>
    <n v="3044906"/>
  </r>
  <r>
    <x v="22"/>
    <n v="266774"/>
    <d v="2019-10-18T00:00:00"/>
    <s v="Correctivo"/>
    <s v="En proceso"/>
    <s v="Servicio mayor con bujias"/>
    <n v="3237"/>
    <n v="0.16"/>
    <d v="2019-10-18T00:00:00"/>
    <d v="2019-10-17T00:00:00"/>
    <s v="YINSHAN SA DE CV"/>
    <n v="274350"/>
    <s v="VOLKSWAGEN"/>
    <s v="Polo"/>
    <n v="3047074"/>
  </r>
  <r>
    <x v="22"/>
    <n v="266774"/>
    <d v="2019-11-01T00:00:00"/>
    <s v="Correctivo"/>
    <s v="En proceso"/>
    <s v="ALTERNADOR"/>
    <n v="16920.71"/>
    <n v="0.16"/>
    <d v="2019-11-01T00:00:00"/>
    <d v="2019-11-01T00:00:00"/>
    <s v="YINSHAN SA DE CV"/>
    <n v="275000"/>
    <s v="VOLKSWAGEN"/>
    <s v="Polo"/>
    <n v="0"/>
  </r>
  <r>
    <x v="22"/>
    <n v="266774"/>
    <d v="2019-11-08T00:00:00"/>
    <s v="Correctivo"/>
    <s v="En proceso"/>
    <s v="SERVICIO AL SISTEMA DE AIRE"/>
    <n v="3964"/>
    <n v="0.16"/>
    <d v="2019-11-08T00:00:00"/>
    <d v="2019-11-07T00:00:00"/>
    <s v="YINSHAN SA DE CV"/>
    <n v="275000"/>
    <s v="VOLKSWAGEN"/>
    <s v="Polo"/>
    <n v="0"/>
  </r>
  <r>
    <x v="23"/>
    <n v="274774"/>
    <d v="2019-08-10T00:00:00"/>
    <s v="Preventivo"/>
    <s v="Realizado"/>
    <s v="4 LLANTAS"/>
    <n v="9204"/>
    <n v="0.16"/>
    <d v="2019-08-10T00:00:00"/>
    <d v="2019-11-06T00:00:00"/>
    <s v="INDUSTRIAS MICHELIN SA DE CV"/>
    <n v="67490"/>
    <s v="TOYOTA"/>
    <s v="Rav4"/>
    <n v="0"/>
  </r>
  <r>
    <x v="23"/>
    <n v="274774"/>
    <d v="2019-08-10T00:00:00"/>
    <s v="Preventivo"/>
    <s v="Realizado"/>
    <s v="MONTAJE"/>
    <n v="844.83"/>
    <n v="0.16"/>
    <d v="2019-08-10T00:00:00"/>
    <d v="2019-08-23T00:00:00"/>
    <s v="LLANTIDINAMICA SA DE CV"/>
    <n v="71640"/>
    <s v="TOYOTA"/>
    <s v="Rav4"/>
    <n v="3046330"/>
  </r>
  <r>
    <x v="24"/>
    <n v="274786"/>
    <d v="2019-08-07T00:00:00"/>
    <s v="Preventivo"/>
    <s v="En proceso"/>
    <s v="MANTENIMIENTO CADA 10,000 KM"/>
    <n v="4543.2700000000004"/>
    <n v="0.16"/>
    <d v="2019-08-07T00:00:00"/>
    <d v="2019-08-07T00:00:00"/>
    <s v="YINSHAN SA DE CV"/>
    <n v="110425"/>
    <s v="TOYOTA"/>
    <s v="Rav4"/>
    <n v="3045606"/>
  </r>
  <r>
    <x v="24"/>
    <n v="274786"/>
    <d v="2019-08-07T00:00:00"/>
    <s v="Preventivo"/>
    <s v="En proceso"/>
    <s v="FOCO 1 / 2 FILAMENTOS"/>
    <n v="4543.2700000000004"/>
    <n v="0.16"/>
    <d v="2019-08-07T00:00:00"/>
    <d v="2019-08-07T00:00:00"/>
    <s v="YINSHAN SA DE CV"/>
    <n v="110425"/>
    <s v="TOYOTA"/>
    <s v="Rav4"/>
    <n v="3045606"/>
  </r>
  <r>
    <x v="25"/>
    <n v="278127"/>
    <d v="2019-08-15T00:00:00"/>
    <s v="Preventivo"/>
    <s v="En proceso"/>
    <s v="GOMAS DE BARRA ESTABILIZADORA"/>
    <n v="8639.84"/>
    <n v="0.16"/>
    <d v="2019-08-15T00:00:00"/>
    <d v="2019-08-15T00:00:00"/>
    <s v="PASION MOTORS SA DE CV"/>
    <n v="137886"/>
    <s v="TOYOTA"/>
    <s v="Rav4"/>
    <n v="3045606"/>
  </r>
  <r>
    <x v="25"/>
    <n v="278127"/>
    <d v="2019-08-15T00:00:00"/>
    <s v="Preventivo"/>
    <s v="En proceso"/>
    <s v="Servicio mayor sin bujías"/>
    <n v="8639.84"/>
    <n v="0.16"/>
    <d v="2019-08-15T00:00:00"/>
    <d v="2019-08-15T00:00:00"/>
    <s v="PASION MOTORS SA DE CV"/>
    <n v="137886"/>
    <s v="TOYOTA"/>
    <s v="Rav4"/>
    <n v="3045606"/>
  </r>
  <r>
    <x v="26"/>
    <n v="290042"/>
    <d v="2019-09-07T00:00:00"/>
    <s v="Preventivo"/>
    <s v="Realizado"/>
    <s v="Servicio mayor sin bujías"/>
    <n v="2620"/>
    <n v="0.16"/>
    <d v="2019-09-08T00:00:00"/>
    <d v="2019-09-12T00:00:00"/>
    <s v="DANIEL ADRIAN FLORES SANTAMARIA"/>
    <n v="131423"/>
    <s v="MITSUBISHI"/>
    <s v="L200"/>
    <n v="3046330"/>
  </r>
  <r>
    <x v="26"/>
    <n v="290042"/>
    <d v="2019-10-01T00:00:00"/>
    <s v="Preventivo"/>
    <s v="Realizado"/>
    <s v="Servicio mayor sin bujías"/>
    <n v="6007.66"/>
    <n v="0.16"/>
    <d v="2019-10-01T00:00:00"/>
    <d v="2019-09-30T00:00:00"/>
    <s v="TRANSAUTOS DE POZA RICA SA DE CV"/>
    <n v="141591"/>
    <s v="MITSUBISHI"/>
    <s v="L200"/>
    <n v="3047074"/>
  </r>
  <r>
    <x v="27"/>
    <n v="310252"/>
    <d v="2019-09-12T00:00:00"/>
    <s v="Preventivo"/>
    <s v="En proceso"/>
    <s v="Servicio mayor sin bujías"/>
    <n v="2620"/>
    <n v="0.16"/>
    <d v="2019-09-12T00:00:00"/>
    <d v="2019-09-12T00:00:00"/>
    <s v="DANIEL ADRIAN FLORES SANTAMARIA"/>
    <n v="265470"/>
    <s v="MITSUBISHI"/>
    <s v="L200"/>
    <n v="3046330"/>
  </r>
  <r>
    <x v="28"/>
    <n v="311471"/>
    <d v="2019-07-13T00:00:00"/>
    <s v="Correctivo"/>
    <s v="En proceso"/>
    <s v="MONTAJE"/>
    <n v="844.83"/>
    <n v="0.16"/>
    <d v="2019-07-13T00:00:00"/>
    <d v="2020-07-23T00:00:00"/>
    <s v="LLANTIDINAMICA SA DE CV"/>
    <n v="106023"/>
    <s v="TOYOTA"/>
    <s v="Hilux"/>
    <n v="3045606"/>
  </r>
  <r>
    <x v="28"/>
    <n v="311471"/>
    <d v="2019-10-03T00:00:00"/>
    <s v="Correctivo"/>
    <s v="En proceso"/>
    <s v="MANTENIMIENTO CADA 10,000 KM"/>
    <n v="12906.92"/>
    <n v="0.16"/>
    <d v="2019-10-03T00:00:00"/>
    <d v="2019-10-04T00:00:00"/>
    <s v="TOYOMOTORS DE POLANCO S DE RL DE CV"/>
    <n v="106023"/>
    <s v="TOYOTA"/>
    <s v="Hilux"/>
    <n v="3047074"/>
  </r>
  <r>
    <x v="28"/>
    <n v="311471"/>
    <d v="2019-10-03T00:00:00"/>
    <s v="Correctivo"/>
    <s v="En proceso"/>
    <s v="LIMPIEZA AL CUERPO DE ACELERACIÓN"/>
    <n v="12906.92"/>
    <n v="0.16"/>
    <d v="2019-10-03T00:00:00"/>
    <d v="2019-10-04T00:00:00"/>
    <s v="TOYOMOTORS DE POLANCO S DE RL DE CV"/>
    <n v="106023"/>
    <s v="TOYOTA"/>
    <s v="Hilux"/>
    <n v="3047074"/>
  </r>
  <r>
    <x v="29"/>
    <n v="311521"/>
    <d v="2019-10-01T00:00:00"/>
    <s v="Preventivo"/>
    <s v="En proceso"/>
    <s v="Servicio mayor con bujias"/>
    <n v="5801.42"/>
    <n v="0.16"/>
    <d v="2019-10-01T00:00:00"/>
    <d v="2019-09-30T00:00:00"/>
    <s v="TRANSAUTOS DE POZA RICA SA DE CV"/>
    <n v="200080"/>
    <s v="MITSUBISHI"/>
    <s v="L200"/>
    <n v="3047074"/>
  </r>
  <r>
    <x v="30"/>
    <n v="311545"/>
    <d v="2019-07-17T00:00:00"/>
    <s v="Preventivo"/>
    <s v="En proceso"/>
    <s v="Servicio mayor sin bujías"/>
    <n v="6702.61"/>
    <n v="0.16"/>
    <d v="2019-08-08T00:00:00"/>
    <d v="2020-07-24T00:00:00"/>
    <s v="YINSHAN SA DE CV"/>
    <n v="210000"/>
    <s v="MITSUBISHI"/>
    <s v="L200"/>
    <n v="3045606"/>
  </r>
  <r>
    <x v="30"/>
    <n v="311545"/>
    <d v="2019-07-24T00:00:00"/>
    <s v="Preventivo"/>
    <s v="En proceso"/>
    <s v="FOCO 1 / 2 FILAMENTOS"/>
    <n v="1910.79"/>
    <n v="0.16"/>
    <d v="2019-08-08T00:00:00"/>
    <d v="2020-07-24T00:00:00"/>
    <s v="YINSHAN SA DE CV"/>
    <n v="204877"/>
    <s v="MITSUBISHI"/>
    <s v="L200"/>
    <n v="3045606"/>
  </r>
  <r>
    <x v="31"/>
    <n v="311557"/>
    <d v="2019-08-01T00:00:00"/>
    <s v="Preventivo"/>
    <s v="En proceso"/>
    <s v="MANTENIMIENTO CADA 10,000 KM"/>
    <n v="3614.55"/>
    <n v="0.16"/>
    <d v="2019-08-01T00:00:00"/>
    <d v="2019-08-01T00:00:00"/>
    <s v="YINSHAN SA DE CV"/>
    <n v="213696"/>
    <s v="MITSUBISHI"/>
    <s v="L200"/>
    <n v="3045606"/>
  </r>
  <r>
    <x v="32"/>
    <n v="311610"/>
    <d v="2019-05-26T00:00:00"/>
    <s v="Preventivo"/>
    <s v="En proceso"/>
    <s v="KIT DE CLUTCH PLATO DISCO Y COLLARIN"/>
    <n v="8429.5"/>
    <n v="0.16"/>
    <d v="2019-07-26T00:00:00"/>
    <d v="2019-08-02T00:00:00"/>
    <s v="RADIAL LLANTAS SA DE CV"/>
    <n v="215020"/>
    <s v="MITSUBISHI"/>
    <s v="L200"/>
    <n v="3046330"/>
  </r>
  <r>
    <x v="32"/>
    <n v="311610"/>
    <d v="2019-08-02T00:00:00"/>
    <s v="Preventivo"/>
    <s v="En proceso"/>
    <s v="BALERO HOMOCINETICO"/>
    <n v="2940.15"/>
    <n v="0.16"/>
    <d v="2019-08-02T00:00:00"/>
    <d v="2019-08-02T00:00:00"/>
    <s v="RADIAL LLANTAS SA DE CV"/>
    <n v="215020"/>
    <s v="MITSUBISHI"/>
    <s v="L200"/>
    <n v="3046330"/>
  </r>
  <r>
    <x v="33"/>
    <n v="311697"/>
    <d v="2019-08-07T00:00:00"/>
    <s v="Preventivo"/>
    <s v="Realizado"/>
    <s v="MANTENIMIENTO CADA 10,000 KM"/>
    <n v="3692"/>
    <n v="0.16"/>
    <d v="2019-08-09T00:00:00"/>
    <d v="2019-08-07T00:00:00"/>
    <s v="YINSHAN SA DE CV"/>
    <n v="145000"/>
    <s v="MITSUBISHI"/>
    <s v="L200"/>
    <n v="3045606"/>
  </r>
  <r>
    <x v="33"/>
    <n v="311697"/>
    <d v="2019-08-16T00:00:00"/>
    <s v="Preventivo"/>
    <s v="Realizado"/>
    <s v="MONTAJE"/>
    <n v="1241.75"/>
    <n v="0.16"/>
    <d v="2019-08-16T00:00:00"/>
    <d v="2019-09-12T00:00:00"/>
    <s v="RADIAL LLANTAS SA DE CV"/>
    <n v="135126"/>
    <s v="MITSUBISHI"/>
    <s v="L200"/>
    <n v="0"/>
  </r>
  <r>
    <x v="34"/>
    <n v="311723"/>
    <d v="2019-08-14T00:00:00"/>
    <s v="Preventivo"/>
    <s v="Realizado"/>
    <s v="MANTENIMIENTO CADA 10,000 KM"/>
    <n v="2225.42"/>
    <n v="0.16"/>
    <d v="2019-08-14T00:00:00"/>
    <d v="2019-08-26T00:00:00"/>
    <s v="TRANSAUTOS DE POZA RICA SA DE CV"/>
    <n v="211966"/>
    <s v="MITSUBISHI"/>
    <s v="L200"/>
    <n v="3046330"/>
  </r>
  <r>
    <x v="34"/>
    <n v="311723"/>
    <d v="2019-08-17T00:00:00"/>
    <s v="Preventivo"/>
    <s v="Realizado"/>
    <s v="KIT DISTRIBUCION"/>
    <n v="9316.19"/>
    <n v="0.16"/>
    <d v="2019-08-17T00:00:00"/>
    <d v="2019-08-26T00:00:00"/>
    <s v="TRANSAUTOS DE POZA RICA SA DE CV"/>
    <n v="211966"/>
    <s v="MITSUBISHI"/>
    <s v="L200"/>
    <n v="3046330"/>
  </r>
  <r>
    <x v="35"/>
    <n v="311747"/>
    <d v="2019-09-07T00:00:00"/>
    <s v="Correctivo"/>
    <s v="Realizado"/>
    <s v="Servicio mayor sin bujías"/>
    <n v="11703"/>
    <n v="0.16"/>
    <d v="2019-09-07T00:00:00"/>
    <d v="2019-09-09T00:00:00"/>
    <s v="INTERTIRE DEL CENTRO SA DE CV"/>
    <n v="180000"/>
    <s v="MITSUBISHI"/>
    <s v="L200"/>
    <n v="3046330"/>
  </r>
  <r>
    <x v="35"/>
    <n v="311747"/>
    <d v="2019-09-07T00:00:00"/>
    <s v="Correctivo"/>
    <s v="Realizado"/>
    <s v="MOTOR DE ARRANQUE O MARCHA"/>
    <n v="11703"/>
    <n v="0.16"/>
    <d v="2019-09-07T00:00:00"/>
    <d v="2019-09-09T00:00:00"/>
    <s v="INTERTIRE DEL CENTRO SA DE CV"/>
    <n v="180000"/>
    <s v="MITSUBISHI"/>
    <s v="L200"/>
    <n v="3046330"/>
  </r>
  <r>
    <x v="36"/>
    <n v="311759"/>
    <d v="2019-07-31T00:00:00"/>
    <s v="Preventivo"/>
    <s v="Realizado"/>
    <s v="4 LLANTAS"/>
    <n v="8144"/>
    <n v="0.16"/>
    <d v="2019-07-31T00:00:00"/>
    <d v="2019-08-05T00:00:00"/>
    <s v="RADIAL LLANTAS SA DE CV"/>
    <n v="158697"/>
    <s v="MITSUBISHI"/>
    <s v="L200"/>
    <n v="3046330"/>
  </r>
  <r>
    <x v="36"/>
    <n v="311759"/>
    <d v="2019-08-24T00:00:00"/>
    <s v="Preventivo"/>
    <s v="Realizado"/>
    <s v="Servicio mayor sin bujías"/>
    <n v="2744.75"/>
    <n v="0.16"/>
    <d v="2019-08-24T00:00:00"/>
    <d v="2019-08-28T00:00:00"/>
    <s v="RADIAL LLANTAS SA DE CV"/>
    <n v="161148"/>
    <s v="MITSUBISHI"/>
    <s v="L200"/>
    <n v="3046330"/>
  </r>
  <r>
    <x v="36"/>
    <n v="311759"/>
    <d v="2019-08-24T00:00:00"/>
    <s v="Preventivo"/>
    <s v="Realizado"/>
    <s v="ALINEACION Y BALANCEO"/>
    <n v="1778.6"/>
    <n v="0.16"/>
    <d v="2019-08-24T00:00:00"/>
    <d v="2019-08-28T00:00:00"/>
    <s v="RADIAL LLANTAS SA DE CV"/>
    <n v="162500"/>
    <s v="MITSUBISHI"/>
    <s v="L200"/>
    <n v="0"/>
  </r>
  <r>
    <x v="37"/>
    <n v="328955"/>
    <d v="2019-07-31T00:00:00"/>
    <s v="Correctivo"/>
    <s v="Realizado"/>
    <s v="Servicio mayor con bujias"/>
    <n v="3018.21"/>
    <n v="0.16"/>
    <d v="2019-07-31T00:00:00"/>
    <d v="2019-07-31T00:00:00"/>
    <s v="YINSHAN SA DE CV"/>
    <n v="122380"/>
    <s v="MITSUBISHI"/>
    <s v="L200"/>
    <n v="3045606"/>
  </r>
  <r>
    <x v="37"/>
    <n v="328955"/>
    <d v="2019-07-31T00:00:00"/>
    <s v="Correctivo"/>
    <s v="Realizado"/>
    <s v="OTROS FRENOS DELANTEROS"/>
    <n v="3018.21"/>
    <n v="0.16"/>
    <d v="2019-07-31T00:00:00"/>
    <d v="2019-07-31T00:00:00"/>
    <s v="YINSHAN SA DE CV"/>
    <n v="122380"/>
    <s v="MITSUBISHI"/>
    <s v="L200"/>
    <n v="3045606"/>
  </r>
  <r>
    <x v="37"/>
    <n v="328955"/>
    <d v="2019-10-23T00:00:00"/>
    <s v="Correctivo"/>
    <s v="Realizado"/>
    <s v="Servicio mayor sin bujías"/>
    <n v="2784.75"/>
    <n v="0.16"/>
    <d v="2019-10-23T00:00:00"/>
    <d v="2019-10-24T00:00:00"/>
    <s v="RADIAL LLANTAS SA DE CV"/>
    <n v="130000"/>
    <s v="MITSUBISHI"/>
    <s v="L200"/>
    <n v="0"/>
  </r>
  <r>
    <x v="38"/>
    <n v="328967"/>
    <d v="2019-08-30T00:00:00"/>
    <s v="Preventivo"/>
    <s v="Realizado"/>
    <s v="2 LLANTAS"/>
    <n v="2602.08"/>
    <n v="0.16"/>
    <d v="2019-08-30T00:00:00"/>
    <d v="2019-10-18T00:00:00"/>
    <s v="INDUSTRIAS MICHELIN SA DE CV"/>
    <n v="129072"/>
    <s v="VOLKSWAGEN"/>
    <s v="Polo"/>
    <n v="3047074"/>
  </r>
  <r>
    <x v="38"/>
    <n v="328967"/>
    <d v="2019-08-30T00:00:00"/>
    <s v="Preventivo"/>
    <s v="Realizado"/>
    <s v="MONTAJE"/>
    <n v="681.9"/>
    <n v="0.16"/>
    <d v="2019-08-30T00:00:00"/>
    <d v="2019-09-04T00:00:00"/>
    <s v="LLANTIDINAMICA SA DE CV"/>
    <n v="129072"/>
    <s v="VOLKSWAGEN"/>
    <s v="Polo"/>
    <n v="3046330"/>
  </r>
  <r>
    <x v="39"/>
    <n v="328979"/>
    <d v="2019-09-28T00:00:00"/>
    <s v="Correctivo"/>
    <s v="Realizado"/>
    <s v="4 LLANTAS"/>
    <n v="6060"/>
    <n v="0.16"/>
    <d v="2019-09-28T00:00:00"/>
    <d v="2019-11-06T00:00:00"/>
    <s v="INDUSTRIAS MICHELIN SA DE CV"/>
    <n v="125000"/>
    <s v="VOLKSWAGEN"/>
    <s v="Polo"/>
    <n v="0"/>
  </r>
  <r>
    <x v="39"/>
    <n v="328979"/>
    <d v="2019-09-28T00:00:00"/>
    <s v="Correctivo"/>
    <s v="Realizado"/>
    <s v="MONTAJE"/>
    <n v="844.83"/>
    <n v="0.16"/>
    <d v="2019-09-28T00:00:00"/>
    <d v="2019-09-30T00:00:00"/>
    <s v="LLANTIDINAMICA SA DE CV"/>
    <n v="125000"/>
    <s v="VOLKSWAGEN"/>
    <s v="Polo"/>
    <n v="3047074"/>
  </r>
  <r>
    <x v="39"/>
    <n v="328979"/>
    <d v="2019-10-10T00:00:00"/>
    <s v="Correctivo"/>
    <s v="Realizado"/>
    <s v="PASTILLAS DE FRENO DELANTERAS"/>
    <n v="2103.86"/>
    <n v="0.16"/>
    <d v="2019-10-10T00:00:00"/>
    <d v="2019-10-15T00:00:00"/>
    <s v="RADIAL LLANTAS SA DE CV"/>
    <n v="116902"/>
    <s v="VOLKSWAGEN"/>
    <s v="Polo"/>
    <n v="0"/>
  </r>
  <r>
    <x v="40"/>
    <n v="329260"/>
    <d v="2019-10-29T00:00:00"/>
    <s v="Correctivo"/>
    <s v="Realizado"/>
    <s v="Servicio mayor sin bujías"/>
    <n v="1353"/>
    <n v="0.16"/>
    <d v="2019-10-29T00:00:00"/>
    <d v="2019-10-29T00:00:00"/>
    <s v="YINSHAN SA DE CV"/>
    <n v="150122"/>
    <s v="TOYOTA"/>
    <s v="Hilux"/>
    <n v="3047074"/>
  </r>
  <r>
    <x v="41"/>
    <n v="329272"/>
    <d v="2019-09-12T00:00:00"/>
    <s v="Correctivo"/>
    <s v="Realizado"/>
    <s v="MANTENIMIENTO CADA 10,000 KM"/>
    <n v="1137.07"/>
    <n v="0.16"/>
    <d v="2019-09-12T00:00:00"/>
    <d v="2019-09-11T00:00:00"/>
    <s v="MEGAMOTORS NIPPON S DE RL DE CV"/>
    <n v="220000"/>
    <s v="TOYOTA"/>
    <s v="Hilux"/>
    <n v="3047074"/>
  </r>
  <r>
    <x v="41"/>
    <n v="329272"/>
    <d v="2019-09-26T00:00:00"/>
    <s v="Correctivo"/>
    <s v="Realizado"/>
    <s v="4 LLANTAS"/>
    <n v="12041.36"/>
    <n v="0.16"/>
    <d v="2019-09-26T00:00:00"/>
    <d v="2019-09-25T00:00:00"/>
    <s v="LLANTERAMA TULANCINGO SA DE CV"/>
    <n v="236220"/>
    <s v="TOYOTA"/>
    <s v="Hilux"/>
    <n v="3046330"/>
  </r>
  <r>
    <x v="42"/>
    <n v="329284"/>
    <d v="2019-09-26T00:00:00"/>
    <s v="Correctivo"/>
    <s v="Realizado"/>
    <s v="KIT DE CLUTCH PLATO DISCO Y COLLARIN"/>
    <n v="15606.21"/>
    <n v="0.16"/>
    <d v="2019-09-26T00:00:00"/>
    <d v="2019-09-26T00:00:00"/>
    <s v="TOYOMOTORS DE POLANCO S DE RL DE CV"/>
    <n v="180000"/>
    <s v="TOYOTA"/>
    <s v="Hilux"/>
    <n v="0"/>
  </r>
  <r>
    <x v="42"/>
    <n v="329284"/>
    <d v="2019-09-26T00:00:00"/>
    <s v="Correctivo"/>
    <s v="Realizado"/>
    <s v="Servicio mayor con bujias"/>
    <n v="15606.21"/>
    <n v="0.16"/>
    <d v="2019-09-26T00:00:00"/>
    <d v="2019-09-26T00:00:00"/>
    <s v="TOYOMOTORS DE POLANCO S DE RL DE CV"/>
    <n v="180000"/>
    <s v="TOYOTA"/>
    <s v="Hilux"/>
    <n v="0"/>
  </r>
  <r>
    <x v="43"/>
    <n v="329296"/>
    <d v="2019-08-23T00:00:00"/>
    <s v="Preventivo"/>
    <s v="Realizado"/>
    <s v="MANTENIMIENTO CADA 10,000 KM"/>
    <n v="2028.45"/>
    <n v="0.16"/>
    <d v="2019-08-23T00:00:00"/>
    <d v="2019-08-22T00:00:00"/>
    <s v="MEGAMOTORS NIPPON S DE RL DE CV"/>
    <n v="203057"/>
    <s v="TOYOTA"/>
    <s v="Hilux"/>
    <n v="3045606"/>
  </r>
  <r>
    <x v="44"/>
    <n v="329308"/>
    <d v="2019-09-20T00:00:00"/>
    <s v="Correctivo"/>
    <s v="Realizado"/>
    <s v="BATERIA"/>
    <n v="3921.93"/>
    <n v="0.16"/>
    <d v="2019-09-20T00:00:00"/>
    <d v="2019-09-27T00:00:00"/>
    <s v="MEGAMOTORS NIPPON S DE RL DE CV"/>
    <n v="172460"/>
    <s v="TOYOTA"/>
    <s v="Hilux"/>
    <n v="3047074"/>
  </r>
  <r>
    <x v="45"/>
    <n v="329310"/>
    <d v="2019-07-26T00:00:00"/>
    <s v="Correctivo"/>
    <s v="Realizado"/>
    <s v="MANTENIMIENTO CADA 10,000 KM"/>
    <n v="2028.45"/>
    <n v="0.16"/>
    <d v="2019-07-26T00:00:00"/>
    <d v="2019-08-05T00:00:00"/>
    <s v="MEGAMOTORS NIPPON S DE RL DE CV"/>
    <n v="225650"/>
    <s v="TOYOTA"/>
    <s v="Hilux"/>
    <n v="3045606"/>
  </r>
  <r>
    <x v="45"/>
    <n v="329310"/>
    <d v="2019-09-03T00:00:00"/>
    <s v="Correctivo"/>
    <s v="Realizado"/>
    <s v="MANTENIMIENTO CADA 10,000 KM"/>
    <n v="6881.73"/>
    <n v="0.16"/>
    <d v="2019-09-03T00:00:00"/>
    <d v="2019-09-27T00:00:00"/>
    <s v="MEGAMOTORS NIPPON S DE RL DE CV"/>
    <n v="230183"/>
    <s v="TOYOTA"/>
    <s v="Hilux"/>
    <n v="3047074"/>
  </r>
  <r>
    <x v="45"/>
    <n v="329310"/>
    <d v="2019-09-03T00:00:00"/>
    <s v="Correctivo"/>
    <s v="Realizado"/>
    <s v="ZAPATAS DE FRENO TRASERAS"/>
    <n v="6881.73"/>
    <n v="0.16"/>
    <d v="2019-09-03T00:00:00"/>
    <d v="2019-09-27T00:00:00"/>
    <s v="MEGAMOTORS NIPPON S DE RL DE CV"/>
    <n v="230183"/>
    <s v="TOYOTA"/>
    <s v="Hilux"/>
    <n v="3047074"/>
  </r>
  <r>
    <x v="46"/>
    <n v="329322"/>
    <d v="2019-10-16T00:00:00"/>
    <s v="Preventivo"/>
    <s v="Realizado"/>
    <s v="Servicio mayor sin bujías"/>
    <n v="4168.1000000000004"/>
    <n v="0.16"/>
    <d v="2019-10-16T00:00:00"/>
    <d v="2019-10-15T00:00:00"/>
    <s v="MEGAMOTORS NIPPON S DE RL DE CV"/>
    <n v="120100"/>
    <s v="TOYOTA"/>
    <s v="Hilux"/>
    <n v="3047074"/>
  </r>
  <r>
    <x v="47"/>
    <n v="329335"/>
    <d v="2019-09-11T00:00:00"/>
    <s v="Correctivo"/>
    <s v="Realizado"/>
    <s v="MANTENIMIENTO CADA 10,000 KM"/>
    <n v="1137.07"/>
    <n v="0.16"/>
    <d v="2019-09-11T00:00:00"/>
    <d v="2019-09-10T00:00:00"/>
    <s v="MEGAMOTORS NIPPON S DE RL DE CV"/>
    <n v="128365"/>
    <s v="TOYOTA"/>
    <s v="Rav4"/>
    <n v="3047074"/>
  </r>
  <r>
    <x v="47"/>
    <n v="329335"/>
    <d v="2019-09-11T00:00:00"/>
    <s v="Correctivo"/>
    <s v="Realizado"/>
    <s v="BATERIA"/>
    <n v="2294.63"/>
    <n v="0.16"/>
    <d v="2019-09-11T00:00:00"/>
    <d v="2019-09-10T00:00:00"/>
    <s v="MEGAMOTORS NIPPON S DE RL DE CV"/>
    <n v="128365"/>
    <s v="TOYOTA"/>
    <s v="Rav4"/>
    <n v="3047074"/>
  </r>
  <r>
    <x v="48"/>
    <n v="329409"/>
    <d v="2019-07-20T00:00:00"/>
    <s v="Preventivo"/>
    <s v="Realizado"/>
    <s v="4 LLANTAS"/>
    <n v="10120"/>
    <n v="0.16"/>
    <d v="2019-07-20T00:00:00"/>
    <d v="2019-08-10T00:00:00"/>
    <s v="LLANTERAMA TULANCINGO SA DE CV"/>
    <n v="122100"/>
    <s v="MITSUBISHI"/>
    <s v="L200"/>
    <n v="3045606"/>
  </r>
  <r>
    <x v="48"/>
    <n v="329409"/>
    <d v="2019-09-12T00:00:00"/>
    <s v="Preventivo"/>
    <s v="Realizado"/>
    <s v="MAZAS"/>
    <n v="11120"/>
    <n v="0.16"/>
    <d v="2019-09-12T00:00:00"/>
    <d v="2019-09-12T00:00:00"/>
    <s v="DANIEL ADRIAN FLORES SANTAMARIA"/>
    <n v="120444"/>
    <s v="MITSUBISHI"/>
    <s v="L200"/>
    <n v="3046330"/>
  </r>
  <r>
    <x v="48"/>
    <n v="329409"/>
    <d v="2019-09-12T00:00:00"/>
    <s v="Preventivo"/>
    <s v="Realizado"/>
    <s v="Servicio mayor sin bujías"/>
    <n v="11120"/>
    <n v="0.16"/>
    <d v="2019-09-12T00:00:00"/>
    <d v="2019-09-12T00:00:00"/>
    <s v="DANIEL ADRIAN FLORES SANTAMARIA"/>
    <n v="120444"/>
    <s v="MITSUBISHI"/>
    <s v="L200"/>
    <n v="3046330"/>
  </r>
  <r>
    <x v="48"/>
    <n v="329409"/>
    <d v="2019-09-24T00:00:00"/>
    <s v="Preventivo"/>
    <s v="Realizado"/>
    <s v="ALINEACION Y BALANCEO"/>
    <n v="410"/>
    <n v="0.16"/>
    <d v="2019-09-24T00:00:00"/>
    <d v="2019-09-23T00:00:00"/>
    <s v="LLANTERAMA TULANCINGO SA DE CV"/>
    <n v="130856"/>
    <s v="MITSUBISHI"/>
    <s v="L200"/>
    <n v="3046330"/>
  </r>
  <r>
    <x v="48"/>
    <n v="329409"/>
    <d v="2019-09-25T00:00:00"/>
    <s v="Preventivo"/>
    <s v="Realizado"/>
    <s v="Servicio mayor sin bujías"/>
    <n v="2225.42"/>
    <n v="0.16"/>
    <d v="2019-09-25T00:00:00"/>
    <d v="2019-09-30T00:00:00"/>
    <s v="TRANSAUTOS DE POZA RICA SA DE CV"/>
    <n v="130864"/>
    <s v="MITSUBISHI"/>
    <s v="L200"/>
    <n v="3047074"/>
  </r>
  <r>
    <x v="49"/>
    <n v="353647"/>
    <d v="2019-07-13T00:00:00"/>
    <s v="Preventivo"/>
    <s v="Realizado"/>
    <s v="MANTENIMIENTO CADA 10,000 KM"/>
    <n v="2028.44"/>
    <n v="0.16"/>
    <d v="2019-07-13T00:00:00"/>
    <d v="2019-07-12T00:00:00"/>
    <s v="MEGAMOTORS NIPPON S DE RL DE CV"/>
    <n v="241800"/>
    <s v="TOYOTA"/>
    <s v="Hilux"/>
    <n v="3044906"/>
  </r>
  <r>
    <x v="49"/>
    <n v="353647"/>
    <d v="2019-08-24T00:00:00"/>
    <s v="Preventivo"/>
    <s v="Realizado"/>
    <s v="MANTENIMIENTO CADA 10,000 KM"/>
    <n v="1137.06"/>
    <n v="0.16"/>
    <d v="2019-08-24T00:00:00"/>
    <d v="2019-08-23T00:00:00"/>
    <s v="MEGAMOTORS NIPPON S DE RL DE CV"/>
    <n v="250132"/>
    <s v="TOYOTA"/>
    <s v="Hilux"/>
    <n v="3046330"/>
  </r>
  <r>
    <x v="50"/>
    <n v="353659"/>
    <d v="2019-07-03T00:00:00"/>
    <s v="Correctivo"/>
    <s v="Realizado"/>
    <s v="MONTAJE"/>
    <n v="844.83"/>
    <n v="0.16"/>
    <d v="2019-07-03T00:00:00"/>
    <d v="2019-07-06T00:00:00"/>
    <s v="LLANTIDINAMICA SA DE CV"/>
    <n v="235274"/>
    <s v="TOYOTA"/>
    <s v="Hilux"/>
    <n v="3044906"/>
  </r>
  <r>
    <x v="50"/>
    <n v="353659"/>
    <d v="2019-07-03T00:00:00"/>
    <s v="Correctivo"/>
    <s v="Realizado"/>
    <s v="4 LLANTAS"/>
    <n v="14216"/>
    <n v="0.16"/>
    <d v="2019-07-03T00:00:00"/>
    <d v="2019-07-17T00:00:00"/>
    <s v="INDUSTRIAS MICHELIN SA DE CV"/>
    <n v="235274"/>
    <s v="TOYOTA"/>
    <s v="Hilux"/>
    <n v="3045606"/>
  </r>
  <r>
    <x v="50"/>
    <n v="353659"/>
    <d v="2019-08-07T00:00:00"/>
    <s v="Correctivo"/>
    <s v="Realizado"/>
    <s v="MANTENIMIENTO CADA 10,000 KM"/>
    <n v="4168.09"/>
    <n v="0.16"/>
    <d v="2019-08-07T00:00:00"/>
    <d v="2019-08-06T00:00:00"/>
    <s v="MEGAMOTORS NIPPON S DE RL DE CV"/>
    <n v="243512"/>
    <s v="TOYOTA"/>
    <s v="Hilux"/>
    <n v="3045606"/>
  </r>
  <r>
    <x v="50"/>
    <n v="353659"/>
    <d v="2019-09-14T00:00:00"/>
    <s v="Correctivo"/>
    <s v="Realizado"/>
    <s v="MANTENIMIENTO CADA 10,000 KM"/>
    <n v="1137.06"/>
    <n v="0.16"/>
    <d v="2019-09-14T00:00:00"/>
    <d v="2019-09-13T00:00:00"/>
    <s v="MEGAMOTORS NIPPON S DE RL DE CV"/>
    <n v="250254"/>
    <s v="TOYOTA"/>
    <s v="Hilux"/>
    <n v="3046330"/>
  </r>
  <r>
    <x v="50"/>
    <n v="353659"/>
    <d v="2019-09-14T00:00:00"/>
    <s v="Correctivo"/>
    <s v="Realizado"/>
    <s v="FILTRO DE POLEN AC"/>
    <n v="699.37"/>
    <n v="0.16"/>
    <d v="2019-09-14T00:00:00"/>
    <d v="2019-09-13T00:00:00"/>
    <s v="MEGAMOTORS NIPPON S DE RL DE CV"/>
    <n v="243512"/>
    <s v="TOYOTA"/>
    <s v="Hilux"/>
    <n v="3046330"/>
  </r>
  <r>
    <x v="51"/>
    <n v="353661"/>
    <d v="2019-09-18T00:00:00"/>
    <s v="Correctivo"/>
    <s v="Realizado"/>
    <s v="MANTENIMIENTO CADA 10,000 KM"/>
    <n v="4835"/>
    <n v="0.16"/>
    <d v="2019-09-18T00:00:00"/>
    <d v="2019-09-18T00:00:00"/>
    <s v="YINSHAN SA DE CV"/>
    <n v="79508"/>
    <s v="TOYOTA"/>
    <s v="Hilux"/>
    <n v="3046330"/>
  </r>
  <r>
    <x v="51"/>
    <n v="353661"/>
    <d v="2019-09-28T00:00:00"/>
    <s v="Correctivo"/>
    <s v="Realizado"/>
    <s v="TERMINALES DE BATERIA"/>
    <n v="1942.59"/>
    <n v="0.16"/>
    <d v="2019-09-28T00:00:00"/>
    <d v="2019-09-30T00:00:00"/>
    <s v="YINSHAN SA DE CV"/>
    <n v="82206"/>
    <s v="TOYOTA"/>
    <s v="Hilux"/>
    <n v="3047074"/>
  </r>
  <r>
    <x v="51"/>
    <n v="353661"/>
    <d v="2019-10-12T00:00:00"/>
    <s v="Correctivo"/>
    <s v="Realizado"/>
    <s v="MONTAJE"/>
    <n v="248"/>
    <n v="0.16"/>
    <d v="2019-10-12T00:00:00"/>
    <d v="2019-10-21T00:00:00"/>
    <s v="RADIAL LLANTAS SA DE CV"/>
    <n v="82206"/>
    <s v="TOYOTA"/>
    <s v="Hilux"/>
    <n v="0"/>
  </r>
  <r>
    <x v="52"/>
    <n v="354175"/>
    <d v="2019-09-25T00:00:00"/>
    <s v="Preventivo"/>
    <s v="Realizado"/>
    <s v="Servicio mayor sin bujías"/>
    <n v="6007.66"/>
    <n v="0.16"/>
    <d v="2019-09-25T00:00:00"/>
    <d v="2019-09-30T00:00:00"/>
    <s v="TRANSAUTOS DE POZA RICA SA DE CV"/>
    <n v="141309"/>
    <s v="MITSUBISHI"/>
    <s v="L200"/>
    <n v="3047074"/>
  </r>
  <r>
    <x v="53"/>
    <n v="354199"/>
    <d v="2019-08-13T00:00:00"/>
    <s v="Preventivo"/>
    <s v="Realizado"/>
    <s v="MANTENIMIENTO CADA 10,000 KM"/>
    <n v="2225.42"/>
    <n v="0.16"/>
    <d v="2019-08-13T00:00:00"/>
    <d v="2019-08-12T00:00:00"/>
    <s v="TRANSAUTOS DE POZA RICA SA DE CV"/>
    <n v="190000"/>
    <s v="MITSUBISHI"/>
    <s v="L200"/>
    <n v="3045606"/>
  </r>
  <r>
    <x v="53"/>
    <n v="354199"/>
    <d v="2019-08-13T00:00:00"/>
    <s v="Preventivo"/>
    <s v="Realizado"/>
    <s v="AMORTIGUADORES TRASEROS"/>
    <n v="8271"/>
    <n v="0.16"/>
    <d v="2019-08-13T00:00:00"/>
    <d v="2019-08-31T00:00:00"/>
    <s v="TRANSAUTOS DE POZA RICA SA DE CV"/>
    <n v="190000"/>
    <s v="MITSUBISHI"/>
    <s v="L200"/>
    <n v="3046330"/>
  </r>
  <r>
    <x v="53"/>
    <n v="354199"/>
    <d v="2019-08-30T00:00:00"/>
    <s v="Preventivo"/>
    <s v="Realizado"/>
    <s v="SOPORTE DE TRANSMISION"/>
    <n v="1440"/>
    <n v="0.16"/>
    <d v="2019-08-30T00:00:00"/>
    <d v="2019-08-31T00:00:00"/>
    <s v="TRANSAUTOS DE POZA RICA SA DE CV"/>
    <n v="190000"/>
    <s v="MITSUBISHI"/>
    <s v="L200"/>
    <n v="3046330"/>
  </r>
  <r>
    <x v="53"/>
    <n v="354199"/>
    <d v="2019-10-19T00:00:00"/>
    <s v="Preventivo"/>
    <s v="Realizado"/>
    <s v="MANTENIMIENTO CADA 10,000 KM"/>
    <n v="2225.42"/>
    <n v="0.16"/>
    <d v="2019-10-19T00:00:00"/>
    <d v="2019-10-21T00:00:00"/>
    <s v="TRANSAUTOS DE POZA RICA SA DE CV"/>
    <n v="190000"/>
    <s v="MITSUBISHI"/>
    <s v="L200"/>
    <n v="3047074"/>
  </r>
  <r>
    <x v="54"/>
    <n v="359859"/>
    <d v="2019-09-13T00:00:00"/>
    <s v="Correctivo"/>
    <s v="Realizado"/>
    <s v="PASTILLAS DE FRENO DELANTERAS"/>
    <n v="3554.3"/>
    <n v="0.16"/>
    <d v="2019-09-13T00:00:00"/>
    <d v="2019-09-12T00:00:00"/>
    <s v="MEGAMOTORS NIPPON S DE RL DE CV"/>
    <n v="131616"/>
    <s v="TOYOTA"/>
    <s v="Rav4"/>
    <n v="3046330"/>
  </r>
  <r>
    <x v="54"/>
    <n v="359859"/>
    <d v="2019-09-13T00:00:00"/>
    <s v="Correctivo"/>
    <s v="Realizado"/>
    <s v="MANTENIMIENTO CADA 10,000 KM"/>
    <n v="3554.3"/>
    <n v="0.16"/>
    <d v="2019-09-13T00:00:00"/>
    <d v="2019-09-12T00:00:00"/>
    <s v="MEGAMOTORS NIPPON S DE RL DE CV"/>
    <n v="131616"/>
    <s v="TOYOTA"/>
    <s v="Rav4"/>
    <n v="3046330"/>
  </r>
  <r>
    <x v="54"/>
    <n v="359859"/>
    <d v="2019-11-03T00:00:00"/>
    <s v="Correctivo"/>
    <s v="Realizado"/>
    <s v="OTROS FRENOS DELANTEROS"/>
    <n v="16536.439999999999"/>
    <n v="0.16"/>
    <d v="2019-11-03T00:00:00"/>
    <d v="2019-11-05T00:00:00"/>
    <s v="TOYOMOTORS DE POLANCO S DE RL DE CV"/>
    <n v="137150"/>
    <s v="TOYOTA"/>
    <s v="Rav4"/>
    <n v="0"/>
  </r>
  <r>
    <x v="55"/>
    <n v="359882"/>
    <d v="2019-07-03T00:00:00"/>
    <s v="Correctivo"/>
    <s v="Realizado"/>
    <s v="MANTENIMIENTO CADA 10,000 KM"/>
    <n v="1137.07"/>
    <n v="0.16"/>
    <d v="2019-07-03T00:00:00"/>
    <d v="2019-07-02T00:00:00"/>
    <s v="MEGAMOTORS NIPPON S DE RL DE CV"/>
    <n v="113126"/>
    <s v="TOYOTA"/>
    <s v="Rav4"/>
    <n v="3044906"/>
  </r>
  <r>
    <x v="55"/>
    <n v="359882"/>
    <d v="2019-09-12T00:00:00"/>
    <s v="Correctivo"/>
    <s v="Realizado"/>
    <s v="Servicio mayor sin bujías"/>
    <n v="3347.41"/>
    <n v="0.16"/>
    <d v="2019-09-12T00:00:00"/>
    <d v="2019-09-11T00:00:00"/>
    <s v="MEGAMOTORS NIPPON S DE RL DE CV"/>
    <n v="125431"/>
    <s v="TOYOTA"/>
    <s v="Rav4"/>
    <n v="3046330"/>
  </r>
  <r>
    <x v="55"/>
    <n v="359882"/>
    <d v="2019-10-11T00:00:00"/>
    <s v="Correctivo"/>
    <s v="Realizado"/>
    <s v="CILINDRO PRINCIPAL FRENO"/>
    <n v="21039"/>
    <n v="0.16"/>
    <d v="2019-10-11T00:00:00"/>
    <d v="2019-10-15T00:00:00"/>
    <s v="TOYOMOTORS DE POLANCO S DE RL DE CV"/>
    <n v="131922"/>
    <s v="TOYOTA"/>
    <s v="Rav4"/>
    <n v="3047074"/>
  </r>
  <r>
    <x v="56"/>
    <n v="359894"/>
    <d v="2019-08-11T00:00:00"/>
    <s v="Preventivo"/>
    <s v="Realizado"/>
    <s v="BUZOS BUZOS"/>
    <n v="625"/>
    <n v="0.16"/>
    <d v="2019-08-11T00:00:00"/>
    <d v="2019-10-25T00:00:00"/>
    <s v="TOYOMOTORS DE POLANCO S DE RL DE CV"/>
    <n v="130559"/>
    <s v="TOYOTA"/>
    <s v="Rav4"/>
    <n v="3047074"/>
  </r>
  <r>
    <x v="57"/>
    <n v="367367"/>
    <d v="2019-08-27T00:00:00"/>
    <s v="Preventivo"/>
    <s v="Realizado"/>
    <s v="MANTENIMIENTO CADA 10,000 KM"/>
    <n v="44313.24"/>
    <n v="0.16"/>
    <d v="2019-08-27T00:00:00"/>
    <d v="2019-08-27T00:00:00"/>
    <s v="YINSHAN SA DE CV"/>
    <n v="120702"/>
    <s v="FORD"/>
    <s v="F-550"/>
    <n v="3045606"/>
  </r>
  <r>
    <x v="57"/>
    <n v="367367"/>
    <d v="2019-08-27T00:00:00"/>
    <s v="Preventivo"/>
    <s v="Realizado"/>
    <s v="OTROS (MOTOR)"/>
    <n v="44313.24"/>
    <n v="0.16"/>
    <d v="2019-08-27T00:00:00"/>
    <d v="2019-08-27T00:00:00"/>
    <s v="YINSHAN SA DE CV"/>
    <n v="120702"/>
    <s v="FORD"/>
    <s v="F-550"/>
    <n v="3045606"/>
  </r>
  <r>
    <x v="58"/>
    <n v="367429"/>
    <d v="2019-07-18T00:00:00"/>
    <s v="Preventivo"/>
    <s v="Realizado"/>
    <s v="DIAGNOSTICOS / INSPECCIONES"/>
    <n v="3619.2"/>
    <n v="0.16"/>
    <d v="2019-07-18T00:00:00"/>
    <d v="2019-07-17T00:00:00"/>
    <s v="YINSHAN SA DE CV"/>
    <n v="97602"/>
    <s v="FORD"/>
    <s v="F-450"/>
    <n v="3045606"/>
  </r>
  <r>
    <x v="58"/>
    <n v="367429"/>
    <d v="2019-09-07T00:00:00"/>
    <s v="Preventivo"/>
    <s v="Realizado"/>
    <s v="Servicio mayor sin bujías"/>
    <n v="2155"/>
    <n v="0.16"/>
    <d v="2019-09-07T00:00:00"/>
    <d v="2019-09-12T00:00:00"/>
    <s v="DANIEL ADRIAN FLORES SANTAMARIA"/>
    <n v="100000"/>
    <s v="FORD"/>
    <s v="F-450"/>
    <n v="3046330"/>
  </r>
  <r>
    <x v="59"/>
    <n v="367431"/>
    <d v="2019-07-09T00:00:00"/>
    <s v="Preventivo"/>
    <s v="Realizado"/>
    <s v="Servicio mayor con bujias"/>
    <n v="4200"/>
    <n v="0.16"/>
    <d v="2019-07-09T00:00:00"/>
    <d v="2019-07-09T00:00:00"/>
    <s v="YINSHAN SA DE CV"/>
    <n v="124538"/>
    <s v="FORD"/>
    <s v="F-450"/>
    <n v="3044906"/>
  </r>
  <r>
    <x v="60"/>
    <n v="373714"/>
    <d v="2019-10-30T00:00:00"/>
    <s v="Preventivo"/>
    <s v="Realizado"/>
    <s v="MANTENIMIENTO CADA 10,000 KM"/>
    <n v="1137.06"/>
    <n v="0.16"/>
    <d v="2019-10-30T00:00:00"/>
    <d v="2019-10-29T00:00:00"/>
    <s v="MEGAMOTORS NIPPON S DE RL DE CV"/>
    <n v="50850"/>
    <s v="TOYOTA"/>
    <s v="Rav4"/>
    <n v="0"/>
  </r>
  <r>
    <x v="61"/>
    <n v="382483"/>
    <d v="2019-09-07T00:00:00"/>
    <s v="Preventivo"/>
    <s v="Realizado"/>
    <s v="MANTENIMIENTO CADA 10,000 KM"/>
    <n v="2225.42"/>
    <n v="0.16"/>
    <d v="2019-09-07T00:00:00"/>
    <d v="2019-09-30T00:00:00"/>
    <s v="TRANSAUTOS DE POZA RICA SA DE CV"/>
    <n v="168504"/>
    <s v="MITSUBISHI"/>
    <s v="L200"/>
    <n v="3047074"/>
  </r>
  <r>
    <x v="62"/>
    <n v="382495"/>
    <d v="2019-09-12T00:00:00"/>
    <s v="Correctivo"/>
    <s v="Realizado"/>
    <s v="Servicio mayor sin bujías"/>
    <n v="2620"/>
    <n v="0.16"/>
    <d v="2019-09-12T00:00:00"/>
    <d v="2019-09-12T00:00:00"/>
    <s v="DANIEL ADRIAN FLORES SANTAMARIA"/>
    <n v="268344"/>
    <s v="MITSUBISHI"/>
    <s v="L200"/>
    <n v="3046330"/>
  </r>
  <r>
    <x v="62"/>
    <n v="382495"/>
    <d v="2019-09-20T00:00:00"/>
    <s v="Correctivo"/>
    <s v="Realizado"/>
    <s v="MONTAJE"/>
    <n v="405"/>
    <n v="0.16"/>
    <d v="2019-09-20T00:00:00"/>
    <d v="2019-09-20T00:00:00"/>
    <s v="LLANTERAMA TULANCINGO SA DE CV"/>
    <n v="277054"/>
    <s v="MITSUBISHI"/>
    <s v="L200"/>
    <n v="3046330"/>
  </r>
  <r>
    <x v="63"/>
    <n v="382519"/>
    <d v="2019-10-12T00:00:00"/>
    <s v="Preventivo"/>
    <s v="Realizado"/>
    <s v="Servicio mayor con bujias"/>
    <n v="2872.66"/>
    <n v="0.16"/>
    <d v="2019-10-12T00:00:00"/>
    <d v="2019-10-21T00:00:00"/>
    <s v="TRANSAUTOS DE POZA RICA SA DE CV"/>
    <n v="159484"/>
    <s v="MITSUBISHI"/>
    <s v="L200"/>
    <n v="3047074"/>
  </r>
  <r>
    <x v="64"/>
    <n v="382521"/>
    <d v="2019-09-19T00:00:00"/>
    <s v="Correctivo"/>
    <s v="Realizado"/>
    <s v="Servicio mayor sin bujías"/>
    <n v="5801.42"/>
    <n v="0.16"/>
    <d v="2019-09-19T00:00:00"/>
    <d v="2019-09-30T00:00:00"/>
    <s v="TRANSAUTOS DE POZA RICA SA DE CV"/>
    <n v="150241"/>
    <s v="MITSUBISHI"/>
    <s v="L200"/>
    <n v="3047074"/>
  </r>
  <r>
    <x v="64"/>
    <n v="382521"/>
    <d v="2019-10-01T00:00:00"/>
    <s v="Correctivo"/>
    <s v="Realizado"/>
    <s v="FOCO DE FARO 1 O 2 FILAMENTOS"/>
    <n v="7505"/>
    <n v="0.16"/>
    <d v="2019-10-01T00:00:00"/>
    <d v="2019-09-30T00:00:00"/>
    <s v="TRANSAUTOS DE POZA RICA SA DE CV"/>
    <n v="160241"/>
    <s v="MITSUBISHI"/>
    <s v="L200"/>
    <n v="3047074"/>
  </r>
  <r>
    <x v="65"/>
    <n v="382545"/>
    <d v="2019-09-25T00:00:00"/>
    <s v="Preventivo"/>
    <s v="Realizado"/>
    <s v="Servicio mayor sin bujías"/>
    <n v="2225.42"/>
    <n v="0.16"/>
    <d v="2019-09-25T00:00:00"/>
    <d v="2019-09-30T00:00:00"/>
    <s v="TRANSAUTOS DE POZA RICA SA DE CV"/>
    <n v="229733"/>
    <s v="MITSUBISHI"/>
    <s v="L200"/>
    <n v="3047074"/>
  </r>
  <r>
    <x v="66"/>
    <n v="382569"/>
    <d v="2019-08-21T00:00:00"/>
    <s v="Correctivo"/>
    <s v="Realizado"/>
    <s v="Servicio mayor sin bujías"/>
    <n v="6007.66"/>
    <n v="0.16"/>
    <d v="2019-08-21T00:00:00"/>
    <d v="2019-08-29T00:00:00"/>
    <s v="TRANSAUTOS DE POZA RICA SA DE CV"/>
    <n v="183892"/>
    <s v="MITSUBISHI"/>
    <s v="L200"/>
    <n v="3046330"/>
  </r>
  <r>
    <x v="66"/>
    <n v="382569"/>
    <d v="2019-10-10T00:00:00"/>
    <s v="Correctivo"/>
    <s v="Realizado"/>
    <s v="Servicio mayor con bujias"/>
    <n v="24125.85"/>
    <n v="0.16"/>
    <d v="2019-10-10T00:00:00"/>
    <d v="2019-10-21T00:00:00"/>
    <s v="TRANSAUTOS DE POZA RICA SA DE CV"/>
    <n v="191843"/>
    <s v="MITSUBISHI"/>
    <s v="L200"/>
    <n v="0"/>
  </r>
  <r>
    <x v="66"/>
    <n v="382569"/>
    <d v="2019-10-10T00:00:00"/>
    <s v="Correctivo"/>
    <s v="Realizado"/>
    <s v="KIT DISTRIBUCION"/>
    <n v="24125.85"/>
    <n v="0.16"/>
    <d v="2019-10-10T00:00:00"/>
    <d v="2019-10-21T00:00:00"/>
    <s v="TRANSAUTOS DE POZA RICA SA DE CV"/>
    <n v="191843"/>
    <s v="MITSUBISHI"/>
    <s v="L200"/>
    <n v="0"/>
  </r>
  <r>
    <x v="67"/>
    <n v="382571"/>
    <d v="2019-08-29T00:00:00"/>
    <s v="Correctivo"/>
    <s v="Realizado"/>
    <s v="MANTENIMIENTO CADA 10,000 KM"/>
    <n v="5801.42"/>
    <n v="0.16"/>
    <d v="2019-08-29T00:00:00"/>
    <d v="2019-08-31T00:00:00"/>
    <s v="TRANSAUTOS DE POZA RICA SA DE CV"/>
    <n v="200325"/>
    <s v="MITSUBISHI"/>
    <s v="L200"/>
    <n v="3046330"/>
  </r>
  <r>
    <x v="67"/>
    <n v="382571"/>
    <d v="2019-08-30T00:00:00"/>
    <s v="Correctivo"/>
    <s v="Realizado"/>
    <s v="OTROS CONSUMIBLES"/>
    <n v="11035"/>
    <n v="0.16"/>
    <d v="2019-08-30T00:00:00"/>
    <d v="2019-08-31T00:00:00"/>
    <s v="TRANSAUTOS DE POZA RICA SA DE CV"/>
    <n v="200325"/>
    <s v="MITSUBISHI"/>
    <s v="L200"/>
    <n v="3046330"/>
  </r>
  <r>
    <x v="68"/>
    <n v="382596"/>
    <d v="2019-09-05T00:00:00"/>
    <s v="Preventivo"/>
    <s v="Realizado"/>
    <s v="MANTENIMIENTO CADA 10,000 KM"/>
    <n v="5801.42"/>
    <n v="0.16"/>
    <d v="2019-09-05T00:00:00"/>
    <d v="2019-09-30T00:00:00"/>
    <s v="TRANSAUTOS DE POZA RICA SA DE CV"/>
    <n v="156872"/>
    <s v="MITSUBISHI"/>
    <s v="L200"/>
    <n v="3047074"/>
  </r>
  <r>
    <x v="69"/>
    <n v="382610"/>
    <d v="2019-10-22T00:00:00"/>
    <s v="Correctivo"/>
    <s v="Realizado"/>
    <s v="Servicio mayor sin bujías"/>
    <n v="6573"/>
    <n v="0.16"/>
    <d v="2019-10-22T00:00:00"/>
    <d v="2019-10-22T00:00:00"/>
    <s v="YINSHAN SA DE CV"/>
    <n v="154031"/>
    <s v="MITSUBISHI"/>
    <s v="L200"/>
    <n v="3047074"/>
  </r>
  <r>
    <x v="70"/>
    <n v="382622"/>
    <d v="2019-08-27T00:00:00"/>
    <s v="Correctivo"/>
    <s v="Realizado"/>
    <s v="MANTENIMIENTO CADA 10,000 KM"/>
    <n v="15871"/>
    <n v="0.16"/>
    <d v="2019-08-27T00:00:00"/>
    <d v="2019-08-27T00:00:00"/>
    <s v="YINSHAN SA DE CV"/>
    <n v="150950"/>
    <s v="MITSUBISHI"/>
    <s v="L200"/>
    <n v="3045606"/>
  </r>
  <r>
    <x v="70"/>
    <n v="382622"/>
    <d v="2019-08-27T00:00:00"/>
    <s v="Correctivo"/>
    <s v="Realizado"/>
    <s v="PASTILLAS DE FRENO DELANTERAS"/>
    <n v="15871"/>
    <n v="0.16"/>
    <d v="2019-08-27T00:00:00"/>
    <d v="2019-08-27T00:00:00"/>
    <s v="YINSHAN SA DE CV"/>
    <n v="150950"/>
    <s v="MITSUBISHI"/>
    <s v="L200"/>
    <n v="3045606"/>
  </r>
  <r>
    <x v="71"/>
    <n v="382634"/>
    <d v="2019-07-31T00:00:00"/>
    <s v="Correctivo"/>
    <s v="Realizado"/>
    <s v="SERVICIO AL SISTEMA DE AIRE"/>
    <n v="5704.15"/>
    <n v="0.16"/>
    <d v="2019-07-31T00:00:00"/>
    <d v="2019-07-31T00:00:00"/>
    <s v="YINSHAN SA DE CV"/>
    <n v="154338"/>
    <s v="MITSUBISHI"/>
    <s v="L200"/>
    <n v="3045606"/>
  </r>
  <r>
    <x v="71"/>
    <n v="382634"/>
    <d v="2019-07-31T00:00:00"/>
    <s v="Correctivo"/>
    <s v="Realizado"/>
    <s v="MANTENIMIENTO CADA 10,000 KM"/>
    <n v="5704.15"/>
    <n v="0.16"/>
    <d v="2019-07-31T00:00:00"/>
    <d v="2019-07-31T00:00:00"/>
    <s v="YINSHAN SA DE CV"/>
    <n v="154338"/>
    <s v="MITSUBISHI"/>
    <s v="L200"/>
    <n v="3045606"/>
  </r>
  <r>
    <x v="72"/>
    <n v="385004"/>
    <d v="2019-07-05T00:00:00"/>
    <s v="Preventivo"/>
    <s v="Realizado"/>
    <s v="Servicio mayor con bujias"/>
    <n v="4399.97"/>
    <n v="0.16"/>
    <d v="2019-07-05T00:00:00"/>
    <d v="2019-07-04T00:00:00"/>
    <s v="YINSHAN SA DE CV"/>
    <n v="180398"/>
    <s v="VOLKSWAGEN"/>
    <s v="Polo"/>
    <n v="3044906"/>
  </r>
  <r>
    <x v="73"/>
    <n v="385304"/>
    <d v="2019-08-06T00:00:00"/>
    <s v="Preventivo"/>
    <s v="Realizado"/>
    <s v="MANTENIMIENTO CADA 10,000 KM"/>
    <n v="1137.06"/>
    <n v="0.16"/>
    <d v="2019-08-06T00:00:00"/>
    <d v="2019-08-05T00:00:00"/>
    <s v="MEGAMOTORS NIPPON S DE RL DE CV"/>
    <n v="130389"/>
    <s v="TOYOTA"/>
    <s v="Hilux"/>
    <n v="3045606"/>
  </r>
  <r>
    <x v="73"/>
    <n v="385304"/>
    <d v="2019-10-22T00:00:00"/>
    <s v="Preventivo"/>
    <s v="Realizado"/>
    <s v="MANTENIMIENTO CADA 10,000 KM"/>
    <n v="2028.45"/>
    <n v="0.16"/>
    <d v="2019-10-22T00:00:00"/>
    <d v="2019-10-21T00:00:00"/>
    <s v="MEGAMOTORS NIPPON S DE RL DE CV"/>
    <n v="139657"/>
    <s v="TOYOTA"/>
    <s v="Hilux"/>
    <n v="3047074"/>
  </r>
  <r>
    <x v="74"/>
    <n v="385431"/>
    <d v="2019-09-07T00:00:00"/>
    <s v="Correctivo"/>
    <s v="Realizado"/>
    <s v="LIMPIEZA Y AJUSTE DE FRENOS"/>
    <n v="1209.8800000000001"/>
    <n v="0.16"/>
    <d v="2019-09-07T00:00:00"/>
    <d v="2019-09-22T00:00:00"/>
    <s v="YINSHAN SA DE CV"/>
    <n v="62884"/>
    <s v="VOLKSWAGEN"/>
    <s v="Polo"/>
    <n v="0"/>
  </r>
  <r>
    <x v="74"/>
    <n v="385431"/>
    <d v="2019-09-15T00:00:00"/>
    <s v="Correctivo"/>
    <s v="Realizado"/>
    <s v="FILTRO DE COMBUSTIBLE"/>
    <n v="10119.76"/>
    <n v="0.16"/>
    <d v="2019-09-15T00:00:00"/>
    <d v="2019-09-20T00:00:00"/>
    <s v="YINSHAN SA DE CV"/>
    <n v="62884"/>
    <s v="VOLKSWAGEN"/>
    <s v="Polo"/>
    <n v="0"/>
  </r>
  <r>
    <x v="75"/>
    <n v="386538"/>
    <d v="2019-08-22T00:00:00"/>
    <s v="Preventivo"/>
    <s v="Realizado"/>
    <s v="BIRLOS Y TUERCAS"/>
    <n v="32245.97"/>
    <n v="0.16"/>
    <d v="2019-08-27T00:00:00"/>
    <d v="2019-08-31T00:00:00"/>
    <s v="TRANSAUTOS DE POZA RICA SA DE CV"/>
    <n v="139292"/>
    <s v="MITSUBISHI"/>
    <s v="L200"/>
    <n v="3047074"/>
  </r>
  <r>
    <x v="75"/>
    <n v="386538"/>
    <d v="2019-08-22T00:00:00"/>
    <s v="Preventivo"/>
    <s v="Realizado"/>
    <s v="Servicio mayor sin bujías"/>
    <n v="32245.97"/>
    <n v="0.16"/>
    <d v="2019-08-27T00:00:00"/>
    <d v="2019-08-31T00:00:00"/>
    <s v="TRANSAUTOS DE POZA RICA SA DE CV"/>
    <n v="139292"/>
    <s v="MITSUBISHI"/>
    <s v="L200"/>
    <n v="3047074"/>
  </r>
  <r>
    <x v="75"/>
    <n v="386538"/>
    <d v="2019-10-12T00:00:00"/>
    <s v="Preventivo"/>
    <s v="Realizado"/>
    <s v="MANTENIMIENTO CADA 10,000 KM"/>
    <n v="5801.42"/>
    <n v="0.16"/>
    <d v="2019-10-12T00:00:00"/>
    <d v="2019-10-21T00:00:00"/>
    <s v="TRANSAUTOS DE POZA RICA SA DE CV"/>
    <n v="149780"/>
    <s v="MITSUBISHI"/>
    <s v="L200"/>
    <n v="3047074"/>
  </r>
  <r>
    <x v="76"/>
    <n v="386540"/>
    <d v="2019-07-17T00:00:00"/>
    <s v="Preventivo"/>
    <s v="Realizado"/>
    <s v="MONTAJE"/>
    <n v="844.83"/>
    <n v="0.16"/>
    <d v="2019-07-17T00:00:00"/>
    <d v="2019-07-20T00:00:00"/>
    <s v="LLANTIDINAMICA SA DE CV"/>
    <n v="74000"/>
    <s v="MITSUBISHI"/>
    <s v="L200"/>
    <n v="3045606"/>
  </r>
  <r>
    <x v="77"/>
    <n v="386552"/>
    <d v="2019-10-16T00:00:00"/>
    <s v="Correctivo"/>
    <s v="Realizado"/>
    <s v="Servicio mayor con bujias"/>
    <n v="2744.75"/>
    <n v="0.16"/>
    <d v="2019-10-16T00:00:00"/>
    <d v="2019-10-16T00:00:00"/>
    <s v="RADIAL LLANTAS SA DE CV"/>
    <n v="130243"/>
    <s v="MITSUBISHI"/>
    <s v="L200"/>
    <n v="0"/>
  </r>
  <r>
    <x v="77"/>
    <n v="386552"/>
    <d v="2019-10-16T00:00:00"/>
    <s v="Correctivo"/>
    <s v="Realizado"/>
    <s v="PASTILLAS DE FRENO TRASERAS"/>
    <n v="8625.16"/>
    <n v="0.16"/>
    <d v="2019-10-16T00:00:00"/>
    <d v="2019-10-16T00:00:00"/>
    <s v="RADIAL LLANTAS SA DE CV"/>
    <n v="130243"/>
    <s v="MITSUBISHI"/>
    <s v="L200"/>
    <n v="0"/>
  </r>
  <r>
    <x v="78"/>
    <n v="391631"/>
    <d v="2019-08-30T00:00:00"/>
    <s v="Correctivo"/>
    <s v="Realizado"/>
    <s v="4 LLANTAS"/>
    <n v="8835.84"/>
    <n v="0.16"/>
    <d v="2019-08-30T00:00:00"/>
    <d v="2019-10-18T00:00:00"/>
    <s v="INDUSTRIAS MICHELIN SA DE CV"/>
    <n v="75280"/>
    <s v="TOYOTA"/>
    <s v="Rav4"/>
    <n v="3047074"/>
  </r>
  <r>
    <x v="78"/>
    <n v="391631"/>
    <d v="2019-09-15T00:00:00"/>
    <s v="Correctivo"/>
    <s v="Realizado"/>
    <s v="OTROS CONSUMIBLES"/>
    <n v="4932.1499999999996"/>
    <n v="0.16"/>
    <d v="2019-09-15T00:00:00"/>
    <d v="2019-09-27T00:00:00"/>
    <s v="MEGAMOTORS NIPPON S DE RL DE CV"/>
    <n v="75687"/>
    <s v="TOYOTA"/>
    <s v="Rav4"/>
    <n v="3047074"/>
  </r>
  <r>
    <x v="78"/>
    <n v="391631"/>
    <d v="2019-09-25T00:00:00"/>
    <s v="Correctivo"/>
    <s v="Realizado"/>
    <s v="MAZAS"/>
    <n v="10985.28"/>
    <n v="0.16"/>
    <d v="2019-09-25T00:00:00"/>
    <d v="2019-09-27T00:00:00"/>
    <s v="MEGAMOTORS NIPPON S DE RL DE CV"/>
    <n v="75687"/>
    <s v="TOYOTA"/>
    <s v="Rav4"/>
    <n v="3047074"/>
  </r>
  <r>
    <x v="79"/>
    <n v="398318"/>
    <d v="2019-10-15T00:00:00"/>
    <s v="Preventivo"/>
    <s v="Realizado"/>
    <s v="MANTENIMIENTO CADA 10,000 KM"/>
    <n v="1137.07"/>
    <n v="0.16"/>
    <d v="2019-10-15T00:00:00"/>
    <d v="2019-10-14T00:00:00"/>
    <s v="MEGAMOTORS NIPPON S DE RL DE CV"/>
    <n v="191218"/>
    <s v="TOYOTA"/>
    <s v="Hilux"/>
    <n v="3047074"/>
  </r>
  <r>
    <x v="80"/>
    <n v="398320"/>
    <d v="2019-07-10T00:00:00"/>
    <s v="Preventivo"/>
    <s v="Realizado"/>
    <s v="MANTENIMIENTO CADA 10,000 KM"/>
    <n v="3347.41"/>
    <n v="0.16"/>
    <d v="2019-07-10T00:00:00"/>
    <d v="2019-07-09T00:00:00"/>
    <s v="MEGAMOTORS NIPPON S DE RL DE CV"/>
    <n v="121465"/>
    <s v="TOYOTA"/>
    <s v="Hilux"/>
    <n v="3044906"/>
  </r>
  <r>
    <x v="80"/>
    <n v="398320"/>
    <d v="2019-09-26T00:00:00"/>
    <s v="Preventivo"/>
    <s v="Realizado"/>
    <s v="MANTENIMIENTO CADA 10,000 KM"/>
    <n v="1137.06"/>
    <n v="0.16"/>
    <d v="2019-09-26T00:00:00"/>
    <d v="2019-09-25T00:00:00"/>
    <s v="MEGAMOTORS NIPPON S DE RL DE CV"/>
    <n v="131450"/>
    <s v="TOYOTA"/>
    <s v="Hilux"/>
    <n v="3046330"/>
  </r>
  <r>
    <x v="81"/>
    <n v="398332"/>
    <d v="2019-07-27T00:00:00"/>
    <s v="Preventivo"/>
    <s v="Realizado"/>
    <s v="OTROS (TRANSMISION)"/>
    <n v="7025.24"/>
    <n v="0.16"/>
    <d v="2019-07-27T00:00:00"/>
    <d v="2019-08-05T00:00:00"/>
    <s v="MEGAMOTORS NIPPON S DE RL DE CV"/>
    <n v="182349"/>
    <s v="TOYOTA"/>
    <s v="Hilux"/>
    <n v="3045606"/>
  </r>
  <r>
    <x v="81"/>
    <n v="398332"/>
    <d v="2019-09-12T00:00:00"/>
    <s v="Preventivo"/>
    <s v="Realizado"/>
    <s v="Servicio mayor sin bujías"/>
    <n v="2000"/>
    <n v="0.16"/>
    <d v="2019-09-12T00:00:00"/>
    <d v="2019-09-12T00:00:00"/>
    <s v="DANIEL ADRIAN FLORES SANTAMARIA"/>
    <n v="183000"/>
    <s v="TOYOTA"/>
    <s v="Hilux"/>
    <n v="3046330"/>
  </r>
  <r>
    <x v="82"/>
    <n v="398368"/>
    <d v="2019-08-21T00:00:00"/>
    <s v="Correctivo"/>
    <s v="Realizado"/>
    <s v="REPARACIÓN DE TRANSMISIÓN"/>
    <n v="15979.75"/>
    <n v="0.16"/>
    <d v="2019-08-21T00:00:00"/>
    <d v="2019-09-10T00:00:00"/>
    <s v="MEGAMOTORS NIPPON S DE RL DE CV"/>
    <n v="130563"/>
    <s v="TOYOTA"/>
    <s v="Hilux"/>
    <n v="3046330"/>
  </r>
  <r>
    <x v="82"/>
    <n v="398368"/>
    <d v="2019-09-06T00:00:00"/>
    <s v="Correctivo"/>
    <s v="Realizado"/>
    <s v="MANTENIMIENTO CADA 10,000 KM"/>
    <n v="4168.1000000000004"/>
    <n v="0.16"/>
    <d v="2019-09-06T00:00:00"/>
    <d v="2019-09-10T00:00:00"/>
    <s v="MEGAMOTORS NIPPON S DE RL DE CV"/>
    <n v="165506"/>
    <s v="TOYOTA"/>
    <s v="Hilux"/>
    <n v="3046330"/>
  </r>
  <r>
    <x v="82"/>
    <n v="398368"/>
    <d v="2019-09-26T00:00:00"/>
    <s v="Correctivo"/>
    <s v="Realizado"/>
    <s v="4 LLANTAS"/>
    <n v="12041.36"/>
    <n v="0.16"/>
    <d v="2019-09-26T00:00:00"/>
    <d v="2019-09-25T00:00:00"/>
    <s v="LLANTERAMA TULANCINGO SA DE CV"/>
    <n v="168618"/>
    <s v="TOYOTA"/>
    <s v="Hilux"/>
    <n v="3046330"/>
  </r>
  <r>
    <x v="83"/>
    <n v="398370"/>
    <d v="2019-08-24T00:00:00"/>
    <s v="Correctivo"/>
    <s v="Realizado"/>
    <s v="UNID.FARO / CALAVERAS / CUARTOS"/>
    <n v="1595"/>
    <n v="0.16"/>
    <d v="2019-08-24T00:00:00"/>
    <d v="2019-08-28T00:00:00"/>
    <s v="RADIAL LLANTAS SA DE CV"/>
    <n v="157226"/>
    <s v="TOYOTA"/>
    <s v="Hilux"/>
    <n v="3046330"/>
  </r>
  <r>
    <x v="83"/>
    <n v="398370"/>
    <d v="2019-10-03T00:00:00"/>
    <s v="Correctivo"/>
    <s v="Realizado"/>
    <s v="Servicio mayor con bujias"/>
    <n v="4889.41"/>
    <n v="0.16"/>
    <d v="2019-10-03T00:00:00"/>
    <d v="2019-10-03T00:00:00"/>
    <s v="YINSHAN SA DE CV"/>
    <n v="160925"/>
    <s v="TOYOTA"/>
    <s v="Hilux"/>
    <n v="3047074"/>
  </r>
  <r>
    <x v="83"/>
    <n v="398370"/>
    <d v="2019-10-03T00:00:00"/>
    <s v="Correctivo"/>
    <s v="Realizado"/>
    <s v="PASTILLAS DE FRENO TRASERAS"/>
    <n v="4889.41"/>
    <n v="0.16"/>
    <d v="2019-10-03T00:00:00"/>
    <d v="2019-10-03T00:00:00"/>
    <s v="YINSHAN SA DE CV"/>
    <n v="160925"/>
    <s v="TOYOTA"/>
    <s v="Hilux"/>
    <n v="3047074"/>
  </r>
  <r>
    <x v="84"/>
    <n v="398382"/>
    <d v="2019-08-11T00:00:00"/>
    <s v="Preventivo"/>
    <s v="Realizado"/>
    <s v="MONTAJE"/>
    <n v="412.08"/>
    <n v="0.16"/>
    <d v="2019-08-11T00:00:00"/>
    <d v="2019-08-10T00:00:00"/>
    <s v="LLANTERAMA TULANCINGO SA DE CV"/>
    <n v="84665"/>
    <s v="TOYOTA"/>
    <s v="Hilux"/>
    <n v="3045606"/>
  </r>
  <r>
    <x v="84"/>
    <n v="398382"/>
    <d v="2019-10-30T00:00:00"/>
    <s v="Preventivo"/>
    <s v="Realizado"/>
    <s v="MANTENIMIENTO CADA 10,000 KM"/>
    <n v="1137.07"/>
    <n v="0.16"/>
    <d v="2019-10-30T00:00:00"/>
    <d v="2019-10-29T00:00:00"/>
    <s v="MEGAMOTORS NIPPON S DE RL DE CV"/>
    <n v="95386"/>
    <s v="TOYOTA"/>
    <s v="Hilux"/>
    <n v="0"/>
  </r>
  <r>
    <x v="85"/>
    <n v="398407"/>
    <d v="2019-09-07T00:00:00"/>
    <s v="Preventivo"/>
    <s v="Realizado"/>
    <s v="MANTENIMIENTO CADA 10,000 KM"/>
    <n v="2000"/>
    <n v="0.16"/>
    <d v="2019-09-07T00:00:00"/>
    <d v="2019-09-12T00:00:00"/>
    <s v="DANIEL ADRIAN FLORES SANTAMARIA"/>
    <n v="101689"/>
    <s v="TOYOTA"/>
    <s v="Hilux"/>
    <n v="3046330"/>
  </r>
  <r>
    <x v="86"/>
    <n v="398419"/>
    <d v="2019-08-16T00:00:00"/>
    <s v="Correctivo"/>
    <s v="Realizado"/>
    <s v="FOCO 1 / 2 FILAMENTOS"/>
    <n v="1307.9000000000001"/>
    <n v="0.16"/>
    <d v="2019-08-16T00:00:00"/>
    <d v="2019-08-17T00:00:00"/>
    <s v="MEGAMOTORS NIPPON S DE RL DE CV"/>
    <n v="211778"/>
    <s v="TOYOTA"/>
    <s v="Hilux"/>
    <n v="3045606"/>
  </r>
  <r>
    <x v="86"/>
    <n v="398419"/>
    <d v="2019-08-16T00:00:00"/>
    <s v="Correctivo"/>
    <s v="Realizado"/>
    <s v="MANTENIMIENTO CADA 10,000 KM"/>
    <n v="1307.9000000000001"/>
    <n v="0.16"/>
    <d v="2019-08-16T00:00:00"/>
    <d v="2019-08-17T00:00:00"/>
    <s v="MEGAMOTORS NIPPON S DE RL DE CV"/>
    <n v="211778"/>
    <s v="TOYOTA"/>
    <s v="Hilux"/>
    <n v="3045606"/>
  </r>
  <r>
    <x v="86"/>
    <n v="398419"/>
    <d v="2019-10-29T00:00:00"/>
    <s v="Correctivo"/>
    <s v="Realizado"/>
    <s v="FOCO DE FARO 1 O 2 FILAMENTOS"/>
    <n v="907.5"/>
    <n v="0.16"/>
    <d v="2019-10-29T00:00:00"/>
    <d v="2019-10-28T00:00:00"/>
    <s v="TOYOMOTORS DE POLANCO S DE RL DE CV"/>
    <n v="218166"/>
    <s v="TOYOTA"/>
    <s v="Hilux"/>
    <n v="3047074"/>
  </r>
  <r>
    <x v="87"/>
    <n v="398433"/>
    <d v="2019-08-10T00:00:00"/>
    <s v="Preventivo"/>
    <s v="Realizado"/>
    <s v="4 LLANTAS"/>
    <n v="9567.36"/>
    <n v="0.16"/>
    <d v="2019-08-10T00:00:00"/>
    <d v="2019-08-14T00:00:00"/>
    <s v="LLANTIDINAMICA SA DE CV"/>
    <n v="84526"/>
    <s v="MITSUBISHI"/>
    <s v="L200"/>
    <n v="3045606"/>
  </r>
  <r>
    <x v="88"/>
    <n v="398457"/>
    <d v="2019-10-09T00:00:00"/>
    <s v="Preventivo"/>
    <s v="Realizado"/>
    <s v="Servicio mayor sin bujías"/>
    <n v="2939.12"/>
    <n v="0.16"/>
    <d v="2019-10-09T00:00:00"/>
    <d v="2019-10-09T00:00:00"/>
    <s v="YINSHAN SA DE CV"/>
    <n v="15678"/>
    <s v="MITSUBISHI"/>
    <s v="L200"/>
    <n v="3047074"/>
  </r>
  <r>
    <x v="89"/>
    <n v="398495"/>
    <d v="2019-08-29T00:00:00"/>
    <s v="Correctivo"/>
    <s v="Realizado"/>
    <s v="CARTER"/>
    <n v="20369.419999999998"/>
    <n v="0.16"/>
    <d v="2019-08-29T00:00:00"/>
    <d v="2019-08-31T00:00:00"/>
    <s v="TRANSAUTOS DE POZA RICA SA DE CV"/>
    <n v="152468"/>
    <s v="MITSUBISHI"/>
    <s v="L200"/>
    <n v="3046330"/>
  </r>
  <r>
    <x v="89"/>
    <n v="398495"/>
    <d v="2019-08-29T00:00:00"/>
    <s v="Correctivo"/>
    <s v="Realizado"/>
    <s v="Servicio mayor sin bujías"/>
    <n v="20369.419999999998"/>
    <n v="0.16"/>
    <d v="2019-08-29T00:00:00"/>
    <d v="2019-08-31T00:00:00"/>
    <s v="TRANSAUTOS DE POZA RICA SA DE CV"/>
    <n v="152468"/>
    <s v="MITSUBISHI"/>
    <s v="L200"/>
    <n v="3046330"/>
  </r>
  <r>
    <x v="89"/>
    <n v="398495"/>
    <d v="2019-09-06T00:00:00"/>
    <s v="Correctivo"/>
    <s v="Realizado"/>
    <s v="TERMOSTATO"/>
    <n v="9365"/>
    <n v="0.16"/>
    <d v="2019-09-06T00:00:00"/>
    <d v="2019-09-30T00:00:00"/>
    <s v="TRANSAUTOS DE POZA RICA SA DE CV"/>
    <n v="155000"/>
    <s v="MITSUBISHI"/>
    <s v="L200"/>
    <n v="3047074"/>
  </r>
  <r>
    <x v="90"/>
    <n v="398510"/>
    <d v="2019-08-07T00:00:00"/>
    <s v="Preventivo"/>
    <s v="Realizado"/>
    <s v="OTROS FRENOS DELANTEROS"/>
    <n v="3544"/>
    <n v="0.16"/>
    <d v="2019-08-21T00:00:00"/>
    <d v="2019-08-18T00:00:00"/>
    <s v="YINSHAN SA DE CV"/>
    <n v="186657"/>
    <s v="MITSUBISHI"/>
    <s v="L200"/>
    <n v="3045606"/>
  </r>
  <r>
    <x v="91"/>
    <n v="398522"/>
    <d v="2019-09-25T00:00:00"/>
    <s v="Correctivo"/>
    <s v="Realizado"/>
    <s v="BALERO DOBLE"/>
    <n v="3569.38"/>
    <n v="0.16"/>
    <d v="2019-09-25T00:00:00"/>
    <d v="2019-09-25T00:00:00"/>
    <s v="YINSHAN SA DE CV"/>
    <n v="159335"/>
    <s v="MITSUBISHI"/>
    <s v="L200"/>
    <n v="3046330"/>
  </r>
  <r>
    <x v="92"/>
    <n v="398546"/>
    <d v="2019-07-16T00:00:00"/>
    <s v="Correctivo"/>
    <s v="Realizado"/>
    <s v="4 LLANTAS"/>
    <n v="8164"/>
    <n v="0.16"/>
    <d v="2019-07-16T00:00:00"/>
    <d v="2019-07-15T00:00:00"/>
    <s v="LLANTERAMA TULANCINGO SA DE CV"/>
    <n v="191150"/>
    <s v="MITSUBISHI"/>
    <s v="L200"/>
    <n v="3045606"/>
  </r>
  <r>
    <x v="92"/>
    <n v="398546"/>
    <d v="2019-09-12T00:00:00"/>
    <s v="Correctivo"/>
    <s v="Realizado"/>
    <s v="Servicio mayor sin bujías"/>
    <n v="2620"/>
    <n v="0.16"/>
    <d v="2019-09-12T00:00:00"/>
    <d v="2019-09-12T00:00:00"/>
    <s v="DANIEL ADRIAN FLORES SANTAMARIA"/>
    <n v="191737"/>
    <s v="MITSUBISHI"/>
    <s v="L200"/>
    <n v="3046330"/>
  </r>
  <r>
    <x v="92"/>
    <n v="398546"/>
    <d v="2019-10-15T00:00:00"/>
    <s v="Correctivo"/>
    <s v="Realizado"/>
    <s v="MANTENIMIENTO CADA 10,000 KM"/>
    <n v="21082.82"/>
    <n v="0.16"/>
    <d v="2019-10-15T00:00:00"/>
    <d v="2019-10-21T00:00:00"/>
    <s v="TRANSAUTOS DE POZA RICA SA DE CV"/>
    <n v="200348"/>
    <s v="MITSUBISHI"/>
    <s v="L200"/>
    <n v="3047074"/>
  </r>
  <r>
    <x v="92"/>
    <n v="398546"/>
    <d v="2019-10-15T00:00:00"/>
    <s v="Correctivo"/>
    <s v="Realizado"/>
    <s v="LIMPIAPARABRISA CANILLA O RASQUETA"/>
    <n v="21082.82"/>
    <n v="0.16"/>
    <d v="2019-10-15T00:00:00"/>
    <d v="2019-10-21T00:00:00"/>
    <s v="TRANSAUTOS DE POZA RICA SA DE CV"/>
    <n v="200348"/>
    <s v="MITSUBISHI"/>
    <s v="L200"/>
    <n v="3047074"/>
  </r>
  <r>
    <x v="93"/>
    <n v="398558"/>
    <d v="2019-07-20T00:00:00"/>
    <s v="Correctivo"/>
    <s v="Realizado"/>
    <s v="Servicio mayor con bujias"/>
    <n v="2620"/>
    <n v="0.16"/>
    <d v="2019-07-20T00:00:00"/>
    <d v="2019-07-30T00:00:00"/>
    <s v="DANIEL ADRIAN FLORES SANTAMARIA"/>
    <n v="146897"/>
    <s v="MITSUBISHI"/>
    <s v="L200"/>
    <n v="3045606"/>
  </r>
  <r>
    <x v="93"/>
    <n v="398558"/>
    <d v="2019-10-24T00:00:00"/>
    <s v="Correctivo"/>
    <s v="Realizado"/>
    <s v="Servicio mayor sin bujías"/>
    <n v="16372.66"/>
    <n v="0.16"/>
    <d v="2019-10-24T00:00:00"/>
    <d v="2019-10-31T00:00:00"/>
    <s v="TRANSAUTOS DE POZA RICA SA DE CV"/>
    <n v="158230"/>
    <s v="MITSUBISHI"/>
    <s v="L200"/>
    <n v="0"/>
  </r>
  <r>
    <x v="93"/>
    <n v="398558"/>
    <d v="2019-10-24T00:00:00"/>
    <s v="Correctivo"/>
    <s v="Realizado"/>
    <s v="TURBOCARGADOR"/>
    <n v="16372.66"/>
    <n v="0.16"/>
    <d v="2019-10-24T00:00:00"/>
    <d v="2019-10-31T00:00:00"/>
    <s v="TRANSAUTOS DE POZA RICA SA DE CV"/>
    <n v="158230"/>
    <s v="MITSUBISHI"/>
    <s v="L200"/>
    <n v="0"/>
  </r>
  <r>
    <x v="94"/>
    <n v="398560"/>
    <d v="2019-07-31T00:00:00"/>
    <s v="Preventivo"/>
    <s v="Realizado"/>
    <s v="4 LLANTAS"/>
    <n v="8163.92"/>
    <n v="0.16"/>
    <d v="2019-07-31T00:00:00"/>
    <d v="2019-08-07T00:00:00"/>
    <s v="LLANTERAMA TULANCINGO SA DE CV"/>
    <n v="110528"/>
    <s v="MITSUBISHI"/>
    <s v="L200"/>
    <n v="3045606"/>
  </r>
  <r>
    <x v="95"/>
    <n v="398584"/>
    <d v="2019-09-06T00:00:00"/>
    <s v="Preventivo"/>
    <s v="Realizado"/>
    <s v="Servicio mayor sin bujías"/>
    <n v="5801.42"/>
    <n v="0.16"/>
    <d v="2019-09-06T00:00:00"/>
    <d v="2019-09-30T00:00:00"/>
    <s v="TRANSAUTOS DE POZA RICA SA DE CV"/>
    <n v="110527"/>
    <s v="MITSUBISHI"/>
    <s v="L200"/>
    <n v="3047074"/>
  </r>
  <r>
    <x v="96"/>
    <n v="398623"/>
    <d v="2019-10-19T00:00:00"/>
    <s v="Preventivo"/>
    <s v="Realizado"/>
    <s v="Servicio mayor sin bujías"/>
    <n v="2772.75"/>
    <n v="0.16"/>
    <d v="2019-10-19T00:00:00"/>
    <d v="2019-10-18T00:00:00"/>
    <s v="RADIAL LLANTAS SA DE CV"/>
    <n v="110219"/>
    <s v="MITSUBISHI"/>
    <s v="L200"/>
    <n v="0"/>
  </r>
  <r>
    <x v="97"/>
    <n v="398635"/>
    <d v="2019-07-27T00:00:00"/>
    <s v="Correctivo"/>
    <s v="Realizado"/>
    <s v="Servicio mayor sin bujías"/>
    <n v="2546.65"/>
    <n v="0.16"/>
    <d v="2019-07-27T00:00:00"/>
    <d v="2019-08-07T00:00:00"/>
    <s v="RADIAL LLANTAS SA DE CV"/>
    <n v="162650"/>
    <s v="MITSUBISHI"/>
    <s v="L200"/>
    <n v="3046330"/>
  </r>
  <r>
    <x v="97"/>
    <n v="398635"/>
    <d v="2019-08-03T00:00:00"/>
    <s v="Correctivo"/>
    <s v="Realizado"/>
    <s v="FRENOS GENERALES"/>
    <n v="8608.56"/>
    <n v="0.16"/>
    <d v="2019-08-03T00:00:00"/>
    <d v="2019-08-07T00:00:00"/>
    <s v="RADIAL LLANTAS SA DE CV"/>
    <n v="163000"/>
    <s v="MITSUBISHI"/>
    <s v="L200"/>
    <n v="3046330"/>
  </r>
  <r>
    <x v="97"/>
    <n v="398635"/>
    <d v="2019-10-11T00:00:00"/>
    <s v="Correctivo"/>
    <s v="Realizado"/>
    <s v="Servicio mayor con bujias"/>
    <n v="2779.75"/>
    <n v="0.16"/>
    <d v="2019-10-11T00:00:00"/>
    <d v="2019-10-15T00:00:00"/>
    <s v="RADIAL LLANTAS SA DE CV"/>
    <n v="164000"/>
    <s v="MITSUBISHI"/>
    <s v="L200"/>
    <n v="0"/>
  </r>
  <r>
    <x v="98"/>
    <n v="398659"/>
    <d v="2019-10-02T00:00:00"/>
    <s v="Correctivo"/>
    <s v="Realizado"/>
    <s v="BOMBA DE INYECCION DIESEL"/>
    <n v="35523.199999999997"/>
    <n v="0.16"/>
    <d v="2019-10-02T00:00:00"/>
    <d v="2019-09-30T00:00:00"/>
    <s v="TRANSAUTOS DE POZA RICA SA DE CV"/>
    <n v="185127"/>
    <s v="MITSUBISHI"/>
    <s v="L200"/>
    <n v="3047074"/>
  </r>
  <r>
    <x v="98"/>
    <n v="398659"/>
    <d v="2019-10-18T00:00:00"/>
    <s v="Correctivo"/>
    <s v="Realizado"/>
    <s v="Servicio mayor sin bujías"/>
    <n v="2225.42"/>
    <n v="0.16"/>
    <d v="2019-10-18T00:00:00"/>
    <d v="2019-10-21T00:00:00"/>
    <s v="TRANSAUTOS DE POZA RICA SA DE CV"/>
    <n v="190000"/>
    <s v="MITSUBISHI"/>
    <s v="L200"/>
    <n v="0"/>
  </r>
  <r>
    <x v="99"/>
    <n v="398661"/>
    <d v="2019-08-16T00:00:00"/>
    <s v="Correctivo"/>
    <s v="Realizado"/>
    <s v="MANTENIMIENTO CADA 10,000 KM"/>
    <n v="6007.66"/>
    <n v="0.16"/>
    <d v="2019-08-16T00:00:00"/>
    <d v="2019-08-15T00:00:00"/>
    <s v="TRANSAUTOS DE POZA RICA SA DE CV"/>
    <n v="140556"/>
    <s v="MITSUBISHI"/>
    <s v="L200"/>
    <n v="3046330"/>
  </r>
  <r>
    <x v="100"/>
    <n v="398706"/>
    <d v="2019-07-04T00:00:00"/>
    <s v="Correctivo"/>
    <s v="Realizado"/>
    <s v="Servicio mayor con bujias"/>
    <n v="3194.67"/>
    <n v="0.16"/>
    <d v="2019-07-04T00:00:00"/>
    <d v="2019-07-04T00:00:00"/>
    <s v="YINSHAN SA DE CV"/>
    <n v="130000"/>
    <s v="MITSUBISHI"/>
    <s v="L200"/>
    <n v="3044906"/>
  </r>
  <r>
    <x v="101"/>
    <n v="398718"/>
    <d v="2019-08-17T00:00:00"/>
    <s v="Correctivo"/>
    <s v="Realizado"/>
    <s v="MANTENIMIENTO CADA 10,000 KM"/>
    <n v="5801.42"/>
    <n v="0.16"/>
    <d v="2019-08-17T00:00:00"/>
    <d v="2019-08-29T00:00:00"/>
    <s v="TRANSAUTOS DE POZA RICA SA DE CV"/>
    <n v="151642"/>
    <s v="MITSUBISHI"/>
    <s v="L200"/>
    <n v="3046330"/>
  </r>
  <r>
    <x v="101"/>
    <n v="398718"/>
    <d v="2019-08-30T00:00:00"/>
    <s v="Correctivo"/>
    <s v="Realizado"/>
    <s v="LIMPIAPARABRISA CANILLA O RASQUETA"/>
    <n v="290819"/>
    <n v="0.16"/>
    <d v="2019-08-30T00:00:00"/>
    <d v="2019-08-29T00:00:00"/>
    <s v="TRANSAUTOS DE POZA RICA SA DE CV"/>
    <n v="152654"/>
    <s v="MITSUBISHI"/>
    <s v="L200"/>
    <n v="3046330"/>
  </r>
  <r>
    <x v="101"/>
    <n v="398718"/>
    <d v="2019-09-07T00:00:00"/>
    <s v="Correctivo"/>
    <s v="Realizado"/>
    <s v="Servicio mayor sin bujías"/>
    <n v="2620"/>
    <n v="0.16"/>
    <d v="2019-09-07T00:00:00"/>
    <d v="2019-09-06T00:00:00"/>
    <s v="DANIEL ADRIAN FLORES SANTAMARIA"/>
    <n v="155000"/>
    <s v="MITSUBISHI"/>
    <s v="L200"/>
    <n v="3046330"/>
  </r>
  <r>
    <x v="102"/>
    <n v="438767"/>
    <d v="2019-09-08T00:00:00"/>
    <s v="Preventivo"/>
    <s v="Realizado"/>
    <s v="MANTENIMIENTO CADA 10,000 KM"/>
    <n v="2620"/>
    <n v="0.16"/>
    <d v="2019-09-08T00:00:00"/>
    <d v="2019-09-12T00:00:00"/>
    <s v="DANIEL ADRIAN FLORES SANTAMARIA"/>
    <n v="132973"/>
    <s v="MITSUBISHI"/>
    <s v="L200"/>
    <n v="3046330"/>
  </r>
  <r>
    <x v="102"/>
    <n v="438767"/>
    <d v="2019-09-12T00:00:00"/>
    <s v="Preventivo"/>
    <s v="Realizado"/>
    <s v="Servicio mayor sin bujías"/>
    <n v="6007.66"/>
    <n v="0.16"/>
    <d v="2019-09-12T00:00:00"/>
    <d v="2019-09-30T00:00:00"/>
    <s v="TRANSAUTOS DE POZA RICA SA DE CV"/>
    <n v="140533"/>
    <s v="MITSUBISHI"/>
    <s v="L200"/>
    <n v="3047074"/>
  </r>
  <r>
    <x v="103"/>
    <n v="438781"/>
    <d v="2019-07-20T00:00:00"/>
    <s v="Correctivo"/>
    <s v="Realizado"/>
    <s v="4 LLANTAS"/>
    <n v="8163.96"/>
    <n v="0.16"/>
    <d v="2019-08-09T00:00:00"/>
    <d v="2019-07-26T00:00:00"/>
    <s v="LLANTERAMA TULANCINGO SA DE CV"/>
    <n v="191300"/>
    <s v="MITSUBISHI"/>
    <s v="L200"/>
    <n v="3045606"/>
  </r>
  <r>
    <x v="103"/>
    <n v="438781"/>
    <d v="2019-08-09T00:00:00"/>
    <s v="Correctivo"/>
    <s v="Realizado"/>
    <s v="MANTENIMIENTO CADA 10,000 KM"/>
    <n v="2225.42"/>
    <n v="0.16"/>
    <d v="2019-08-09T00:00:00"/>
    <d v="2019-08-12T00:00:00"/>
    <s v="TRANSAUTOS DE POZA RICA SA DE CV"/>
    <n v="191300"/>
    <s v="MITSUBISHI"/>
    <s v="L200"/>
    <n v="3045606"/>
  </r>
  <r>
    <x v="103"/>
    <n v="438781"/>
    <d v="2019-08-10T00:00:00"/>
    <s v="Correctivo"/>
    <s v="Realizado"/>
    <s v="OTROS (TRANSMISION)"/>
    <n v="13921"/>
    <n v="0.16"/>
    <d v="2019-08-10T00:00:00"/>
    <d v="2019-08-29T00:00:00"/>
    <s v="TRANSAUTOS DE POZA RICA SA DE CV"/>
    <n v="191300"/>
    <s v="MITSUBISHI"/>
    <s v="L200"/>
    <n v="3046330"/>
  </r>
  <r>
    <x v="103"/>
    <n v="438781"/>
    <d v="2019-09-19T00:00:00"/>
    <s v="Correctivo"/>
    <s v="Realizado"/>
    <s v="Servicio mayor sin bujías"/>
    <n v="5801.42"/>
    <n v="0.16"/>
    <d v="2019-09-19T00:00:00"/>
    <d v="2019-09-30T00:00:00"/>
    <s v="TRANSAUTOS DE POZA RICA SA DE CV"/>
    <n v="200739"/>
    <s v="MITSUBISHI"/>
    <s v="L200"/>
    <n v="3047074"/>
  </r>
  <r>
    <x v="103"/>
    <n v="438781"/>
    <d v="2019-10-01T00:00:00"/>
    <s v="Correctivo"/>
    <s v="Realizado"/>
    <s v="FILTRO DE POLEN AC"/>
    <n v="11067.59"/>
    <n v="0.16"/>
    <d v="2019-10-01T00:00:00"/>
    <d v="2019-09-30T00:00:00"/>
    <s v="TRANSAUTOS DE POZA RICA SA DE CV"/>
    <n v="200739"/>
    <s v="MITSUBISHI"/>
    <s v="L200"/>
    <n v="3047074"/>
  </r>
  <r>
    <x v="104"/>
    <n v="438805"/>
    <d v="2019-09-12T00:00:00"/>
    <s v="Correctivo"/>
    <s v="Realizado"/>
    <s v="KIT DE CLUTCH PLATO DISCO Y COLLARIN"/>
    <n v="26501"/>
    <n v="0.16"/>
    <d v="2019-09-12T00:00:00"/>
    <d v="2019-09-30T00:00:00"/>
    <s v="TRANSAUTOS DE POZA RICA SA DE CV"/>
    <n v="160000"/>
    <s v="MITSUBISHI"/>
    <s v="L200"/>
    <n v="3047074"/>
  </r>
  <r>
    <x v="104"/>
    <n v="438805"/>
    <d v="2019-11-01T00:00:00"/>
    <s v="Correctivo"/>
    <s v="Realizado"/>
    <s v="Servicio mayor sin bujías"/>
    <n v="6007.66"/>
    <n v="0.16"/>
    <d v="2019-11-01T00:00:00"/>
    <d v="2019-10-31T00:00:00"/>
    <s v="TRANSAUTOS DE POZA RICA SA DE CV"/>
    <n v="183085"/>
    <s v="MITSUBISHI"/>
    <s v="L200"/>
    <n v="0"/>
  </r>
  <r>
    <x v="104"/>
    <n v="438805"/>
    <d v="2019-11-01T00:00:00"/>
    <s v="Correctivo"/>
    <s v="Realizado"/>
    <s v="4 LLANTAS"/>
    <n v="8163.96"/>
    <n v="0.16"/>
    <d v="2019-11-01T00:00:00"/>
    <d v="2019-10-31T00:00:00"/>
    <s v="LLANTERAMA TULANCINGO SA DE CV"/>
    <n v="182644"/>
    <s v="MITSUBISHI"/>
    <s v="L200"/>
    <n v="0"/>
  </r>
  <r>
    <x v="104"/>
    <n v="438805"/>
    <d v="2019-11-01T00:00:00"/>
    <s v="Correctivo"/>
    <s v="Realizado"/>
    <s v="MONTAJE"/>
    <n v="405"/>
    <n v="0.16"/>
    <d v="2019-11-01T00:00:00"/>
    <d v="2019-10-31T00:00:00"/>
    <s v="LLANTERAMA TULANCINGO SA DE CV"/>
    <n v="182644"/>
    <s v="MITSUBISHI"/>
    <s v="L200"/>
    <n v="0"/>
  </r>
  <r>
    <x v="105"/>
    <n v="438829"/>
    <d v="2019-09-25T00:00:00"/>
    <s v="Correctivo"/>
    <s v="Realizado"/>
    <s v="OTROS (ACCESORIOS)"/>
    <n v="3595.7"/>
    <n v="0.16"/>
    <d v="2019-09-25T00:00:00"/>
    <d v="2019-09-25T00:00:00"/>
    <s v="TOYOMOTORS DE POLANCO S DE RL DE CV"/>
    <n v="147930"/>
    <s v="TOYOTA"/>
    <s v="Rav4"/>
    <n v="3046330"/>
  </r>
  <r>
    <x v="105"/>
    <n v="438829"/>
    <d v="2019-09-26T00:00:00"/>
    <s v="Correctivo"/>
    <s v="Realizado"/>
    <s v="2 LLANTAS"/>
    <n v="4418"/>
    <n v="0.16"/>
    <d v="2019-09-26T00:00:00"/>
    <d v="2019-10-18T00:00:00"/>
    <s v="INDUSTRIAS MICHELIN SA DE CV"/>
    <n v="147930"/>
    <s v="TOYOTA"/>
    <s v="Rav4"/>
    <n v="3047074"/>
  </r>
  <r>
    <x v="105"/>
    <n v="438829"/>
    <d v="2019-10-03T00:00:00"/>
    <s v="Correctivo"/>
    <s v="Realizado"/>
    <s v="ROTULA"/>
    <n v="10636.21"/>
    <n v="0.16"/>
    <d v="2019-10-03T00:00:00"/>
    <d v="2019-10-02T00:00:00"/>
    <s v="TOYOMOTORS DE POLANCO S DE RL DE CV"/>
    <n v="148422"/>
    <s v="TOYOTA"/>
    <s v="Rav4"/>
    <n v="3047074"/>
  </r>
  <r>
    <x v="106"/>
    <n v="456695"/>
    <d v="2019-08-07T00:00:00"/>
    <s v="Preventivo"/>
    <s v="Realizado"/>
    <s v="MANTENIMIENTO CADA 15,000 KM"/>
    <n v="2465"/>
    <n v="0.16"/>
    <d v="2019-08-07T00:00:00"/>
    <d v="2019-08-07T00:00:00"/>
    <s v="YINSHAN SA DE CV"/>
    <n v="73237"/>
    <s v="VOLKSWAGEN"/>
    <s v="Polo"/>
    <n v="3045606"/>
  </r>
  <r>
    <x v="106"/>
    <n v="456695"/>
    <d v="2019-08-08T00:00:00"/>
    <s v="Preventivo"/>
    <s v="Realizado"/>
    <s v="LAVADO DE INYECTORES"/>
    <n v="1110"/>
    <n v="0.16"/>
    <d v="2019-08-21T00:00:00"/>
    <d v="2019-08-08T00:00:00"/>
    <s v="YINSHAN SA DE CV"/>
    <n v="73237"/>
    <s v="VOLKSWAGEN"/>
    <s v="Polo"/>
    <n v="3045606"/>
  </r>
  <r>
    <x v="107"/>
    <n v="460260"/>
    <d v="2019-08-27T00:00:00"/>
    <s v="Preventivo"/>
    <s v="Realizado"/>
    <s v="MANTENIMIENTO CADA 10,000 KM"/>
    <n v="3347.41"/>
    <n v="0.16"/>
    <d v="2019-08-27T00:00:00"/>
    <d v="2019-08-26T00:00:00"/>
    <s v="MEGAMOTORS NIPPON S DE RL DE CV"/>
    <n v="100000"/>
    <s v="TOYOTA"/>
    <s v="Hilux"/>
    <n v="3046330"/>
  </r>
  <r>
    <x v="107"/>
    <n v="460260"/>
    <d v="2019-10-17T00:00:00"/>
    <s v="Preventivo"/>
    <s v="Realizado"/>
    <s v="MANTENIMIENTO CADA 10,000 KM"/>
    <n v="1137.06"/>
    <n v="0.16"/>
    <d v="2019-10-17T00:00:00"/>
    <d v="2019-10-16T00:00:00"/>
    <s v="MEGAMOTORS NIPPON S DE RL DE CV"/>
    <n v="129400"/>
    <s v="TOYOTA"/>
    <s v="Hilux"/>
    <n v="3047074"/>
  </r>
  <r>
    <x v="107"/>
    <n v="460260"/>
    <d v="2019-11-07T00:00:00"/>
    <s v="Preventivo"/>
    <s v="Realizado"/>
    <s v="MONTAJE"/>
    <n v="410"/>
    <n v="0.16"/>
    <d v="2019-11-07T00:00:00"/>
    <d v="2019-11-07T00:00:00"/>
    <s v="LLANTERAMA TULANCINGO SA DE CV"/>
    <n v="131126"/>
    <s v="TOYOTA"/>
    <s v="Hilux"/>
    <n v="0"/>
  </r>
  <r>
    <x v="108"/>
    <n v="460285"/>
    <d v="2019-07-28T00:00:00"/>
    <s v="Preventivo"/>
    <s v="Realizado"/>
    <s v="2 LLANTAS"/>
    <n v="5752.36"/>
    <n v="0.16"/>
    <d v="2019-07-28T00:00:00"/>
    <d v="2019-07-29T00:00:00"/>
    <s v="LLANTERAMA TULANCINGO SA DE CV"/>
    <n v="131000"/>
    <s v="TOYOTA"/>
    <s v="Hilux"/>
    <n v="3045606"/>
  </r>
  <r>
    <x v="108"/>
    <n v="460285"/>
    <d v="2019-08-24T00:00:00"/>
    <s v="Preventivo"/>
    <s v="Realizado"/>
    <s v="MANTENIMIENTO CADA 10,000 KM"/>
    <n v="1852.57"/>
    <n v="0.16"/>
    <d v="2019-08-24T00:00:00"/>
    <d v="2019-08-23T00:00:00"/>
    <s v="MEGAMOTORS NIPPON S DE RL DE CV"/>
    <n v="150435"/>
    <s v="TOYOTA"/>
    <s v="Hilux"/>
    <n v="3045606"/>
  </r>
  <r>
    <x v="108"/>
    <n v="460285"/>
    <d v="2019-08-24T00:00:00"/>
    <s v="Preventivo"/>
    <s v="Realizado"/>
    <s v="MONTAJE"/>
    <n v="1852.57"/>
    <n v="0.16"/>
    <d v="2019-08-24T00:00:00"/>
    <d v="2019-08-23T00:00:00"/>
    <s v="MEGAMOTORS NIPPON S DE RL DE CV"/>
    <n v="150435"/>
    <s v="TOYOTA"/>
    <s v="Hilux"/>
    <n v="3045606"/>
  </r>
  <r>
    <x v="108"/>
    <n v="460285"/>
    <d v="2019-09-07T00:00:00"/>
    <s v="Preventivo"/>
    <s v="Realizado"/>
    <s v="MANTENIMIENTO CADA 10,000 KM"/>
    <n v="2715"/>
    <n v="0.16"/>
    <d v="2019-09-07T00:00:00"/>
    <d v="2019-09-12T00:00:00"/>
    <s v="DANIEL ADRIAN FLORES SANTAMARIA"/>
    <n v="150435"/>
    <s v="TOYOTA"/>
    <s v="Hilux"/>
    <n v="3046330"/>
  </r>
  <r>
    <x v="108"/>
    <n v="460285"/>
    <d v="2019-10-12T00:00:00"/>
    <s v="Preventivo"/>
    <s v="Realizado"/>
    <s v="MANTENIMIENTO CADA 10,000 KM"/>
    <n v="4168.1000000000004"/>
    <n v="0.16"/>
    <d v="2019-10-12T00:00:00"/>
    <d v="2019-10-11T00:00:00"/>
    <s v="MEGAMOTORS NIPPON S DE RL DE CV"/>
    <n v="162034"/>
    <s v="TOYOTA"/>
    <s v="Hilux"/>
    <n v="3047074"/>
  </r>
  <r>
    <x v="109"/>
    <n v="474582"/>
    <d v="2019-10-08T00:00:00"/>
    <s v="Correctivo"/>
    <s v="Realizado"/>
    <s v="BATERIA"/>
    <n v="2500"/>
    <n v="0.16"/>
    <d v="2019-10-08T00:00:00"/>
    <d v="2019-10-07T00:00:00"/>
    <s v="TOYOMOTORS DE POLANCO S DE RL DE CV"/>
    <n v="35186"/>
    <s v="TOYOTA"/>
    <s v="Rav4"/>
    <n v="3047074"/>
  </r>
  <r>
    <x v="110"/>
    <n v="505121"/>
    <d v="2019-07-03T00:00:00"/>
    <s v="Preventivo"/>
    <s v="Realizado"/>
    <s v="MANTENIMIENTO CADA 10,000 KM"/>
    <n v="1137.06"/>
    <n v="0.16"/>
    <d v="2019-07-04T00:00:00"/>
    <d v="2019-07-03T00:00:00"/>
    <s v="MEGAMOTORS NIPPON S DE RL DE CV"/>
    <n v="50530"/>
    <s v="TOYOTA"/>
    <s v="Rav4"/>
    <n v="3044906"/>
  </r>
  <r>
    <x v="110"/>
    <n v="505121"/>
    <d v="2019-07-11T00:00:00"/>
    <s v="Preventivo"/>
    <s v="Realizado"/>
    <s v="MONTAJE"/>
    <n v="283.70999999999998"/>
    <n v="0.16"/>
    <d v="2019-07-11T00:00:00"/>
    <d v="2019-07-11T00:00:00"/>
    <s v="LLANTERAMA TULANCINGO SA DE CV"/>
    <n v="54800"/>
    <s v="TOYOTA"/>
    <s v="Rav4"/>
    <n v="3045606"/>
  </r>
  <r>
    <x v="110"/>
    <n v="505121"/>
    <d v="2019-09-13T00:00:00"/>
    <s v="Preventivo"/>
    <s v="Realizado"/>
    <s v="MANTENIMIENTO CADA 10,000 KM"/>
    <n v="2028.45"/>
    <n v="0.16"/>
    <d v="2019-09-13T00:00:00"/>
    <d v="2019-09-12T00:00:00"/>
    <s v="MEGAMOTORS NIPPON S DE RL DE CV"/>
    <n v="60079"/>
    <s v="TOYOTA"/>
    <s v="Rav4"/>
    <n v="3046330"/>
  </r>
  <r>
    <x v="111"/>
    <n v="530050"/>
    <d v="2019-09-11T00:00:00"/>
    <s v="Preventivo"/>
    <s v="Realizado"/>
    <s v="MANTENIMIENTO CADA 10,000 KM"/>
    <n v="2620"/>
    <n v="0.16"/>
    <d v="2019-09-11T00:00:00"/>
    <d v="2019-09-12T00:00:00"/>
    <s v="DANIEL ADRIAN FLORES SANTAMARIA"/>
    <n v="69987"/>
    <s v="MITSUBISHI"/>
    <s v="L200"/>
    <n v="3046330"/>
  </r>
  <r>
    <x v="111"/>
    <n v="530050"/>
    <d v="2019-10-11T00:00:00"/>
    <s v="Preventivo"/>
    <s v="Realizado"/>
    <s v="MANTENIMIENTO CADA 10,000 KM"/>
    <n v="6007.66"/>
    <n v="0.16"/>
    <d v="2019-10-11T00:00:00"/>
    <d v="2019-10-21T00:00:00"/>
    <s v="TRANSAUTOS DE POZA RICA SA DE CV"/>
    <n v="80454"/>
    <s v="MITSUBISHI"/>
    <s v="L200"/>
    <n v="3047074"/>
  </r>
  <r>
    <x v="112"/>
    <n v="630980"/>
    <d v="2019-11-08T00:00:00"/>
    <s v="Correctivo"/>
    <s v="Realizado"/>
    <s v="Servicio mayor con bujias"/>
    <n v="15235.65"/>
    <n v="0.16"/>
    <d v="2019-11-08T00:00:00"/>
    <d v="2019-11-08T00:00:00"/>
    <s v="YINSHAN SA DE CV"/>
    <n v="84448"/>
    <s v="FORD"/>
    <s v="F-550"/>
    <n v="0"/>
  </r>
  <r>
    <x v="112"/>
    <n v="630980"/>
    <d v="2019-11-08T00:00:00"/>
    <s v="Correctivo"/>
    <s v="Realizado"/>
    <s v="LIMPIEZA Y AJUSTE DE FRENOS"/>
    <n v="15235.65"/>
    <n v="0.16"/>
    <d v="2019-11-08T00:00:00"/>
    <d v="2019-11-08T00:00:00"/>
    <s v="YINSHAN SA DE CV"/>
    <n v="84448"/>
    <s v="FORD"/>
    <s v="F-550"/>
    <n v="0"/>
  </r>
  <r>
    <x v="113"/>
    <n v="631322"/>
    <d v="2019-08-03T00:00:00"/>
    <s v="Preventivo"/>
    <s v="Realizado"/>
    <s v="Servicio mayor con bujias"/>
    <n v="4760"/>
    <n v="0.16"/>
    <d v="2019-08-03T00:00:00"/>
    <d v="2019-08-02T00:00:00"/>
    <s v="YINSHAN SA DE CV"/>
    <n v="77416"/>
    <s v="FORD"/>
    <s v="F-350"/>
    <n v="3045607"/>
  </r>
  <r>
    <x v="114"/>
    <n v="638738"/>
    <d v="2019-07-06T00:00:00"/>
    <s v="Preventivo"/>
    <s v="Realizado"/>
    <s v="MANTENIMIENTO CADA 10,000 KM"/>
    <n v="1611.21"/>
    <n v="0.16"/>
    <d v="2019-07-06T00:00:00"/>
    <d v="2019-07-05T00:00:00"/>
    <s v="TOYOMOTORS DE POLANCO S DE RL DE CV"/>
    <n v="12696"/>
    <s v="TOYOTA"/>
    <s v="Rav4"/>
    <n v="3044907"/>
  </r>
  <r>
    <x v="114"/>
    <n v="638738"/>
    <d v="2019-07-06T00:00:00"/>
    <s v="Preventivo"/>
    <s v="Realizado"/>
    <s v="LIMPIEZA Y AJUSTE DE FRENOS"/>
    <n v="1611.21"/>
    <n v="0.16"/>
    <d v="2019-07-06T00:00:00"/>
    <d v="2019-07-05T00:00:00"/>
    <s v="TOYOMOTORS DE POLANCO S DE RL DE CV"/>
    <n v="12696"/>
    <s v="TOYOTA"/>
    <s v="Rav4"/>
    <n v="304490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1">
  <r>
    <x v="0"/>
    <s v="El número de orden de servicio u orden de trabajo asignada al mantenimiento. Este sera nuestro identificador. "/>
    <s v="La fecha en la que el vehículo fue entregado al taller. "/>
    <s v="Definir si el mantenimiento fue realizado como parte del plan de preventivos o derivo de una revision correctiva. "/>
    <s v="La situación actual del mantenimiento. "/>
    <s v="La pieza o tipo de tarea que se le haya realizado a la unidad. "/>
    <s v="El costo sin IVA de la atera o pieza revisada. "/>
    <s v="%IVA cobrado"/>
    <s v="Fecha en que la unidad fue entregada. "/>
    <x v="0"/>
    <s v="Es importante conocer el prestador del servicio realizado ya que eso nos ayudara a conocer el coste mensual dirigido al mismo."/>
    <s v="El km indicado en el vehiculo en el momento de la compra. Este dato es muy importante colocarlo si deseas conocer el volumen de recorrido y el costo por KM que tienen las unidades. "/>
    <s v="Identificar que marca esta teniendo mayores servicios te ayudara a saber si es una marca apta para la operación de tu flota. "/>
    <s v="Identificar que módelo esta teniendo mayores servicios te ayudara a saber si es una módelo apto para la operación de tu flota. "/>
    <s v="No de factura. Este valor solo es un dato para consulta en esta tabla"/>
    <s v="Puedes ingresar nombre y apellido o algún dato diferenciador de tus usuarios. "/>
    <s v="Te ayudara a obtener información de tus gastos de manera segmentada. Si tu flota se encuentra dividida por zonas, áreas, centros de costos o tipos de vehículo, puedes usarlo para aplicar esta diferenciación."/>
    <s v="Cálculo IVA"/>
    <s v="Cálculo costo incluyendo IVA"/>
    <s v="Cálculo de tiempo transcurrido en taller (Días)"/>
    <s v="Primer odómetro del periodo"/>
    <s v="Ultimo odómetro del periodo"/>
    <s v="Cálculo de Kms recorridos en el periodo "/>
    <s v="Cálculo de Kms recorridos en el periodo "/>
  </r>
  <r>
    <x v="1"/>
    <n v="172963"/>
    <d v="2019-07-26T00:00:00"/>
    <s v="Preventivo"/>
    <s v="En proceso"/>
    <s v="MANTENIMIENTO CADA 10,000 KM"/>
    <n v="3347.42"/>
    <n v="0.16"/>
    <d v="2019-07-26T00:00:00"/>
    <x v="1"/>
    <s v="TOYOMOTORS DE POLANCO S DE RL DE CV"/>
    <n v="119470"/>
    <s v="TOYOTA"/>
    <s v="Rav4"/>
    <n v="3046330"/>
    <s v="Conductor 1"/>
    <s v="Baja California Sur"/>
    <n v="1.1599999999999999"/>
    <n v="3883.0072"/>
    <n v="0"/>
    <n v="119470"/>
    <n v="119500"/>
    <n v="30"/>
    <n v="129.43357333333333"/>
  </r>
  <r>
    <x v="1"/>
    <n v="172963"/>
    <d v="2019-07-26T00:00:00"/>
    <s v="Preventivo"/>
    <s v="En proceso"/>
    <s v="PASTILLAS DE FRENO DELANTERAS"/>
    <n v="21096.57"/>
    <n v="0.16"/>
    <d v="2019-07-26T00:00:00"/>
    <x v="1"/>
    <s v="TOYOMOTORS DE POLANCO S DE RL DE CV"/>
    <n v="119500"/>
    <s v="TOYOTA"/>
    <s v="Rav4"/>
    <n v="3046330"/>
    <s v="Conductor 1"/>
    <s v="Baja California Sur"/>
    <n v="1.1599999999999999"/>
    <n v="24472.021199999999"/>
    <n v="0"/>
    <n v="119470"/>
    <n v="119500"/>
    <n v="30"/>
    <n v="815.73403999999994"/>
  </r>
  <r>
    <x v="2"/>
    <n v="172975"/>
    <d v="2019-08-27T00:00:00"/>
    <s v="Preventivo"/>
    <s v="En proceso"/>
    <s v="MANTENIMIENTO CADA 10,000 KM"/>
    <n v="3464.64"/>
    <n v="0.16"/>
    <d v="2019-08-27T00:00:00"/>
    <x v="2"/>
    <s v="MEGAMOTORS NIPPON S DE RL DE CV"/>
    <n v="250000"/>
    <s v="TOYOTA"/>
    <s v="Rav4"/>
    <n v="3047074"/>
    <s v="Conductor 2"/>
    <s v="CDMX"/>
    <n v="1.1599999999999999"/>
    <n v="4018.9823999999994"/>
    <n v="0"/>
    <n v="250000"/>
    <n v="250000"/>
    <n v="0"/>
    <e v="#DIV/0!"/>
  </r>
  <r>
    <x v="2"/>
    <n v="172975"/>
    <d v="2019-08-27T00:00:00"/>
    <s v="Preventivo"/>
    <s v="En proceso"/>
    <s v="BATERIA"/>
    <n v="3464.64"/>
    <n v="0.16"/>
    <d v="2019-08-27T00:00:00"/>
    <x v="2"/>
    <s v="MEGAMOTORS NIPPON S DE RL DE CV"/>
    <n v="250000"/>
    <s v="TOYOTA"/>
    <s v="Rav4"/>
    <n v="3047074"/>
    <s v="Conductor 2"/>
    <s v="CDMX"/>
    <n v="1.1599999999999999"/>
    <n v="4018.9823999999994"/>
    <n v="0"/>
    <n v="250000"/>
    <n v="250000"/>
    <n v="0"/>
    <e v="#DIV/0!"/>
  </r>
  <r>
    <x v="3"/>
    <n v="172987"/>
    <d v="2019-09-07T00:00:00"/>
    <s v="Correctivo"/>
    <s v="En proceso"/>
    <s v="MANTENIMIENTO CADA 10,000 KM"/>
    <n v="1137.07"/>
    <n v="0.16"/>
    <d v="2019-09-07T00:00:00"/>
    <x v="3"/>
    <s v="TOYOMOTORS DE POLANCO S DE RL DE CV"/>
    <n v="51321"/>
    <s v="TOYOTA"/>
    <s v="Rav4"/>
    <n v="3046330"/>
    <s v="Conductor 3"/>
    <s v="Guadalajara"/>
    <n v="1.1599999999999999"/>
    <n v="1319.0011999999999"/>
    <n v="0"/>
    <n v="51321"/>
    <n v="52339"/>
    <n v="1018"/>
    <n v="1.2956789783889979"/>
  </r>
  <r>
    <x v="3"/>
    <n v="172987"/>
    <d v="2019-10-29T00:00:00"/>
    <s v="Correctivo"/>
    <s v="En proceso"/>
    <s v="AMORTIGUADORES DELANTEROS"/>
    <n v="13673.8"/>
    <n v="0.16"/>
    <d v="2019-10-29T00:00:00"/>
    <x v="4"/>
    <s v="TOYOMOTORS DE POLANCO S DE RL DE CV"/>
    <n v="52339"/>
    <s v="TOYOTA"/>
    <s v="Rav4"/>
    <n v="0"/>
    <s v="Conductor 3"/>
    <s v="Guadalajara"/>
    <n v="1.1599999999999999"/>
    <n v="15861.607999999998"/>
    <n v="0"/>
    <n v="51321"/>
    <n v="52339"/>
    <n v="1018"/>
    <n v="15.581147347740666"/>
  </r>
  <r>
    <x v="4"/>
    <n v="209129"/>
    <d v="2019-09-07T00:00:00"/>
    <s v="Preventivo"/>
    <s v="En proceso"/>
    <s v="Servicio mayor con bujias"/>
    <n v="2805"/>
    <n v="0.16"/>
    <d v="2019-09-07T00:00:00"/>
    <x v="5"/>
    <s v="DANIEL ADRIAN FLORES SANTAMARIA"/>
    <n v="300742"/>
    <s v="TOYOTA"/>
    <s v="Tacoma"/>
    <n v="3046330"/>
    <s v="Conductor 4"/>
    <s v="CDMX"/>
    <n v="1.1599999999999999"/>
    <n v="3253.7999999999997"/>
    <n v="0"/>
    <n v="300742"/>
    <n v="300742"/>
    <n v="0"/>
    <e v="#DIV/0!"/>
  </r>
  <r>
    <x v="5"/>
    <n v="209131"/>
    <d v="2019-09-27T00:00:00"/>
    <s v="Correctivo"/>
    <s v="En proceso"/>
    <s v="Servicio mayor sin bujías"/>
    <n v="5287"/>
    <n v="0.16"/>
    <d v="2019-09-27T00:00:00"/>
    <x v="6"/>
    <s v="YINSHAN SA DE CV"/>
    <n v="154120"/>
    <s v="TOYOTA"/>
    <s v="Tacoma"/>
    <n v="3047074"/>
    <s v="Conductor 5"/>
    <s v="Guadalajara"/>
    <n v="1.1599999999999999"/>
    <n v="6132.9199999999992"/>
    <n v="0"/>
    <n v="154120"/>
    <n v="154120"/>
    <n v="0"/>
    <e v="#DIV/0!"/>
  </r>
  <r>
    <x v="5"/>
    <n v="209131"/>
    <d v="2019-09-27T00:00:00"/>
    <s v="Correctivo"/>
    <s v="En proceso"/>
    <s v="FILTRO DE AIRE"/>
    <n v="5287"/>
    <n v="0.16"/>
    <d v="2019-09-27T00:00:00"/>
    <x v="6"/>
    <s v="YINSHAN SA DE CV"/>
    <n v="154120"/>
    <s v="TOYOTA"/>
    <s v="Tacoma"/>
    <n v="3047074"/>
    <s v="Conductor 5"/>
    <s v="Guadalajara"/>
    <n v="1.1599999999999999"/>
    <n v="6132.9199999999992"/>
    <n v="0"/>
    <n v="154120"/>
    <n v="154120"/>
    <n v="0"/>
    <e v="#DIV/0!"/>
  </r>
  <r>
    <x v="6"/>
    <n v="209182"/>
    <d v="2019-10-01T00:00:00"/>
    <s v="Correctivo"/>
    <s v="En proceso"/>
    <s v="Servicio mayor con bujias"/>
    <n v="3737"/>
    <n v="0.16"/>
    <d v="2019-10-01T00:00:00"/>
    <x v="7"/>
    <s v="YINSHAN SA DE CV"/>
    <n v="177773"/>
    <s v="TOYOTA"/>
    <s v="Tacoma"/>
    <n v="3047074"/>
    <s v="Conductor 6"/>
    <s v="Bajio"/>
    <n v="1.1599999999999999"/>
    <n v="4334.92"/>
    <n v="0"/>
    <n v="177773"/>
    <n v="177773"/>
    <n v="0"/>
    <e v="#DIV/0!"/>
  </r>
  <r>
    <x v="6"/>
    <n v="209182"/>
    <d v="2019-10-04T00:00:00"/>
    <s v="Correctivo"/>
    <s v="En proceso"/>
    <s v="CAJA DE DIRECCIÓN"/>
    <n v="37118.699999999997"/>
    <n v="0.16"/>
    <d v="2019-10-04T00:00:00"/>
    <x v="8"/>
    <s v="YINSHAN SA DE CV"/>
    <n v="177773"/>
    <s v="TOYOTA"/>
    <s v="Tacoma"/>
    <n v="3047074"/>
    <s v="Conductor 6"/>
    <s v="Bajio"/>
    <n v="1.1599999999999999"/>
    <n v="43057.691999999995"/>
    <n v="0"/>
    <n v="177773"/>
    <n v="177773"/>
    <n v="0"/>
    <e v="#DIV/0!"/>
  </r>
  <r>
    <x v="7"/>
    <n v="209232"/>
    <d v="2019-10-26T00:00:00"/>
    <s v="Correctivo"/>
    <s v="En proceso"/>
    <s v="MANTENIMIENTO CADA 10,000 KM"/>
    <n v="4168.1099999999997"/>
    <n v="0.16"/>
    <d v="2019-10-26T00:00:00"/>
    <x v="9"/>
    <s v="TOYOMOTORS DE POLANCO S DE RL DE CV"/>
    <n v="86700"/>
    <s v="TOYOTA"/>
    <s v="Rav4"/>
    <n v="0"/>
    <s v="Conductor 7"/>
    <s v="CDMX"/>
    <n v="1.1599999999999999"/>
    <n v="4835.007599999999"/>
    <n v="0"/>
    <n v="86700"/>
    <n v="86700"/>
    <n v="0"/>
    <e v="#DIV/0!"/>
  </r>
  <r>
    <x v="7"/>
    <n v="209232"/>
    <d v="2019-10-29T00:00:00"/>
    <s v="Correctivo"/>
    <s v="En proceso"/>
    <s v="PASTILLAS DE FRENO DELANTERAS"/>
    <n v="10262.1"/>
    <n v="0.16"/>
    <d v="2019-10-29T00:00:00"/>
    <x v="9"/>
    <s v="TOYOMOTORS DE POLANCO S DE RL DE CV"/>
    <n v="86700"/>
    <s v="TOYOTA"/>
    <s v="Rav4"/>
    <n v="0"/>
    <s v="Conductor 7"/>
    <s v="CDMX"/>
    <n v="1.1599999999999999"/>
    <n v="11904.036"/>
    <n v="0"/>
    <n v="86700"/>
    <n v="86700"/>
    <n v="0"/>
    <e v="#DIV/0!"/>
  </r>
  <r>
    <x v="8"/>
    <n v="209283"/>
    <d v="2019-10-08T00:00:00"/>
    <s v="Correctivo"/>
    <s v="En proceso"/>
    <s v="MANTENIMIENTO CADA 15,000 KM"/>
    <n v="2125"/>
    <n v="0.16"/>
    <d v="2019-10-08T00:00:00"/>
    <x v="10"/>
    <s v="EURO ALEMANA AVILA CAMACHO SA DE CV"/>
    <n v="45065"/>
    <s v="VOLKSWAGEN"/>
    <s v="Polo"/>
    <n v="3047074"/>
    <s v="Conductor 8"/>
    <s v="Baja California Sur"/>
    <n v="1.1599999999999999"/>
    <n v="2465"/>
    <n v="0"/>
    <n v="45065"/>
    <n v="45066"/>
    <n v="1"/>
    <n v="2465"/>
  </r>
  <r>
    <x v="8"/>
    <n v="209283"/>
    <d v="2019-10-08T00:00:00"/>
    <s v="Correctivo"/>
    <s v="En proceso"/>
    <s v="PASTILLAS DE FRENO DELANTERAS"/>
    <n v="2705.83"/>
    <n v="0.16"/>
    <d v="2019-10-08T00:00:00"/>
    <x v="10"/>
    <s v="EURO ALEMANA AVILA CAMACHO SA DE CV"/>
    <n v="45066"/>
    <s v="VOLKSWAGEN"/>
    <s v="Polo"/>
    <n v="3047074"/>
    <s v="Conductor 8"/>
    <s v="Baja California Sur"/>
    <n v="1.1599999999999999"/>
    <n v="3138.7627999999995"/>
    <n v="0"/>
    <n v="45065"/>
    <n v="45066"/>
    <n v="1"/>
    <n v="3138.7627999999995"/>
  </r>
  <r>
    <x v="9"/>
    <n v="211045"/>
    <d v="2019-07-16T00:00:00"/>
    <s v="Preventivo"/>
    <s v="En proceso"/>
    <s v="1 LLANTA"/>
    <n v="2431.8000000000002"/>
    <n v="0.16"/>
    <d v="2019-07-16T00:00:00"/>
    <x v="11"/>
    <s v="LLANTERAMA TULANCINGO SA DE CV"/>
    <n v="235842"/>
    <s v="TOYOTA"/>
    <s v="Hilux"/>
    <n v="3045606"/>
    <s v="Conductor 9"/>
    <s v="CDMX"/>
    <n v="1.1599999999999999"/>
    <n v="2820.8879999999999"/>
    <n v="0"/>
    <n v="235842"/>
    <n v="235842"/>
    <n v="0"/>
    <e v="#DIV/0!"/>
  </r>
  <r>
    <x v="10"/>
    <n v="217479"/>
    <d v="2019-06-20T00:00:00"/>
    <s v="Preventivo"/>
    <s v="En proceso"/>
    <s v="MANTENIMIENTO CADA 10,000 KM"/>
    <n v="3883"/>
    <n v="0.16"/>
    <d v="2019-08-20T00:00:00"/>
    <x v="12"/>
    <s v="YINSHAN SA DE CV"/>
    <n v="273551"/>
    <s v="TOYOTA"/>
    <s v="Rav4"/>
    <n v="3045606"/>
    <s v="Conductor 10"/>
    <s v="Guadalajara"/>
    <n v="1.1599999999999999"/>
    <n v="4504.28"/>
    <n v="61"/>
    <n v="273551"/>
    <n v="273551"/>
    <n v="0"/>
    <e v="#DIV/0!"/>
  </r>
  <r>
    <x v="11"/>
    <n v="217532"/>
    <d v="2019-08-31T00:00:00"/>
    <s v="Preventivo"/>
    <s v="En proceso"/>
    <s v="4 LLANTAS"/>
    <n v="4627"/>
    <n v="0.16"/>
    <d v="2019-08-31T00:00:00"/>
    <x v="13"/>
    <s v="LLANTERAMA TULANCINGO SA DE CV"/>
    <n v="198533"/>
    <s v="VOLKSWAGEN"/>
    <s v="Polo"/>
    <n v="3046330"/>
    <s v="Conductor 11"/>
    <s v="CDMX"/>
    <n v="1.1599999999999999"/>
    <n v="5367.32"/>
    <n v="0"/>
    <n v="198533"/>
    <n v="198533"/>
    <n v="0"/>
    <e v="#DIV/0!"/>
  </r>
  <r>
    <x v="12"/>
    <n v="217556"/>
    <d v="2019-08-15T00:00:00"/>
    <s v="Preventivo"/>
    <s v="En proceso"/>
    <s v="KIT DE CLUTCH PLATO DISCO Y COLLARIN"/>
    <n v="5871"/>
    <n v="0.16"/>
    <d v="2019-08-15T00:00:00"/>
    <x v="14"/>
    <s v="YINSHAN SA DE CV"/>
    <n v="192701"/>
    <s v="FORD"/>
    <s v="F-350"/>
    <n v="3045606"/>
    <s v="Conductor 12"/>
    <s v="Guadalajara"/>
    <n v="1.1599999999999999"/>
    <n v="6810.36"/>
    <n v="0"/>
    <n v="192701"/>
    <n v="192701"/>
    <n v="0"/>
    <e v="#DIV/0!"/>
  </r>
  <r>
    <x v="13"/>
    <n v="220668"/>
    <d v="2019-07-03T00:00:00"/>
    <s v="Preventivo"/>
    <s v="En proceso"/>
    <s v="Servicio mayor con bujias"/>
    <n v="8262"/>
    <n v="0.16"/>
    <d v="2019-07-03T00:00:00"/>
    <x v="15"/>
    <s v="YINSHAN SA DE CV"/>
    <n v="81850"/>
    <s v="TOYOTA"/>
    <s v="Highlander"/>
    <n v="3044906"/>
    <s v="Conductor 13"/>
    <s v="Bajio"/>
    <n v="1.1599999999999999"/>
    <n v="9583.92"/>
    <n v="0"/>
    <n v="81850"/>
    <n v="81850"/>
    <n v="0"/>
    <e v="#DIV/0!"/>
  </r>
  <r>
    <x v="13"/>
    <n v="220668"/>
    <d v="2019-07-03T00:00:00"/>
    <s v="Preventivo"/>
    <s v="En proceso"/>
    <s v="PASTILLAS DE FRENO TRASERAS"/>
    <n v="8262"/>
    <n v="0.16"/>
    <d v="2019-07-03T00:00:00"/>
    <x v="15"/>
    <s v="YINSHAN SA DE CV"/>
    <n v="81850"/>
    <s v="TOYOTA"/>
    <s v="Highlander"/>
    <n v="3044906"/>
    <s v="Conductor 13"/>
    <s v="Bajio"/>
    <n v="1.1599999999999999"/>
    <n v="9583.92"/>
    <n v="0"/>
    <n v="81850"/>
    <n v="81850"/>
    <n v="0"/>
    <e v="#DIV/0!"/>
  </r>
  <r>
    <x v="14"/>
    <n v="225444"/>
    <d v="2019-07-12T00:00:00"/>
    <s v="Preventivo"/>
    <s v="En proceso"/>
    <s v="Servicio mayor con bujias"/>
    <n v="2353"/>
    <n v="0.16"/>
    <d v="2019-07-12T00:00:00"/>
    <x v="16"/>
    <s v="YINSHAN SA DE CV"/>
    <n v="140050"/>
    <s v="TOYOTA"/>
    <s v="Rav4"/>
    <n v="3044906"/>
    <s v="Conductor 14"/>
    <s v="CDMX"/>
    <n v="1.1599999999999999"/>
    <n v="2729.48"/>
    <n v="0"/>
    <n v="140050"/>
    <n v="140050"/>
    <n v="0"/>
    <e v="#DIV/0!"/>
  </r>
  <r>
    <x v="15"/>
    <n v="227078"/>
    <d v="2019-11-05T00:00:00"/>
    <s v="Preventivo"/>
    <s v="En proceso"/>
    <s v="Servicio mayor sin bujías"/>
    <n v="8003"/>
    <n v="0.16"/>
    <d v="2019-11-05T00:00:00"/>
    <x v="17"/>
    <s v="YINSHAN SA DE CV"/>
    <n v="150000"/>
    <s v="FORD"/>
    <s v="F-550"/>
    <n v="0"/>
    <s v="Conductor 15"/>
    <s v="Baja California Sur"/>
    <n v="1.1599999999999999"/>
    <n v="9283.48"/>
    <n v="0"/>
    <n v="150000"/>
    <n v="150000"/>
    <n v="0"/>
    <e v="#DIV/0!"/>
  </r>
  <r>
    <x v="16"/>
    <n v="227081"/>
    <d v="2019-09-08T00:00:00"/>
    <s v="Correctivo"/>
    <s v="En proceso"/>
    <s v="PASTILLAS DE FRENO DELANTERAS"/>
    <n v="7776"/>
    <n v="0.16"/>
    <d v="2019-09-08T00:00:00"/>
    <x v="18"/>
    <s v="DANIEL ADRIAN FLORES SANTAMARIA"/>
    <n v="132883"/>
    <s v="FORD"/>
    <s v="F-550"/>
    <n v="3046330"/>
    <s v="Conductor 16"/>
    <s v="CDMX"/>
    <n v="1.1599999999999999"/>
    <n v="9020.16"/>
    <n v="0"/>
    <n v="132883"/>
    <n v="132883"/>
    <n v="0"/>
    <e v="#DIV/0!"/>
  </r>
  <r>
    <x v="17"/>
    <n v="227093"/>
    <d v="2019-10-05T00:00:00"/>
    <s v="Correctivo"/>
    <s v="En proceso"/>
    <s v="BOMBA DE AGUA"/>
    <n v="29411.8"/>
    <n v="0.16"/>
    <d v="2019-10-05T00:00:00"/>
    <x v="19"/>
    <s v="YINSHAN SA DE CV"/>
    <n v="95349"/>
    <s v="FORD"/>
    <s v="F-550"/>
    <n v="3047074"/>
    <s v="Conductor 17"/>
    <s v="Guadalajara"/>
    <n v="1.1599999999999999"/>
    <n v="34117.687999999995"/>
    <n v="0"/>
    <n v="95349"/>
    <n v="95349"/>
    <n v="0"/>
    <e v="#DIV/0!"/>
  </r>
  <r>
    <x v="18"/>
    <n v="232005"/>
    <d v="2019-09-07T00:00:00"/>
    <s v="Preventivo"/>
    <s v="En proceso"/>
    <s v="Servicio mayor sin bujías"/>
    <n v="2715"/>
    <n v="0.16"/>
    <d v="2019-09-07T00:00:00"/>
    <x v="5"/>
    <s v="DANIEL ADRIAN FLORES SANTAMARIA"/>
    <n v="209101"/>
    <s v="TOYOTA"/>
    <s v="Tacoma"/>
    <n v="3046330"/>
    <s v="Conductor 18"/>
    <s v="CDMX"/>
    <n v="1.1599999999999999"/>
    <n v="3149.3999999999996"/>
    <n v="0"/>
    <n v="209101"/>
    <n v="209101"/>
    <n v="0"/>
    <e v="#DIV/0!"/>
  </r>
  <r>
    <x v="19"/>
    <n v="240169"/>
    <d v="2019-07-04T00:00:00"/>
    <s v="Preventivo"/>
    <s v="En proceso"/>
    <s v="MANTENIMIENTO CADA 10,000 KM"/>
    <n v="4954.82"/>
    <n v="0.16"/>
    <d v="2019-07-04T00:00:00"/>
    <x v="20"/>
    <s v="MEGAMOTORS NIPPON S DE RL DE CV"/>
    <n v="300942"/>
    <s v="TOYOTA"/>
    <s v="Hilux"/>
    <n v="3044906"/>
    <s v="Conductor 20"/>
    <s v="Bajio"/>
    <n v="1.1599999999999999"/>
    <n v="5747.5911999999989"/>
    <n v="0"/>
    <n v="300942"/>
    <n v="300942"/>
    <n v="0"/>
    <e v="#DIV/0!"/>
  </r>
  <r>
    <x v="19"/>
    <n v="240169"/>
    <d v="2019-07-04T00:00:00"/>
    <s v="Preventivo"/>
    <s v="En proceso"/>
    <s v="LAVADO DE INYECTORES"/>
    <n v="4954.82"/>
    <n v="0.16"/>
    <d v="2019-07-04T00:00:00"/>
    <x v="20"/>
    <s v="MEGAMOTORS NIPPON S DE RL DE CV"/>
    <n v="300942"/>
    <s v="TOYOTA"/>
    <s v="Hilux"/>
    <n v="3044906"/>
    <s v="Conductor 20"/>
    <s v="Bajio"/>
    <n v="1.1599999999999999"/>
    <n v="5747.5911999999989"/>
    <n v="0"/>
    <n v="300942"/>
    <n v="300942"/>
    <n v="0"/>
    <e v="#DIV/0!"/>
  </r>
  <r>
    <x v="19"/>
    <n v="240169"/>
    <d v="2019-06-19T00:00:00"/>
    <s v="Preventivo"/>
    <s v="En proceso"/>
    <s v="MANTENIMIENTO CADA 10,000 KM"/>
    <n v="4057.26"/>
    <n v="0.16"/>
    <d v="2019-08-17T00:00:00"/>
    <x v="21"/>
    <s v="YINSHAN SA DE CV"/>
    <n v="300942"/>
    <s v="TOYOTA"/>
    <s v="Hilux"/>
    <n v="3045606"/>
    <s v="Conductor 20"/>
    <s v="Bajio"/>
    <n v="1.1599999999999999"/>
    <n v="4706.4215999999997"/>
    <n v="59"/>
    <n v="300942"/>
    <n v="300942"/>
    <n v="0"/>
    <e v="#DIV/0!"/>
  </r>
  <r>
    <x v="19"/>
    <n v="240169"/>
    <d v="2019-06-19T00:00:00"/>
    <s v="Preventivo"/>
    <s v="En proceso"/>
    <s v="FOCO 1 / 2 FILAMENTOS"/>
    <n v="4057.26"/>
    <n v="0.16"/>
    <d v="2019-08-17T00:00:00"/>
    <x v="21"/>
    <s v="YINSHAN SA DE CV"/>
    <n v="300942"/>
    <s v="TOYOTA"/>
    <s v="Hilux"/>
    <n v="3045606"/>
    <s v="Conductor 20"/>
    <s v="Bajio"/>
    <n v="1.1599999999999999"/>
    <n v="4706.4215999999997"/>
    <n v="59"/>
    <n v="300942"/>
    <n v="300942"/>
    <n v="0"/>
    <e v="#DIV/0!"/>
  </r>
  <r>
    <x v="20"/>
    <n v="248976"/>
    <d v="2019-07-26T00:00:00"/>
    <s v="Preventivo"/>
    <s v="En proceso"/>
    <s v="2 LLANTAS"/>
    <n v="2900"/>
    <n v="0.16"/>
    <d v="2019-07-26T00:00:00"/>
    <x v="22"/>
    <s v="LLANTERAMA TULANCINGO SA DE CV"/>
    <n v="104294"/>
    <s v="VOLKSWAGEN"/>
    <s v="Polo"/>
    <n v="3045606"/>
    <s v="Conductor 21"/>
    <s v="CDMX"/>
    <n v="1.1599999999999999"/>
    <n v="3363.9999999999995"/>
    <n v="0"/>
    <n v="104294"/>
    <n v="104294"/>
    <n v="0"/>
    <e v="#DIV/0!"/>
  </r>
  <r>
    <x v="21"/>
    <n v="251646"/>
    <d v="2019-07-12T00:00:00"/>
    <s v="Preventivo"/>
    <s v="En proceso"/>
    <s v="MANTENIMIENTO CADA 10,000 KM"/>
    <n v="1130.75"/>
    <n v="0.16"/>
    <d v="2019-07-12T00:00:00"/>
    <x v="23"/>
    <s v="NR FINANCE MEXICO SA DE CV SOFOM EN"/>
    <n v="170112"/>
    <s v="NISSAN"/>
    <s v="Frontier"/>
    <n v="3045606"/>
    <s v="Conductor 22"/>
    <s v="Baja California Sur"/>
    <n v="1.1599999999999999"/>
    <n v="1311.6699999999998"/>
    <n v="0"/>
    <n v="170112"/>
    <n v="170112"/>
    <n v="0"/>
    <e v="#DIV/0!"/>
  </r>
  <r>
    <x v="22"/>
    <n v="266774"/>
    <d v="2019-07-04T00:00:00"/>
    <s v="Correctivo"/>
    <s v="En proceso"/>
    <s v="1 LLANTA"/>
    <n v="1475.46"/>
    <n v="0.16"/>
    <d v="2019-07-04T00:00:00"/>
    <x v="20"/>
    <s v="LLANTERAMA TULANCINGO SA DE CV"/>
    <n v="244516"/>
    <s v="VOLKSWAGEN"/>
    <s v="Polo"/>
    <n v="3044906"/>
    <s v="Conductor 24"/>
    <s v="Guadalajara"/>
    <n v="1.1599999999999999"/>
    <n v="1711.5336"/>
    <n v="0"/>
    <n v="244516"/>
    <n v="275000"/>
    <n v="30484"/>
    <n v="5.614530901456502E-2"/>
  </r>
  <r>
    <x v="22"/>
    <n v="266774"/>
    <d v="2019-07-12T00:00:00"/>
    <s v="Correctivo"/>
    <s v="En proceso"/>
    <s v="Servicio mayor con bujias"/>
    <n v="3533"/>
    <n v="0.16"/>
    <d v="2019-07-12T00:00:00"/>
    <x v="24"/>
    <s v="YINSHAN SA DE CV"/>
    <n v="257320"/>
    <s v="VOLKSWAGEN"/>
    <s v="Polo"/>
    <n v="3044906"/>
    <s v="Conductor 24"/>
    <s v="Guadalajara"/>
    <n v="1.1599999999999999"/>
    <n v="4098.28"/>
    <n v="0"/>
    <n v="244516"/>
    <n v="275000"/>
    <n v="30484"/>
    <n v="0.13444036215719721"/>
  </r>
  <r>
    <x v="22"/>
    <n v="266774"/>
    <d v="2019-10-18T00:00:00"/>
    <s v="Correctivo"/>
    <s v="En proceso"/>
    <s v="Servicio mayor con bujias"/>
    <n v="3237"/>
    <n v="0.16"/>
    <d v="2019-10-18T00:00:00"/>
    <x v="25"/>
    <s v="YINSHAN SA DE CV"/>
    <n v="274350"/>
    <s v="VOLKSWAGEN"/>
    <s v="Polo"/>
    <n v="3047074"/>
    <s v="Conductor 24"/>
    <s v="Guadalajara"/>
    <n v="1.1599999999999999"/>
    <n v="3754.9199999999996"/>
    <n v="0"/>
    <n v="244516"/>
    <n v="275000"/>
    <n v="30484"/>
    <n v="0.12317674845820757"/>
  </r>
  <r>
    <x v="22"/>
    <n v="266774"/>
    <d v="2019-11-01T00:00:00"/>
    <s v="Correctivo"/>
    <s v="En proceso"/>
    <s v="ALTERNADOR"/>
    <n v="16920.71"/>
    <n v="0.16"/>
    <d v="2019-11-01T00:00:00"/>
    <x v="26"/>
    <s v="YINSHAN SA DE CV"/>
    <n v="275000"/>
    <s v="VOLKSWAGEN"/>
    <s v="Polo"/>
    <n v="0"/>
    <s v="Conductor 24"/>
    <s v="Guadalajara"/>
    <n v="1.1599999999999999"/>
    <n v="19628.023599999997"/>
    <n v="0"/>
    <n v="244516"/>
    <n v="275000"/>
    <n v="30484"/>
    <n v="0.64387953024537448"/>
  </r>
  <r>
    <x v="22"/>
    <n v="266774"/>
    <d v="2019-11-08T00:00:00"/>
    <s v="Correctivo"/>
    <s v="En proceso"/>
    <s v="SERVICIO AL SISTEMA DE AIRE"/>
    <n v="3964"/>
    <n v="0.16"/>
    <d v="2019-11-08T00:00:00"/>
    <x v="27"/>
    <s v="YINSHAN SA DE CV"/>
    <n v="275000"/>
    <s v="VOLKSWAGEN"/>
    <s v="Polo"/>
    <n v="0"/>
    <s v="Conductor 24"/>
    <s v="Guadalajara"/>
    <n v="1.1599999999999999"/>
    <n v="4598.24"/>
    <n v="0"/>
    <n v="244516"/>
    <n v="275000"/>
    <n v="30484"/>
    <n v="0.15084109696890172"/>
  </r>
  <r>
    <x v="23"/>
    <n v="274774"/>
    <d v="2019-08-10T00:00:00"/>
    <s v="Preventivo"/>
    <s v="Realizado"/>
    <s v="4 LLANTAS"/>
    <n v="9204"/>
    <n v="0.16"/>
    <d v="2019-08-10T00:00:00"/>
    <x v="28"/>
    <s v="INDUSTRIAS MICHELIN SA DE CV"/>
    <n v="67490"/>
    <s v="TOYOTA"/>
    <s v="Rav4"/>
    <n v="0"/>
    <s v="Conductor 25"/>
    <s v="CDMX"/>
    <n v="1.1599999999999999"/>
    <n v="10676.64"/>
    <n v="0"/>
    <n v="67490"/>
    <n v="71640"/>
    <n v="4150"/>
    <n v="2.5726843373493975"/>
  </r>
  <r>
    <x v="23"/>
    <n v="274774"/>
    <d v="2019-08-10T00:00:00"/>
    <s v="Preventivo"/>
    <s v="Realizado"/>
    <s v="MONTAJE"/>
    <n v="844.83"/>
    <n v="0.16"/>
    <d v="2019-08-10T00:00:00"/>
    <x v="29"/>
    <s v="LLANTIDINAMICA SA DE CV"/>
    <n v="71640"/>
    <s v="TOYOTA"/>
    <s v="Rav4"/>
    <n v="3046330"/>
    <s v="Conductor 25"/>
    <s v="CDMX"/>
    <n v="1.1599999999999999"/>
    <n v="980.00279999999998"/>
    <n v="0"/>
    <n v="67490"/>
    <n v="71640"/>
    <n v="4150"/>
    <n v="0.2361452530120482"/>
  </r>
  <r>
    <x v="24"/>
    <n v="274786"/>
    <d v="2019-08-07T00:00:00"/>
    <s v="Preventivo"/>
    <s v="En proceso"/>
    <s v="MANTENIMIENTO CADA 10,000 KM"/>
    <n v="4543.2700000000004"/>
    <n v="0.16"/>
    <d v="2019-08-07T00:00:00"/>
    <x v="30"/>
    <s v="YINSHAN SA DE CV"/>
    <n v="110425"/>
    <s v="TOYOTA"/>
    <s v="Rav4"/>
    <n v="3045606"/>
    <s v="Conductor 26"/>
    <s v="Guadalajara"/>
    <n v="1.1599999999999999"/>
    <n v="5270.1931999999997"/>
    <n v="0"/>
    <n v="110425"/>
    <n v="110425"/>
    <n v="0"/>
    <e v="#DIV/0!"/>
  </r>
  <r>
    <x v="24"/>
    <n v="274786"/>
    <d v="2019-08-07T00:00:00"/>
    <s v="Preventivo"/>
    <s v="En proceso"/>
    <s v="FOCO 1 / 2 FILAMENTOS"/>
    <n v="4543.2700000000004"/>
    <n v="0.16"/>
    <d v="2019-08-07T00:00:00"/>
    <x v="30"/>
    <s v="YINSHAN SA DE CV"/>
    <n v="110425"/>
    <s v="TOYOTA"/>
    <s v="Rav4"/>
    <n v="3045606"/>
    <s v="Conductor 26"/>
    <s v="Guadalajara"/>
    <n v="1.1599999999999999"/>
    <n v="5270.1931999999997"/>
    <n v="0"/>
    <n v="110425"/>
    <n v="110425"/>
    <n v="0"/>
    <e v="#DIV/0!"/>
  </r>
  <r>
    <x v="25"/>
    <n v="278127"/>
    <d v="2019-08-15T00:00:00"/>
    <s v="Preventivo"/>
    <s v="En proceso"/>
    <s v="GOMAS DE BARRA ESTABILIZADORA"/>
    <n v="8639.84"/>
    <n v="0.16"/>
    <d v="2019-08-15T00:00:00"/>
    <x v="14"/>
    <s v="PASION MOTORS SA DE CV"/>
    <n v="137886"/>
    <s v="TOYOTA"/>
    <s v="Rav4"/>
    <n v="3045606"/>
    <s v="Conductor 27"/>
    <s v="Bajio"/>
    <n v="1.1599999999999999"/>
    <n v="10022.214399999999"/>
    <n v="0"/>
    <n v="137886"/>
    <n v="137886"/>
    <n v="0"/>
    <e v="#DIV/0!"/>
  </r>
  <r>
    <x v="25"/>
    <n v="278127"/>
    <d v="2019-08-15T00:00:00"/>
    <s v="Preventivo"/>
    <s v="En proceso"/>
    <s v="Servicio mayor sin bujías"/>
    <n v="8639.84"/>
    <n v="0.16"/>
    <d v="2019-08-15T00:00:00"/>
    <x v="14"/>
    <s v="PASION MOTORS SA DE CV"/>
    <n v="137886"/>
    <s v="TOYOTA"/>
    <s v="Rav4"/>
    <n v="3045606"/>
    <s v="Conductor 27"/>
    <s v="Bajio"/>
    <n v="1.1599999999999999"/>
    <n v="10022.214399999999"/>
    <n v="0"/>
    <n v="137886"/>
    <n v="137886"/>
    <n v="0"/>
    <e v="#DIV/0!"/>
  </r>
  <r>
    <x v="26"/>
    <n v="290042"/>
    <d v="2019-09-07T00:00:00"/>
    <s v="Preventivo"/>
    <s v="Realizado"/>
    <s v="Servicio mayor sin bujías"/>
    <n v="2620"/>
    <n v="0.16"/>
    <d v="2019-09-08T00:00:00"/>
    <x v="5"/>
    <s v="DANIEL ADRIAN FLORES SANTAMARIA"/>
    <n v="131423"/>
    <s v="MITSUBISHI"/>
    <s v="L200"/>
    <n v="3046330"/>
    <s v="Conductor 28"/>
    <s v="CDMX"/>
    <n v="1.1599999999999999"/>
    <n v="3039.2"/>
    <n v="1"/>
    <n v="131423"/>
    <n v="141591"/>
    <n v="10168"/>
    <n v="0.29889850511408339"/>
  </r>
  <r>
    <x v="26"/>
    <n v="290042"/>
    <d v="2019-10-01T00:00:00"/>
    <s v="Preventivo"/>
    <s v="Realizado"/>
    <s v="Servicio mayor sin bujías"/>
    <n v="6007.66"/>
    <n v="0.16"/>
    <d v="2019-10-01T00:00:00"/>
    <x v="31"/>
    <s v="TRANSAUTOS DE POZA RICA SA DE CV"/>
    <n v="141591"/>
    <s v="MITSUBISHI"/>
    <s v="L200"/>
    <n v="3047074"/>
    <s v="Conductor 28"/>
    <s v="CDMX"/>
    <n v="1.1599999999999999"/>
    <n v="6968.8855999999996"/>
    <n v="0"/>
    <n v="131423"/>
    <n v="141591"/>
    <n v="10168"/>
    <n v="0.6853742722265932"/>
  </r>
  <r>
    <x v="27"/>
    <n v="310252"/>
    <d v="2019-09-12T00:00:00"/>
    <s v="Preventivo"/>
    <s v="En proceso"/>
    <s v="Servicio mayor sin bujías"/>
    <n v="2620"/>
    <n v="0.16"/>
    <d v="2019-09-12T00:00:00"/>
    <x v="5"/>
    <s v="DANIEL ADRIAN FLORES SANTAMARIA"/>
    <n v="265470"/>
    <s v="MITSUBISHI"/>
    <s v="L200"/>
    <n v="3046330"/>
    <s v="Conductor 29"/>
    <s v="Baja California Sur"/>
    <n v="1.1599999999999999"/>
    <n v="3039.2"/>
    <n v="0"/>
    <n v="265470"/>
    <n v="265470"/>
    <n v="0"/>
    <e v="#DIV/0!"/>
  </r>
  <r>
    <x v="28"/>
    <n v="311471"/>
    <d v="2019-07-13T00:00:00"/>
    <s v="Correctivo"/>
    <s v="En proceso"/>
    <s v="MONTAJE"/>
    <n v="844.83"/>
    <n v="0.16"/>
    <d v="2019-07-13T00:00:00"/>
    <x v="32"/>
    <s v="LLANTIDINAMICA SA DE CV"/>
    <n v="106023"/>
    <s v="TOYOTA"/>
    <s v="Hilux"/>
    <n v="3045606"/>
    <s v="Conductor 30"/>
    <s v="CDMX"/>
    <n v="1.1599999999999999"/>
    <n v="980.00279999999998"/>
    <n v="0"/>
    <n v="106023"/>
    <n v="106023"/>
    <n v="0"/>
    <e v="#DIV/0!"/>
  </r>
  <r>
    <x v="28"/>
    <n v="311471"/>
    <d v="2019-10-03T00:00:00"/>
    <s v="Correctivo"/>
    <s v="En proceso"/>
    <s v="MANTENIMIENTO CADA 10,000 KM"/>
    <n v="12906.92"/>
    <n v="0.16"/>
    <d v="2019-10-03T00:00:00"/>
    <x v="33"/>
    <s v="TOYOMOTORS DE POLANCO S DE RL DE CV"/>
    <n v="106023"/>
    <s v="TOYOTA"/>
    <s v="Hilux"/>
    <n v="3047074"/>
    <s v="Conductor 30"/>
    <s v="CDMX"/>
    <n v="1.1599999999999999"/>
    <n v="14972.027199999999"/>
    <n v="0"/>
    <n v="106023"/>
    <n v="106023"/>
    <n v="0"/>
    <e v="#DIV/0!"/>
  </r>
  <r>
    <x v="28"/>
    <n v="311471"/>
    <d v="2019-10-03T00:00:00"/>
    <s v="Correctivo"/>
    <s v="En proceso"/>
    <s v="LIMPIEZA AL CUERPO DE ACELERACIÓN"/>
    <n v="12906.92"/>
    <n v="0.16"/>
    <d v="2019-10-03T00:00:00"/>
    <x v="33"/>
    <s v="TOYOMOTORS DE POLANCO S DE RL DE CV"/>
    <n v="106023"/>
    <s v="TOYOTA"/>
    <s v="Hilux"/>
    <n v="3047074"/>
    <s v="Conductor 30"/>
    <s v="CDMX"/>
    <n v="1.1599999999999999"/>
    <n v="14972.027199999999"/>
    <n v="0"/>
    <n v="106023"/>
    <n v="106023"/>
    <n v="0"/>
    <e v="#DIV/0!"/>
  </r>
  <r>
    <x v="29"/>
    <n v="311521"/>
    <d v="2019-10-01T00:00:00"/>
    <s v="Preventivo"/>
    <s v="En proceso"/>
    <s v="Servicio mayor con bujias"/>
    <n v="5801.42"/>
    <n v="0.16"/>
    <d v="2019-10-01T00:00:00"/>
    <x v="31"/>
    <s v="TRANSAUTOS DE POZA RICA SA DE CV"/>
    <n v="200080"/>
    <s v="MITSUBISHI"/>
    <s v="L200"/>
    <n v="3047074"/>
    <s v="Conductor 31"/>
    <s v="Guadalajara"/>
    <n v="1.1599999999999999"/>
    <n v="6729.6471999999994"/>
    <n v="0"/>
    <n v="200080"/>
    <n v="200080"/>
    <n v="0"/>
    <e v="#DIV/0!"/>
  </r>
  <r>
    <x v="30"/>
    <n v="311545"/>
    <d v="2019-07-17T00:00:00"/>
    <s v="Preventivo"/>
    <s v="En proceso"/>
    <s v="Servicio mayor sin bujías"/>
    <n v="6702.61"/>
    <n v="0.16"/>
    <d v="2019-08-08T00:00:00"/>
    <x v="34"/>
    <s v="YINSHAN SA DE CV"/>
    <n v="210000"/>
    <s v="MITSUBISHI"/>
    <s v="L200"/>
    <n v="3045606"/>
    <s v="Conductor 32"/>
    <s v="CDMX"/>
    <n v="1.1599999999999999"/>
    <n v="7775.0275999999994"/>
    <n v="22"/>
    <n v="204877"/>
    <n v="210000"/>
    <n v="5123"/>
    <n v="1.5176708178801483"/>
  </r>
  <r>
    <x v="30"/>
    <n v="311545"/>
    <d v="2019-07-24T00:00:00"/>
    <s v="Preventivo"/>
    <s v="En proceso"/>
    <s v="FOCO 1 / 2 FILAMENTOS"/>
    <n v="1910.79"/>
    <n v="0.16"/>
    <d v="2019-08-08T00:00:00"/>
    <x v="34"/>
    <s v="YINSHAN SA DE CV"/>
    <n v="204877"/>
    <s v="MITSUBISHI"/>
    <s v="L200"/>
    <n v="3045606"/>
    <s v="Conductor 32"/>
    <s v="CDMX"/>
    <n v="1.1599999999999999"/>
    <n v="2216.5164"/>
    <n v="15"/>
    <n v="204877"/>
    <n v="210000"/>
    <n v="5123"/>
    <n v="0.43265984774546162"/>
  </r>
  <r>
    <x v="31"/>
    <n v="311557"/>
    <d v="2019-08-01T00:00:00"/>
    <s v="Preventivo"/>
    <s v="En proceso"/>
    <s v="MANTENIMIENTO CADA 10,000 KM"/>
    <n v="3614.55"/>
    <n v="0.16"/>
    <d v="2019-08-01T00:00:00"/>
    <x v="35"/>
    <s v="YINSHAN SA DE CV"/>
    <n v="213696"/>
    <s v="MITSUBISHI"/>
    <s v="L200"/>
    <n v="3045606"/>
    <s v="Conductor 33"/>
    <s v="Guadalajara"/>
    <n v="1.1599999999999999"/>
    <n v="4192.8779999999997"/>
    <n v="0"/>
    <n v="213696"/>
    <n v="213696"/>
    <n v="0"/>
    <e v="#DIV/0!"/>
  </r>
  <r>
    <x v="32"/>
    <n v="311610"/>
    <d v="2019-05-26T00:00:00"/>
    <s v="Preventivo"/>
    <s v="En proceso"/>
    <s v="KIT DE CLUTCH PLATO DISCO Y COLLARIN"/>
    <n v="8429.5"/>
    <n v="0.16"/>
    <d v="2019-07-26T00:00:00"/>
    <x v="36"/>
    <s v="RADIAL LLANTAS SA DE CV"/>
    <n v="215020"/>
    <s v="MITSUBISHI"/>
    <s v="L200"/>
    <n v="3046330"/>
    <s v="Conductor 35"/>
    <s v="Guadalajara"/>
    <n v="1.1599999999999999"/>
    <n v="9778.2199999999993"/>
    <n v="61"/>
    <n v="215020"/>
    <n v="215020"/>
    <n v="0"/>
    <e v="#DIV/0!"/>
  </r>
  <r>
    <x v="32"/>
    <n v="311610"/>
    <d v="2019-08-02T00:00:00"/>
    <s v="Preventivo"/>
    <s v="En proceso"/>
    <s v="BALERO HOMOCINETICO"/>
    <n v="2940.15"/>
    <n v="0.16"/>
    <d v="2019-08-02T00:00:00"/>
    <x v="36"/>
    <s v="RADIAL LLANTAS SA DE CV"/>
    <n v="215020"/>
    <s v="MITSUBISHI"/>
    <s v="L200"/>
    <n v="3046330"/>
    <s v="Conductor 35"/>
    <s v="Guadalajara"/>
    <n v="1.1599999999999999"/>
    <n v="3410.5740000000001"/>
    <n v="0"/>
    <n v="215020"/>
    <n v="215020"/>
    <n v="0"/>
    <e v="#DIV/0!"/>
  </r>
  <r>
    <x v="33"/>
    <n v="311697"/>
    <d v="2019-08-07T00:00:00"/>
    <s v="Preventivo"/>
    <s v="Realizado"/>
    <s v="MANTENIMIENTO CADA 10,000 KM"/>
    <n v="3692"/>
    <n v="0.16"/>
    <d v="2019-08-09T00:00:00"/>
    <x v="30"/>
    <s v="YINSHAN SA DE CV"/>
    <n v="145000"/>
    <s v="MITSUBISHI"/>
    <s v="L200"/>
    <n v="3045606"/>
    <s v="Conductor 36"/>
    <s v="CDMX"/>
    <n v="1.1599999999999999"/>
    <n v="4282.7199999999993"/>
    <n v="2"/>
    <n v="135126"/>
    <n v="145000"/>
    <n v="9874"/>
    <n v="0.43373708729997967"/>
  </r>
  <r>
    <x v="33"/>
    <n v="311697"/>
    <d v="2019-08-16T00:00:00"/>
    <s v="Preventivo"/>
    <s v="Realizado"/>
    <s v="MONTAJE"/>
    <n v="1241.75"/>
    <n v="0.16"/>
    <d v="2019-08-16T00:00:00"/>
    <x v="5"/>
    <s v="RADIAL LLANTAS SA DE CV"/>
    <n v="135126"/>
    <s v="MITSUBISHI"/>
    <s v="L200"/>
    <n v="0"/>
    <s v="Conductor 36"/>
    <s v="CDMX"/>
    <n v="1.1599999999999999"/>
    <n v="1440.4299999999998"/>
    <n v="0"/>
    <n v="135126"/>
    <n v="145000"/>
    <n v="9874"/>
    <n v="0.14588110188373504"/>
  </r>
  <r>
    <x v="34"/>
    <n v="311723"/>
    <d v="2019-08-14T00:00:00"/>
    <s v="Preventivo"/>
    <s v="Realizado"/>
    <s v="MANTENIMIENTO CADA 10,000 KM"/>
    <n v="2225.42"/>
    <n v="0.16"/>
    <d v="2019-08-14T00:00:00"/>
    <x v="37"/>
    <s v="TRANSAUTOS DE POZA RICA SA DE CV"/>
    <n v="211966"/>
    <s v="MITSUBISHI"/>
    <s v="L200"/>
    <n v="3046330"/>
    <s v="Conductor 37"/>
    <s v="Guadalajara"/>
    <n v="1.1599999999999999"/>
    <n v="2581.4872"/>
    <n v="0"/>
    <n v="211966"/>
    <n v="211966"/>
    <n v="0"/>
    <e v="#DIV/0!"/>
  </r>
  <r>
    <x v="34"/>
    <n v="311723"/>
    <d v="2019-08-17T00:00:00"/>
    <s v="Preventivo"/>
    <s v="Realizado"/>
    <s v="KIT DISTRIBUCION"/>
    <n v="9316.19"/>
    <n v="0.16"/>
    <d v="2019-08-17T00:00:00"/>
    <x v="37"/>
    <s v="TRANSAUTOS DE POZA RICA SA DE CV"/>
    <n v="211966"/>
    <s v="MITSUBISHI"/>
    <s v="L200"/>
    <n v="3046330"/>
    <s v="Conductor 37"/>
    <s v="Guadalajara"/>
    <n v="1.1599999999999999"/>
    <n v="10806.7804"/>
    <n v="0"/>
    <n v="211966"/>
    <n v="211966"/>
    <n v="0"/>
    <e v="#DIV/0!"/>
  </r>
  <r>
    <x v="35"/>
    <n v="311747"/>
    <d v="2019-09-07T00:00:00"/>
    <s v="Correctivo"/>
    <s v="Realizado"/>
    <s v="Servicio mayor sin bujías"/>
    <n v="11703"/>
    <n v="0.16"/>
    <d v="2019-09-07T00:00:00"/>
    <x v="18"/>
    <s v="INTERTIRE DEL CENTRO SA DE CV"/>
    <n v="180000"/>
    <s v="MITSUBISHI"/>
    <s v="L200"/>
    <n v="3046330"/>
    <s v="Conductor 38"/>
    <s v="Guadalajara"/>
    <n v="1.1599999999999999"/>
    <n v="13575.48"/>
    <n v="0"/>
    <n v="180000"/>
    <n v="180000"/>
    <n v="0"/>
    <e v="#DIV/0!"/>
  </r>
  <r>
    <x v="35"/>
    <n v="311747"/>
    <d v="2019-09-07T00:00:00"/>
    <s v="Correctivo"/>
    <s v="Realizado"/>
    <s v="MOTOR DE ARRANQUE O MARCHA"/>
    <n v="11703"/>
    <n v="0.16"/>
    <d v="2019-09-07T00:00:00"/>
    <x v="18"/>
    <s v="INTERTIRE DEL CENTRO SA DE CV"/>
    <n v="180000"/>
    <s v="MITSUBISHI"/>
    <s v="L200"/>
    <n v="3046330"/>
    <s v="Conductor 38"/>
    <s v="Guadalajara"/>
    <n v="1.1599999999999999"/>
    <n v="13575.48"/>
    <n v="0"/>
    <n v="180000"/>
    <n v="180000"/>
    <n v="0"/>
    <e v="#DIV/0!"/>
  </r>
  <r>
    <x v="36"/>
    <n v="311759"/>
    <d v="2019-07-31T00:00:00"/>
    <s v="Preventivo"/>
    <s v="Realizado"/>
    <s v="4 LLANTAS"/>
    <n v="8144"/>
    <n v="0.16"/>
    <d v="2019-07-31T00:00:00"/>
    <x v="38"/>
    <s v="RADIAL LLANTAS SA DE CV"/>
    <n v="158697"/>
    <s v="MITSUBISHI"/>
    <s v="L200"/>
    <n v="3046330"/>
    <s v="Conductor 39"/>
    <s v="Guadalajara"/>
    <n v="1.1599999999999999"/>
    <n v="9447.0399999999991"/>
    <n v="0"/>
    <n v="158697"/>
    <n v="162500"/>
    <n v="3803"/>
    <n v="2.4841020247173282"/>
  </r>
  <r>
    <x v="36"/>
    <n v="311759"/>
    <d v="2019-08-24T00:00:00"/>
    <s v="Preventivo"/>
    <s v="Realizado"/>
    <s v="Servicio mayor sin bujías"/>
    <n v="2744.75"/>
    <n v="0.16"/>
    <d v="2019-08-24T00:00:00"/>
    <x v="39"/>
    <s v="RADIAL LLANTAS SA DE CV"/>
    <n v="161148"/>
    <s v="MITSUBISHI"/>
    <s v="L200"/>
    <n v="3046330"/>
    <s v="Conductor 39"/>
    <s v="Guadalajara"/>
    <n v="1.1599999999999999"/>
    <n v="3183.91"/>
    <n v="0"/>
    <n v="158697"/>
    <n v="162500"/>
    <n v="3803"/>
    <n v="0.83721009729161189"/>
  </r>
  <r>
    <x v="36"/>
    <n v="311759"/>
    <d v="2019-08-24T00:00:00"/>
    <s v="Preventivo"/>
    <s v="Realizado"/>
    <s v="ALINEACION Y BALANCEO"/>
    <n v="1778.6"/>
    <n v="0.16"/>
    <d v="2019-08-24T00:00:00"/>
    <x v="39"/>
    <s v="RADIAL LLANTAS SA DE CV"/>
    <n v="162500"/>
    <s v="MITSUBISHI"/>
    <s v="L200"/>
    <n v="0"/>
    <s v="Conductor 39"/>
    <s v="Guadalajara"/>
    <n v="1.1599999999999999"/>
    <n v="2063.1759999999999"/>
    <n v="0"/>
    <n v="158697"/>
    <n v="162500"/>
    <n v="3803"/>
    <n v="0.54251275308966607"/>
  </r>
  <r>
    <x v="37"/>
    <n v="328955"/>
    <d v="2019-07-31T00:00:00"/>
    <s v="Correctivo"/>
    <s v="Realizado"/>
    <s v="Servicio mayor con bujias"/>
    <n v="3018.21"/>
    <n v="0.16"/>
    <d v="2019-07-31T00:00:00"/>
    <x v="40"/>
    <s v="YINSHAN SA DE CV"/>
    <n v="122380"/>
    <s v="MITSUBISHI"/>
    <s v="L200"/>
    <n v="3045606"/>
    <s v="Conductor 40"/>
    <s v="Guadalajara"/>
    <n v="1.1599999999999999"/>
    <n v="3501.1235999999999"/>
    <n v="0"/>
    <n v="122380"/>
    <n v="130000"/>
    <n v="7620"/>
    <n v="0.45946503937007871"/>
  </r>
  <r>
    <x v="37"/>
    <n v="328955"/>
    <d v="2019-07-31T00:00:00"/>
    <s v="Correctivo"/>
    <s v="Realizado"/>
    <s v="OTROS FRENOS DELANTEROS"/>
    <n v="3018.21"/>
    <n v="0.16"/>
    <d v="2019-07-31T00:00:00"/>
    <x v="40"/>
    <s v="YINSHAN SA DE CV"/>
    <n v="122380"/>
    <s v="MITSUBISHI"/>
    <s v="L200"/>
    <n v="3045606"/>
    <s v="Conductor 40"/>
    <s v="Guadalajara"/>
    <n v="1.1599999999999999"/>
    <n v="3501.1235999999999"/>
    <n v="0"/>
    <n v="122380"/>
    <n v="130000"/>
    <n v="7620"/>
    <n v="0.45946503937007871"/>
  </r>
  <r>
    <x v="37"/>
    <n v="328955"/>
    <d v="2019-10-23T00:00:00"/>
    <s v="Correctivo"/>
    <s v="Realizado"/>
    <s v="Servicio mayor sin bujías"/>
    <n v="2784.75"/>
    <n v="0.16"/>
    <d v="2019-10-23T00:00:00"/>
    <x v="41"/>
    <s v="RADIAL LLANTAS SA DE CV"/>
    <n v="130000"/>
    <s v="MITSUBISHI"/>
    <s v="L200"/>
    <n v="0"/>
    <s v="Conductor 40"/>
    <s v="Guadalajara"/>
    <n v="1.1599999999999999"/>
    <n v="3230.31"/>
    <n v="0"/>
    <n v="122380"/>
    <n v="130000"/>
    <n v="7620"/>
    <n v="0.4239251968503937"/>
  </r>
  <r>
    <x v="38"/>
    <n v="328967"/>
    <d v="2019-08-30T00:00:00"/>
    <s v="Preventivo"/>
    <s v="Realizado"/>
    <s v="2 LLANTAS"/>
    <n v="2602.08"/>
    <n v="0.16"/>
    <d v="2019-08-30T00:00:00"/>
    <x v="42"/>
    <s v="INDUSTRIAS MICHELIN SA DE CV"/>
    <n v="129072"/>
    <s v="VOLKSWAGEN"/>
    <s v="Polo"/>
    <n v="3047074"/>
    <s v="Conductor 41"/>
    <s v="Bajio"/>
    <n v="1.1599999999999999"/>
    <n v="3018.4127999999996"/>
    <n v="0"/>
    <n v="129072"/>
    <n v="129072"/>
    <n v="0"/>
    <e v="#DIV/0!"/>
  </r>
  <r>
    <x v="38"/>
    <n v="328967"/>
    <d v="2019-08-30T00:00:00"/>
    <s v="Preventivo"/>
    <s v="Realizado"/>
    <s v="MONTAJE"/>
    <n v="681.9"/>
    <n v="0.16"/>
    <d v="2019-08-30T00:00:00"/>
    <x v="43"/>
    <s v="LLANTIDINAMICA SA DE CV"/>
    <n v="129072"/>
    <s v="VOLKSWAGEN"/>
    <s v="Polo"/>
    <n v="3046330"/>
    <s v="Conductor 41"/>
    <s v="Bajio"/>
    <n v="1.1599999999999999"/>
    <n v="791.00399999999991"/>
    <n v="0"/>
    <n v="129072"/>
    <n v="129072"/>
    <n v="0"/>
    <e v="#DIV/0!"/>
  </r>
  <r>
    <x v="39"/>
    <n v="328979"/>
    <d v="2019-09-28T00:00:00"/>
    <s v="Correctivo"/>
    <s v="Realizado"/>
    <s v="4 LLANTAS"/>
    <n v="6060"/>
    <n v="0.16"/>
    <d v="2019-09-28T00:00:00"/>
    <x v="28"/>
    <s v="INDUSTRIAS MICHELIN SA DE CV"/>
    <n v="125000"/>
    <s v="VOLKSWAGEN"/>
    <s v="Polo"/>
    <n v="0"/>
    <s v="Conductor 42"/>
    <s v="CDMX"/>
    <n v="1.1599999999999999"/>
    <n v="7029.5999999999995"/>
    <n v="0"/>
    <n v="116902"/>
    <n v="125000"/>
    <n v="8098"/>
    <n v="0.8680661891825141"/>
  </r>
  <r>
    <x v="39"/>
    <n v="328979"/>
    <d v="2019-09-28T00:00:00"/>
    <s v="Correctivo"/>
    <s v="Realizado"/>
    <s v="MONTAJE"/>
    <n v="844.83"/>
    <n v="0.16"/>
    <d v="2019-09-28T00:00:00"/>
    <x v="31"/>
    <s v="LLANTIDINAMICA SA DE CV"/>
    <n v="125000"/>
    <s v="VOLKSWAGEN"/>
    <s v="Polo"/>
    <n v="3047074"/>
    <s v="Conductor 42"/>
    <s v="CDMX"/>
    <n v="1.1599999999999999"/>
    <n v="980.00279999999998"/>
    <n v="0"/>
    <n v="116902"/>
    <n v="125000"/>
    <n v="8098"/>
    <n v="0.1210178809582613"/>
  </r>
  <r>
    <x v="39"/>
    <n v="328979"/>
    <d v="2019-10-10T00:00:00"/>
    <s v="Correctivo"/>
    <s v="Realizado"/>
    <s v="PASTILLAS DE FRENO DELANTERAS"/>
    <n v="2103.86"/>
    <n v="0.16"/>
    <d v="2019-10-10T00:00:00"/>
    <x v="44"/>
    <s v="RADIAL LLANTAS SA DE CV"/>
    <n v="116902"/>
    <s v="VOLKSWAGEN"/>
    <s v="Polo"/>
    <n v="0"/>
    <s v="Conductor 42"/>
    <s v="CDMX"/>
    <n v="1.1599999999999999"/>
    <n v="2440.4776000000002"/>
    <n v="0"/>
    <n v="116902"/>
    <n v="125000"/>
    <n v="8098"/>
    <n v="0.3013679427019017"/>
  </r>
  <r>
    <x v="40"/>
    <n v="329260"/>
    <d v="2019-10-29T00:00:00"/>
    <s v="Correctivo"/>
    <s v="Realizado"/>
    <s v="Servicio mayor sin bujías"/>
    <n v="1353"/>
    <n v="0.16"/>
    <d v="2019-10-29T00:00:00"/>
    <x v="4"/>
    <s v="YINSHAN SA DE CV"/>
    <n v="150122"/>
    <s v="TOYOTA"/>
    <s v="Hilux"/>
    <n v="3047074"/>
    <s v="Conductor 43"/>
    <s v="Guadalajara"/>
    <n v="1.1599999999999999"/>
    <n v="1569.4799999999998"/>
    <n v="0"/>
    <n v="150122"/>
    <n v="150122"/>
    <n v="0"/>
    <e v="#DIV/0!"/>
  </r>
  <r>
    <x v="41"/>
    <n v="329272"/>
    <d v="2019-09-12T00:00:00"/>
    <s v="Correctivo"/>
    <s v="Realizado"/>
    <s v="MANTENIMIENTO CADA 10,000 KM"/>
    <n v="1137.07"/>
    <n v="0.16"/>
    <d v="2019-09-12T00:00:00"/>
    <x v="45"/>
    <s v="MEGAMOTORS NIPPON S DE RL DE CV"/>
    <n v="220000"/>
    <s v="TOYOTA"/>
    <s v="Hilux"/>
    <n v="3047074"/>
    <s v="Conductor 44"/>
    <s v="Baja California Sur"/>
    <n v="1.1599999999999999"/>
    <n v="1319.0011999999999"/>
    <n v="0"/>
    <n v="220000"/>
    <n v="236220"/>
    <n v="16220"/>
    <n v="8.1319432799013561E-2"/>
  </r>
  <r>
    <x v="41"/>
    <n v="329272"/>
    <d v="2019-09-26T00:00:00"/>
    <s v="Correctivo"/>
    <s v="Realizado"/>
    <s v="4 LLANTAS"/>
    <n v="12041.36"/>
    <n v="0.16"/>
    <d v="2019-09-26T00:00:00"/>
    <x v="46"/>
    <s v="LLANTERAMA TULANCINGO SA DE CV"/>
    <n v="236220"/>
    <s v="TOYOTA"/>
    <s v="Hilux"/>
    <n v="3046330"/>
    <s v="Conductor 44"/>
    <s v="Baja California Sur"/>
    <n v="1.1599999999999999"/>
    <n v="13967.9776"/>
    <n v="0"/>
    <n v="220000"/>
    <n v="236220"/>
    <n v="16220"/>
    <n v="0.86115768187422936"/>
  </r>
  <r>
    <x v="42"/>
    <n v="329284"/>
    <d v="2019-09-26T00:00:00"/>
    <s v="Correctivo"/>
    <s v="Realizado"/>
    <s v="KIT DE CLUTCH PLATO DISCO Y COLLARIN"/>
    <n v="15606.21"/>
    <n v="0.16"/>
    <d v="2019-09-26T00:00:00"/>
    <x v="47"/>
    <s v="TOYOMOTORS DE POLANCO S DE RL DE CV"/>
    <n v="180000"/>
    <s v="TOYOTA"/>
    <s v="Hilux"/>
    <n v="0"/>
    <s v="Conductor 45"/>
    <s v="Guadalajara"/>
    <n v="1.1599999999999999"/>
    <n v="18103.203599999997"/>
    <n v="0"/>
    <n v="180000"/>
    <n v="180000"/>
    <n v="0"/>
    <e v="#DIV/0!"/>
  </r>
  <r>
    <x v="42"/>
    <n v="329284"/>
    <d v="2019-09-26T00:00:00"/>
    <s v="Correctivo"/>
    <s v="Realizado"/>
    <s v="Servicio mayor con bujias"/>
    <n v="15606.21"/>
    <n v="0.16"/>
    <d v="2019-09-26T00:00:00"/>
    <x v="47"/>
    <s v="TOYOMOTORS DE POLANCO S DE RL DE CV"/>
    <n v="180000"/>
    <s v="TOYOTA"/>
    <s v="Hilux"/>
    <n v="0"/>
    <s v="Conductor 45"/>
    <s v="Guadalajara"/>
    <n v="1.1599999999999999"/>
    <n v="18103.203599999997"/>
    <n v="0"/>
    <n v="180000"/>
    <n v="180000"/>
    <n v="0"/>
    <e v="#DIV/0!"/>
  </r>
  <r>
    <x v="43"/>
    <n v="329296"/>
    <d v="2019-08-23T00:00:00"/>
    <s v="Preventivo"/>
    <s v="Realizado"/>
    <s v="MANTENIMIENTO CADA 10,000 KM"/>
    <n v="2028.45"/>
    <n v="0.16"/>
    <d v="2019-08-23T00:00:00"/>
    <x v="48"/>
    <s v="MEGAMOTORS NIPPON S DE RL DE CV"/>
    <n v="203057"/>
    <s v="TOYOTA"/>
    <s v="Hilux"/>
    <n v="3045606"/>
    <s v="Conductor 46"/>
    <s v="CDMX"/>
    <n v="1.1599999999999999"/>
    <n v="2353.002"/>
    <n v="0"/>
    <n v="203057"/>
    <n v="203057"/>
    <n v="0"/>
    <e v="#DIV/0!"/>
  </r>
  <r>
    <x v="44"/>
    <n v="329308"/>
    <d v="2019-09-20T00:00:00"/>
    <s v="Correctivo"/>
    <s v="Realizado"/>
    <s v="BATERIA"/>
    <n v="3921.93"/>
    <n v="0.16"/>
    <d v="2019-09-20T00:00:00"/>
    <x v="6"/>
    <s v="MEGAMOTORS NIPPON S DE RL DE CV"/>
    <n v="172460"/>
    <s v="TOYOTA"/>
    <s v="Hilux"/>
    <n v="3047074"/>
    <s v="Conductor 47"/>
    <s v="Guadalajara"/>
    <n v="1.1599999999999999"/>
    <n v="4549.4387999999999"/>
    <n v="0"/>
    <n v="172460"/>
    <n v="172460"/>
    <n v="0"/>
    <e v="#DIV/0!"/>
  </r>
  <r>
    <x v="45"/>
    <n v="329310"/>
    <d v="2019-07-26T00:00:00"/>
    <s v="Correctivo"/>
    <s v="Realizado"/>
    <s v="MANTENIMIENTO CADA 10,000 KM"/>
    <n v="2028.45"/>
    <n v="0.16"/>
    <d v="2019-07-26T00:00:00"/>
    <x v="38"/>
    <s v="MEGAMOTORS NIPPON S DE RL DE CV"/>
    <n v="225650"/>
    <s v="TOYOTA"/>
    <s v="Hilux"/>
    <n v="3045606"/>
    <s v="Conductor 48"/>
    <s v="CDMX"/>
    <n v="1.1599999999999999"/>
    <n v="2353.002"/>
    <n v="0"/>
    <n v="225650"/>
    <n v="230183"/>
    <n v="4533"/>
    <n v="0.5190827266710788"/>
  </r>
  <r>
    <x v="45"/>
    <n v="329310"/>
    <d v="2019-09-03T00:00:00"/>
    <s v="Correctivo"/>
    <s v="Realizado"/>
    <s v="MANTENIMIENTO CADA 10,000 KM"/>
    <n v="6881.73"/>
    <n v="0.16"/>
    <d v="2019-09-03T00:00:00"/>
    <x v="6"/>
    <s v="MEGAMOTORS NIPPON S DE RL DE CV"/>
    <n v="230183"/>
    <s v="TOYOTA"/>
    <s v="Hilux"/>
    <n v="3047074"/>
    <s v="Conductor 48"/>
    <s v="CDMX"/>
    <n v="1.1599999999999999"/>
    <n v="7982.8067999999994"/>
    <n v="0"/>
    <n v="225650"/>
    <n v="230183"/>
    <n v="4533"/>
    <n v="1.7610427531436135"/>
  </r>
  <r>
    <x v="45"/>
    <n v="329310"/>
    <d v="2019-09-03T00:00:00"/>
    <s v="Correctivo"/>
    <s v="Realizado"/>
    <s v="ZAPATAS DE FRENO TRASERAS"/>
    <n v="6881.73"/>
    <n v="0.16"/>
    <d v="2019-09-03T00:00:00"/>
    <x v="6"/>
    <s v="MEGAMOTORS NIPPON S DE RL DE CV"/>
    <n v="230183"/>
    <s v="TOYOTA"/>
    <s v="Hilux"/>
    <n v="3047074"/>
    <s v="Conductor 48"/>
    <s v="CDMX"/>
    <n v="1.1599999999999999"/>
    <n v="7982.8067999999994"/>
    <n v="0"/>
    <n v="225650"/>
    <n v="230183"/>
    <n v="4533"/>
    <n v="1.7610427531436135"/>
  </r>
  <r>
    <x v="46"/>
    <n v="329322"/>
    <d v="2019-10-16T00:00:00"/>
    <s v="Preventivo"/>
    <s v="Realizado"/>
    <s v="Servicio mayor sin bujías"/>
    <n v="4168.1000000000004"/>
    <n v="0.16"/>
    <d v="2019-10-16T00:00:00"/>
    <x v="44"/>
    <s v="MEGAMOTORS NIPPON S DE RL DE CV"/>
    <n v="120100"/>
    <s v="TOYOTA"/>
    <s v="Hilux"/>
    <n v="3047074"/>
    <s v="Conductor 49"/>
    <s v="CDMX"/>
    <n v="1.1599999999999999"/>
    <n v="4834.9960000000001"/>
    <n v="0"/>
    <n v="120100"/>
    <n v="120100"/>
    <n v="0"/>
    <e v="#DIV/0!"/>
  </r>
  <r>
    <x v="47"/>
    <n v="329335"/>
    <d v="2019-09-11T00:00:00"/>
    <s v="Correctivo"/>
    <s v="Realizado"/>
    <s v="MANTENIMIENTO CADA 10,000 KM"/>
    <n v="1137.07"/>
    <n v="0.16"/>
    <d v="2019-09-11T00:00:00"/>
    <x v="49"/>
    <s v="MEGAMOTORS NIPPON S DE RL DE CV"/>
    <n v="128365"/>
    <s v="TOYOTA"/>
    <s v="Rav4"/>
    <n v="3047074"/>
    <s v="Conductor 50"/>
    <s v="Guadalajara"/>
    <n v="1.1599999999999999"/>
    <n v="1319.0011999999999"/>
    <n v="0"/>
    <n v="128365"/>
    <n v="128365"/>
    <n v="0"/>
    <e v="#DIV/0!"/>
  </r>
  <r>
    <x v="47"/>
    <n v="329335"/>
    <d v="2019-09-11T00:00:00"/>
    <s v="Correctivo"/>
    <s v="Realizado"/>
    <s v="BATERIA"/>
    <n v="2294.63"/>
    <n v="0.16"/>
    <d v="2019-09-11T00:00:00"/>
    <x v="49"/>
    <s v="MEGAMOTORS NIPPON S DE RL DE CV"/>
    <n v="128365"/>
    <s v="TOYOTA"/>
    <s v="Rav4"/>
    <n v="3047074"/>
    <s v="Conductor 50"/>
    <s v="Guadalajara"/>
    <n v="1.1599999999999999"/>
    <n v="2661.7707999999998"/>
    <n v="0"/>
    <n v="128365"/>
    <n v="128365"/>
    <n v="0"/>
    <e v="#DIV/0!"/>
  </r>
  <r>
    <x v="48"/>
    <n v="329409"/>
    <d v="2019-07-20T00:00:00"/>
    <s v="Preventivo"/>
    <s v="Realizado"/>
    <s v="4 LLANTAS"/>
    <n v="10120"/>
    <n v="0.16"/>
    <d v="2019-07-20T00:00:00"/>
    <x v="50"/>
    <s v="LLANTERAMA TULANCINGO SA DE CV"/>
    <n v="122100"/>
    <s v="MITSUBISHI"/>
    <s v="L200"/>
    <n v="3045606"/>
    <s v="Conductor 51"/>
    <s v="Bajio"/>
    <n v="1.1599999999999999"/>
    <n v="11739.199999999999"/>
    <n v="0"/>
    <n v="120444"/>
    <n v="130864"/>
    <n v="10420"/>
    <n v="1.1266026871401151"/>
  </r>
  <r>
    <x v="48"/>
    <n v="329409"/>
    <d v="2019-09-12T00:00:00"/>
    <s v="Preventivo"/>
    <s v="Realizado"/>
    <s v="MAZAS"/>
    <n v="11120"/>
    <n v="0.16"/>
    <d v="2019-09-12T00:00:00"/>
    <x v="5"/>
    <s v="DANIEL ADRIAN FLORES SANTAMARIA"/>
    <n v="120444"/>
    <s v="MITSUBISHI"/>
    <s v="L200"/>
    <n v="3046330"/>
    <s v="Conductor 51"/>
    <s v="Bajio"/>
    <n v="1.1599999999999999"/>
    <n v="12899.199999999999"/>
    <n v="0"/>
    <n v="120444"/>
    <n v="130864"/>
    <n v="10420"/>
    <n v="1.2379270633397312"/>
  </r>
  <r>
    <x v="48"/>
    <n v="329409"/>
    <d v="2019-09-12T00:00:00"/>
    <s v="Preventivo"/>
    <s v="Realizado"/>
    <s v="Servicio mayor sin bujías"/>
    <n v="11120"/>
    <n v="0.16"/>
    <d v="2019-09-12T00:00:00"/>
    <x v="5"/>
    <s v="DANIEL ADRIAN FLORES SANTAMARIA"/>
    <n v="120444"/>
    <s v="MITSUBISHI"/>
    <s v="L200"/>
    <n v="3046330"/>
    <s v="Conductor 51"/>
    <s v="Bajio"/>
    <n v="1.1599999999999999"/>
    <n v="12899.199999999999"/>
    <n v="0"/>
    <n v="120444"/>
    <n v="130864"/>
    <n v="10420"/>
    <n v="1.2379270633397312"/>
  </r>
  <r>
    <x v="48"/>
    <n v="329409"/>
    <d v="2019-09-24T00:00:00"/>
    <s v="Preventivo"/>
    <s v="Realizado"/>
    <s v="ALINEACION Y BALANCEO"/>
    <n v="410"/>
    <n v="0.16"/>
    <d v="2019-09-24T00:00:00"/>
    <x v="51"/>
    <s v="LLANTERAMA TULANCINGO SA DE CV"/>
    <n v="130856"/>
    <s v="MITSUBISHI"/>
    <s v="L200"/>
    <n v="3046330"/>
    <s v="Conductor 51"/>
    <s v="Bajio"/>
    <n v="1.1599999999999999"/>
    <n v="475.59999999999997"/>
    <n v="0"/>
    <n v="120444"/>
    <n v="130864"/>
    <n v="10420"/>
    <n v="4.5642994241842608E-2"/>
  </r>
  <r>
    <x v="48"/>
    <n v="329409"/>
    <d v="2019-09-25T00:00:00"/>
    <s v="Preventivo"/>
    <s v="Realizado"/>
    <s v="Servicio mayor sin bujías"/>
    <n v="2225.42"/>
    <n v="0.16"/>
    <d v="2019-09-25T00:00:00"/>
    <x v="31"/>
    <s v="TRANSAUTOS DE POZA RICA SA DE CV"/>
    <n v="130864"/>
    <s v="MITSUBISHI"/>
    <s v="L200"/>
    <n v="3047074"/>
    <s v="Conductor 51"/>
    <s v="Bajio"/>
    <n v="1.1599999999999999"/>
    <n v="2581.4872"/>
    <n v="0"/>
    <n v="120444"/>
    <n v="130864"/>
    <n v="10420"/>
    <n v="0.2477434932821497"/>
  </r>
  <r>
    <x v="49"/>
    <n v="353647"/>
    <d v="2019-07-13T00:00:00"/>
    <s v="Preventivo"/>
    <s v="Realizado"/>
    <s v="MANTENIMIENTO CADA 10,000 KM"/>
    <n v="2028.44"/>
    <n v="0.16"/>
    <d v="2019-07-13T00:00:00"/>
    <x v="52"/>
    <s v="MEGAMOTORS NIPPON S DE RL DE CV"/>
    <n v="241800"/>
    <s v="TOYOTA"/>
    <s v="Hilux"/>
    <n v="3044906"/>
    <s v="Conductor 52"/>
    <s v="CDMX"/>
    <n v="1.1599999999999999"/>
    <n v="2352.9903999999997"/>
    <n v="0"/>
    <n v="241800"/>
    <n v="250132"/>
    <n v="8332"/>
    <n v="0.28240403264522318"/>
  </r>
  <r>
    <x v="49"/>
    <n v="353647"/>
    <d v="2019-08-24T00:00:00"/>
    <s v="Preventivo"/>
    <s v="Realizado"/>
    <s v="MANTENIMIENTO CADA 10,000 KM"/>
    <n v="1137.06"/>
    <n v="0.16"/>
    <d v="2019-08-24T00:00:00"/>
    <x v="29"/>
    <s v="MEGAMOTORS NIPPON S DE RL DE CV"/>
    <n v="250132"/>
    <s v="TOYOTA"/>
    <s v="Hilux"/>
    <n v="3046330"/>
    <s v="Conductor 52"/>
    <s v="CDMX"/>
    <n v="1.1599999999999999"/>
    <n v="1318.9895999999999"/>
    <n v="0"/>
    <n v="241800"/>
    <n v="250132"/>
    <n v="8332"/>
    <n v="0.15830408065290444"/>
  </r>
  <r>
    <x v="50"/>
    <n v="353659"/>
    <d v="2019-07-03T00:00:00"/>
    <s v="Correctivo"/>
    <s v="Realizado"/>
    <s v="MONTAJE"/>
    <n v="844.83"/>
    <n v="0.16"/>
    <d v="2019-07-03T00:00:00"/>
    <x v="53"/>
    <s v="LLANTIDINAMICA SA DE CV"/>
    <n v="235274"/>
    <s v="TOYOTA"/>
    <s v="Hilux"/>
    <n v="3044906"/>
    <s v="Conductor 53"/>
    <s v="Baja California Sur"/>
    <n v="1.1599999999999999"/>
    <n v="980.00279999999998"/>
    <n v="0"/>
    <n v="235274"/>
    <n v="250254"/>
    <n v="14980"/>
    <n v="6.5420747663551396E-2"/>
  </r>
  <r>
    <x v="50"/>
    <n v="353659"/>
    <d v="2019-07-03T00:00:00"/>
    <s v="Correctivo"/>
    <s v="Realizado"/>
    <s v="4 LLANTAS"/>
    <n v="14216"/>
    <n v="0.16"/>
    <d v="2019-07-03T00:00:00"/>
    <x v="54"/>
    <s v="INDUSTRIAS MICHELIN SA DE CV"/>
    <n v="235274"/>
    <s v="TOYOTA"/>
    <s v="Hilux"/>
    <n v="3045606"/>
    <s v="Conductor 53"/>
    <s v="Baja California Sur"/>
    <n v="1.1599999999999999"/>
    <n v="16490.559999999998"/>
    <n v="0"/>
    <n v="235274"/>
    <n v="250254"/>
    <n v="14980"/>
    <n v="1.1008384512683576"/>
  </r>
  <r>
    <x v="50"/>
    <n v="353659"/>
    <d v="2019-08-07T00:00:00"/>
    <s v="Correctivo"/>
    <s v="Realizado"/>
    <s v="MANTENIMIENTO CADA 10,000 KM"/>
    <n v="4168.09"/>
    <n v="0.16"/>
    <d v="2019-08-07T00:00:00"/>
    <x v="55"/>
    <s v="MEGAMOTORS NIPPON S DE RL DE CV"/>
    <n v="243512"/>
    <s v="TOYOTA"/>
    <s v="Hilux"/>
    <n v="3045606"/>
    <s v="Conductor 53"/>
    <s v="Baja California Sur"/>
    <n v="1.1599999999999999"/>
    <n v="4834.9844000000003"/>
    <n v="0"/>
    <n v="235274"/>
    <n v="250254"/>
    <n v="14980"/>
    <n v="0.32276264352469963"/>
  </r>
  <r>
    <x v="50"/>
    <n v="353659"/>
    <d v="2019-09-14T00:00:00"/>
    <s v="Correctivo"/>
    <s v="Realizado"/>
    <s v="MANTENIMIENTO CADA 10,000 KM"/>
    <n v="1137.06"/>
    <n v="0.16"/>
    <d v="2019-09-14T00:00:00"/>
    <x v="56"/>
    <s v="MEGAMOTORS NIPPON S DE RL DE CV"/>
    <n v="250254"/>
    <s v="TOYOTA"/>
    <s v="Hilux"/>
    <n v="3046330"/>
    <s v="Conductor 53"/>
    <s v="Baja California Sur"/>
    <n v="1.1599999999999999"/>
    <n v="1318.9895999999999"/>
    <n v="0"/>
    <n v="235274"/>
    <n v="250254"/>
    <n v="14980"/>
    <n v="8.8050040053404527E-2"/>
  </r>
  <r>
    <x v="50"/>
    <n v="353659"/>
    <d v="2019-09-14T00:00:00"/>
    <s v="Correctivo"/>
    <s v="Realizado"/>
    <s v="FILTRO DE POLEN AC"/>
    <n v="699.37"/>
    <n v="0.16"/>
    <d v="2019-09-14T00:00:00"/>
    <x v="56"/>
    <s v="MEGAMOTORS NIPPON S DE RL DE CV"/>
    <n v="243512"/>
    <s v="TOYOTA"/>
    <s v="Hilux"/>
    <n v="3046330"/>
    <s v="Conductor 53"/>
    <s v="Baja California Sur"/>
    <n v="1.1599999999999999"/>
    <n v="811.26919999999996"/>
    <n v="0"/>
    <n v="235274"/>
    <n v="250254"/>
    <n v="14980"/>
    <n v="5.4156822429906541E-2"/>
  </r>
  <r>
    <x v="51"/>
    <n v="353661"/>
    <d v="2019-09-18T00:00:00"/>
    <s v="Correctivo"/>
    <s v="Realizado"/>
    <s v="MANTENIMIENTO CADA 10,000 KM"/>
    <n v="4835"/>
    <n v="0.16"/>
    <d v="2019-09-18T00:00:00"/>
    <x v="57"/>
    <s v="YINSHAN SA DE CV"/>
    <n v="79508"/>
    <s v="TOYOTA"/>
    <s v="Hilux"/>
    <n v="3046330"/>
    <s v="Conductor 54"/>
    <s v="CDMX"/>
    <n v="1.1599999999999999"/>
    <n v="5608.5999999999995"/>
    <n v="0"/>
    <n v="79508"/>
    <n v="82206"/>
    <n v="2698"/>
    <n v="2.0787991104521866"/>
  </r>
  <r>
    <x v="51"/>
    <n v="353661"/>
    <d v="2019-09-28T00:00:00"/>
    <s v="Correctivo"/>
    <s v="Realizado"/>
    <s v="TERMINALES DE BATERIA"/>
    <n v="1942.59"/>
    <n v="0.16"/>
    <d v="2019-09-28T00:00:00"/>
    <x v="31"/>
    <s v="YINSHAN SA DE CV"/>
    <n v="82206"/>
    <s v="TOYOTA"/>
    <s v="Hilux"/>
    <n v="3047074"/>
    <s v="Conductor 54"/>
    <s v="CDMX"/>
    <n v="1.1599999999999999"/>
    <n v="2253.4043999999999"/>
    <n v="0"/>
    <n v="79508"/>
    <n v="82206"/>
    <n v="2698"/>
    <n v="0.83521289844329127"/>
  </r>
  <r>
    <x v="51"/>
    <n v="353661"/>
    <d v="2019-10-12T00:00:00"/>
    <s v="Correctivo"/>
    <s v="Realizado"/>
    <s v="MONTAJE"/>
    <n v="248"/>
    <n v="0.16"/>
    <d v="2019-10-12T00:00:00"/>
    <x v="10"/>
    <s v="RADIAL LLANTAS SA DE CV"/>
    <n v="82206"/>
    <s v="TOYOTA"/>
    <s v="Hilux"/>
    <n v="0"/>
    <s v="Conductor 54"/>
    <s v="CDMX"/>
    <n v="1.1599999999999999"/>
    <n v="287.68"/>
    <n v="0"/>
    <n v="79508"/>
    <n v="82206"/>
    <n v="2698"/>
    <n v="0.10662713120830244"/>
  </r>
  <r>
    <x v="52"/>
    <n v="354175"/>
    <d v="2019-09-25T00:00:00"/>
    <s v="Preventivo"/>
    <s v="Realizado"/>
    <s v="Servicio mayor sin bujías"/>
    <n v="6007.66"/>
    <n v="0.16"/>
    <d v="2019-09-25T00:00:00"/>
    <x v="31"/>
    <s v="TRANSAUTOS DE POZA RICA SA DE CV"/>
    <n v="141309"/>
    <s v="MITSUBISHI"/>
    <s v="L200"/>
    <n v="3047074"/>
    <s v="Conductor 56"/>
    <s v="CDMX"/>
    <n v="1.1599999999999999"/>
    <n v="6968.8855999999996"/>
    <n v="0"/>
    <n v="141309"/>
    <n v="141309"/>
    <n v="0"/>
    <e v="#DIV/0!"/>
  </r>
  <r>
    <x v="53"/>
    <n v="354199"/>
    <d v="2019-08-13T00:00:00"/>
    <s v="Preventivo"/>
    <s v="Realizado"/>
    <s v="MANTENIMIENTO CADA 10,000 KM"/>
    <n v="2225.42"/>
    <n v="0.16"/>
    <d v="2019-08-13T00:00:00"/>
    <x v="23"/>
    <s v="TRANSAUTOS DE POZA RICA SA DE CV"/>
    <n v="190000"/>
    <s v="MITSUBISHI"/>
    <s v="L200"/>
    <n v="3045606"/>
    <s v="Conductor 57"/>
    <s v="CDMX"/>
    <n v="1.1599999999999999"/>
    <n v="2581.4872"/>
    <n v="0"/>
    <n v="190000"/>
    <n v="190000"/>
    <n v="0"/>
    <e v="#DIV/0!"/>
  </r>
  <r>
    <x v="53"/>
    <n v="354199"/>
    <d v="2019-08-13T00:00:00"/>
    <s v="Preventivo"/>
    <s v="Realizado"/>
    <s v="AMORTIGUADORES TRASEROS"/>
    <n v="8271"/>
    <n v="0.16"/>
    <d v="2019-08-13T00:00:00"/>
    <x v="58"/>
    <s v="TRANSAUTOS DE POZA RICA SA DE CV"/>
    <n v="190000"/>
    <s v="MITSUBISHI"/>
    <s v="L200"/>
    <n v="3046330"/>
    <s v="Conductor 57"/>
    <s v="CDMX"/>
    <n v="1.1599999999999999"/>
    <n v="9594.3599999999988"/>
    <n v="0"/>
    <n v="190000"/>
    <n v="190000"/>
    <n v="0"/>
    <e v="#DIV/0!"/>
  </r>
  <r>
    <x v="53"/>
    <n v="354199"/>
    <d v="2019-08-30T00:00:00"/>
    <s v="Preventivo"/>
    <s v="Realizado"/>
    <s v="SOPORTE DE TRANSMISION"/>
    <n v="1440"/>
    <n v="0.16"/>
    <d v="2019-08-30T00:00:00"/>
    <x v="58"/>
    <s v="TRANSAUTOS DE POZA RICA SA DE CV"/>
    <n v="190000"/>
    <s v="MITSUBISHI"/>
    <s v="L200"/>
    <n v="3046330"/>
    <s v="Conductor 57"/>
    <s v="CDMX"/>
    <n v="1.1599999999999999"/>
    <n v="1670.3999999999999"/>
    <n v="0"/>
    <n v="190000"/>
    <n v="190000"/>
    <n v="0"/>
    <e v="#DIV/0!"/>
  </r>
  <r>
    <x v="53"/>
    <n v="354199"/>
    <d v="2019-10-19T00:00:00"/>
    <s v="Preventivo"/>
    <s v="Realizado"/>
    <s v="MANTENIMIENTO CADA 10,000 KM"/>
    <n v="2225.42"/>
    <n v="0.16"/>
    <d v="2019-10-19T00:00:00"/>
    <x v="10"/>
    <s v="TRANSAUTOS DE POZA RICA SA DE CV"/>
    <n v="190000"/>
    <s v="MITSUBISHI"/>
    <s v="L200"/>
    <n v="3047074"/>
    <s v="Conductor 57"/>
    <s v="CDMX"/>
    <n v="1.1599999999999999"/>
    <n v="2581.4872"/>
    <n v="0"/>
    <n v="190000"/>
    <n v="190000"/>
    <n v="0"/>
    <e v="#DIV/0!"/>
  </r>
  <r>
    <x v="54"/>
    <n v="359859"/>
    <d v="2019-09-13T00:00:00"/>
    <s v="Correctivo"/>
    <s v="Realizado"/>
    <s v="PASTILLAS DE FRENO DELANTERAS"/>
    <n v="3554.3"/>
    <n v="0.16"/>
    <d v="2019-09-13T00:00:00"/>
    <x v="5"/>
    <s v="MEGAMOTORS NIPPON S DE RL DE CV"/>
    <n v="131616"/>
    <s v="TOYOTA"/>
    <s v="Rav4"/>
    <n v="3046330"/>
    <s v="Conductor 58"/>
    <s v="Guadalajara"/>
    <n v="1.1599999999999999"/>
    <n v="4122.9880000000003"/>
    <n v="0"/>
    <n v="131616"/>
    <n v="137150"/>
    <n v="5534"/>
    <n v="0.74502855077701491"/>
  </r>
  <r>
    <x v="54"/>
    <n v="359859"/>
    <d v="2019-09-13T00:00:00"/>
    <s v="Correctivo"/>
    <s v="Realizado"/>
    <s v="MANTENIMIENTO CADA 10,000 KM"/>
    <n v="3554.3"/>
    <n v="0.16"/>
    <d v="2019-09-13T00:00:00"/>
    <x v="5"/>
    <s v="MEGAMOTORS NIPPON S DE RL DE CV"/>
    <n v="131616"/>
    <s v="TOYOTA"/>
    <s v="Rav4"/>
    <n v="3046330"/>
    <s v="Conductor 58"/>
    <s v="Guadalajara"/>
    <n v="1.1599999999999999"/>
    <n v="4122.9880000000003"/>
    <n v="0"/>
    <n v="131616"/>
    <n v="137150"/>
    <n v="5534"/>
    <n v="0.74502855077701491"/>
  </r>
  <r>
    <x v="54"/>
    <n v="359859"/>
    <d v="2019-11-03T00:00:00"/>
    <s v="Correctivo"/>
    <s v="Realizado"/>
    <s v="OTROS FRENOS DELANTEROS"/>
    <n v="16536.439999999999"/>
    <n v="0.16"/>
    <d v="2019-11-03T00:00:00"/>
    <x v="59"/>
    <s v="TOYOMOTORS DE POLANCO S DE RL DE CV"/>
    <n v="137150"/>
    <s v="TOYOTA"/>
    <s v="Rav4"/>
    <n v="0"/>
    <s v="Conductor 58"/>
    <s v="Guadalajara"/>
    <n v="1.1599999999999999"/>
    <n v="19182.270399999998"/>
    <n v="0"/>
    <n v="131616"/>
    <n v="137150"/>
    <n v="5534"/>
    <n v="3.4662577520780626"/>
  </r>
  <r>
    <x v="55"/>
    <n v="359882"/>
    <d v="2019-07-03T00:00:00"/>
    <s v="Correctivo"/>
    <s v="Realizado"/>
    <s v="MANTENIMIENTO CADA 10,000 KM"/>
    <n v="1137.07"/>
    <n v="0.16"/>
    <d v="2019-07-03T00:00:00"/>
    <x v="60"/>
    <s v="MEGAMOTORS NIPPON S DE RL DE CV"/>
    <n v="113126"/>
    <s v="TOYOTA"/>
    <s v="Rav4"/>
    <n v="3044906"/>
    <s v="Conductor 59"/>
    <s v="Guadalajara"/>
    <n v="1.1599999999999999"/>
    <n v="1319.0011999999999"/>
    <n v="0"/>
    <n v="113126"/>
    <n v="131922"/>
    <n v="18796"/>
    <n v="7.0174569057246214E-2"/>
  </r>
  <r>
    <x v="55"/>
    <n v="359882"/>
    <d v="2019-09-12T00:00:00"/>
    <s v="Correctivo"/>
    <s v="Realizado"/>
    <s v="Servicio mayor sin bujías"/>
    <n v="3347.41"/>
    <n v="0.16"/>
    <d v="2019-09-12T00:00:00"/>
    <x v="45"/>
    <s v="MEGAMOTORS NIPPON S DE RL DE CV"/>
    <n v="125431"/>
    <s v="TOYOTA"/>
    <s v="Rav4"/>
    <n v="3046330"/>
    <s v="Conductor 59"/>
    <s v="Guadalajara"/>
    <n v="1.1599999999999999"/>
    <n v="3882.9955999999997"/>
    <n v="0"/>
    <n v="113126"/>
    <n v="131922"/>
    <n v="18796"/>
    <n v="0.20658627367525004"/>
  </r>
  <r>
    <x v="55"/>
    <n v="359882"/>
    <d v="2019-10-11T00:00:00"/>
    <s v="Correctivo"/>
    <s v="Realizado"/>
    <s v="CILINDRO PRINCIPAL FRENO"/>
    <n v="21039"/>
    <n v="0.16"/>
    <d v="2019-10-11T00:00:00"/>
    <x v="44"/>
    <s v="TOYOMOTORS DE POLANCO S DE RL DE CV"/>
    <n v="131922"/>
    <s v="TOYOTA"/>
    <s v="Rav4"/>
    <n v="3047074"/>
    <s v="Conductor 59"/>
    <s v="Guadalajara"/>
    <n v="1.1599999999999999"/>
    <n v="24405.239999999998"/>
    <n v="0"/>
    <n v="113126"/>
    <n v="131922"/>
    <n v="18796"/>
    <n v="1.298427324962758"/>
  </r>
  <r>
    <x v="56"/>
    <n v="359894"/>
    <d v="2019-08-11T00:00:00"/>
    <s v="Preventivo"/>
    <s v="Realizado"/>
    <s v="BUZOS BUZOS"/>
    <n v="625"/>
    <n v="0.16"/>
    <d v="2019-08-11T00:00:00"/>
    <x v="61"/>
    <s v="TOYOMOTORS DE POLANCO S DE RL DE CV"/>
    <n v="130559"/>
    <s v="TOYOTA"/>
    <s v="Rav4"/>
    <n v="3047074"/>
    <s v="Conductor 60"/>
    <s v="Guadalajara"/>
    <n v="1.1599999999999999"/>
    <n v="725"/>
    <n v="0"/>
    <n v="130559"/>
    <n v="130559"/>
    <n v="0"/>
    <e v="#DIV/0!"/>
  </r>
  <r>
    <x v="57"/>
    <n v="367367"/>
    <d v="2019-08-27T00:00:00"/>
    <s v="Preventivo"/>
    <s v="Realizado"/>
    <s v="MANTENIMIENTO CADA 10,000 KM"/>
    <n v="44313.24"/>
    <n v="0.16"/>
    <d v="2019-08-27T00:00:00"/>
    <x v="62"/>
    <s v="YINSHAN SA DE CV"/>
    <n v="120702"/>
    <s v="FORD"/>
    <s v="F-550"/>
    <n v="3045606"/>
    <s v="Conductor 61"/>
    <s v="Bajio"/>
    <n v="1.1599999999999999"/>
    <n v="51403.358399999997"/>
    <n v="0"/>
    <n v="120702"/>
    <n v="120702"/>
    <n v="0"/>
    <e v="#DIV/0!"/>
  </r>
  <r>
    <x v="57"/>
    <n v="367367"/>
    <d v="2019-08-27T00:00:00"/>
    <s v="Preventivo"/>
    <s v="Realizado"/>
    <s v="OTROS (MOTOR)"/>
    <n v="44313.24"/>
    <n v="0.16"/>
    <d v="2019-08-27T00:00:00"/>
    <x v="62"/>
    <s v="YINSHAN SA DE CV"/>
    <n v="120702"/>
    <s v="FORD"/>
    <s v="F-550"/>
    <n v="3045606"/>
    <s v="Conductor 61"/>
    <s v="Bajio"/>
    <n v="1.1599999999999999"/>
    <n v="51403.358399999997"/>
    <n v="0"/>
    <n v="120702"/>
    <n v="120702"/>
    <n v="0"/>
    <e v="#DIV/0!"/>
  </r>
  <r>
    <x v="58"/>
    <n v="367429"/>
    <d v="2019-07-18T00:00:00"/>
    <s v="Preventivo"/>
    <s v="Realizado"/>
    <s v="DIAGNOSTICOS / INSPECCIONES"/>
    <n v="3619.2"/>
    <n v="0.16"/>
    <d v="2019-07-18T00:00:00"/>
    <x v="54"/>
    <s v="YINSHAN SA DE CV"/>
    <n v="97602"/>
    <s v="FORD"/>
    <s v="F-450"/>
    <n v="3045606"/>
    <s v="Conductor 62"/>
    <s v="CDMX"/>
    <n v="1.1599999999999999"/>
    <n v="4198.2719999999999"/>
    <n v="0"/>
    <n v="97602"/>
    <n v="100000"/>
    <n v="2398"/>
    <n v="1.7507389491242702"/>
  </r>
  <r>
    <x v="58"/>
    <n v="367429"/>
    <d v="2019-09-07T00:00:00"/>
    <s v="Preventivo"/>
    <s v="Realizado"/>
    <s v="Servicio mayor sin bujías"/>
    <n v="2155"/>
    <n v="0.16"/>
    <d v="2019-09-07T00:00:00"/>
    <x v="5"/>
    <s v="DANIEL ADRIAN FLORES SANTAMARIA"/>
    <n v="100000"/>
    <s v="FORD"/>
    <s v="F-450"/>
    <n v="3046330"/>
    <s v="Conductor 62"/>
    <s v="CDMX"/>
    <n v="1.1599999999999999"/>
    <n v="2499.7999999999997"/>
    <n v="0"/>
    <n v="97602"/>
    <n v="100000"/>
    <n v="2398"/>
    <n v="1.0424520433694744"/>
  </r>
  <r>
    <x v="59"/>
    <n v="367431"/>
    <d v="2019-07-09T00:00:00"/>
    <s v="Preventivo"/>
    <s v="Realizado"/>
    <s v="Servicio mayor con bujias"/>
    <n v="4200"/>
    <n v="0.16"/>
    <d v="2019-07-09T00:00:00"/>
    <x v="63"/>
    <s v="YINSHAN SA DE CV"/>
    <n v="124538"/>
    <s v="FORD"/>
    <s v="F-450"/>
    <n v="3044906"/>
    <s v="Conductor 63"/>
    <s v="Baja California Sur"/>
    <n v="1.1599999999999999"/>
    <n v="4872"/>
    <n v="0"/>
    <n v="124538"/>
    <n v="124538"/>
    <n v="0"/>
    <e v="#DIV/0!"/>
  </r>
  <r>
    <x v="60"/>
    <n v="373714"/>
    <d v="2019-10-30T00:00:00"/>
    <s v="Preventivo"/>
    <s v="Realizado"/>
    <s v="MANTENIMIENTO CADA 10,000 KM"/>
    <n v="1137.06"/>
    <n v="0.16"/>
    <d v="2019-10-30T00:00:00"/>
    <x v="4"/>
    <s v="MEGAMOTORS NIPPON S DE RL DE CV"/>
    <n v="50850"/>
    <s v="TOYOTA"/>
    <s v="Rav4"/>
    <n v="0"/>
    <s v="Conductor 64"/>
    <s v="CDMX"/>
    <n v="1.1599999999999999"/>
    <n v="1318.9895999999999"/>
    <n v="0"/>
    <n v="50850"/>
    <n v="50850"/>
    <n v="0"/>
    <e v="#DIV/0!"/>
  </r>
  <r>
    <x v="61"/>
    <n v="382483"/>
    <d v="2019-09-07T00:00:00"/>
    <s v="Preventivo"/>
    <s v="Realizado"/>
    <s v="MANTENIMIENTO CADA 10,000 KM"/>
    <n v="2225.42"/>
    <n v="0.16"/>
    <d v="2019-09-07T00:00:00"/>
    <x v="31"/>
    <s v="TRANSAUTOS DE POZA RICA SA DE CV"/>
    <n v="168504"/>
    <s v="MITSUBISHI"/>
    <s v="L200"/>
    <n v="3047074"/>
    <s v="Conductor 65"/>
    <s v="Guadalajara"/>
    <n v="1.1599999999999999"/>
    <n v="2581.4872"/>
    <n v="0"/>
    <n v="168504"/>
    <n v="168504"/>
    <n v="0"/>
    <e v="#DIV/0!"/>
  </r>
  <r>
    <x v="62"/>
    <n v="382495"/>
    <d v="2019-09-12T00:00:00"/>
    <s v="Correctivo"/>
    <s v="Realizado"/>
    <s v="Servicio mayor sin bujías"/>
    <n v="2620"/>
    <n v="0.16"/>
    <d v="2019-09-12T00:00:00"/>
    <x v="5"/>
    <s v="DANIEL ADRIAN FLORES SANTAMARIA"/>
    <n v="268344"/>
    <s v="MITSUBISHI"/>
    <s v="L200"/>
    <n v="3046330"/>
    <s v="Conductor 66"/>
    <s v="CDMX"/>
    <n v="1.1599999999999999"/>
    <n v="3039.2"/>
    <n v="0"/>
    <n v="268344"/>
    <n v="277054"/>
    <n v="8710"/>
    <n v="0.34893226176808262"/>
  </r>
  <r>
    <x v="62"/>
    <n v="382495"/>
    <d v="2019-09-20T00:00:00"/>
    <s v="Correctivo"/>
    <s v="Realizado"/>
    <s v="MONTAJE"/>
    <n v="405"/>
    <n v="0.16"/>
    <d v="2019-09-20T00:00:00"/>
    <x v="2"/>
    <s v="LLANTERAMA TULANCINGO SA DE CV"/>
    <n v="277054"/>
    <s v="MITSUBISHI"/>
    <s v="L200"/>
    <n v="3046330"/>
    <s v="Conductor 66"/>
    <s v="CDMX"/>
    <n v="1.1599999999999999"/>
    <n v="469.79999999999995"/>
    <n v="0"/>
    <n v="268344"/>
    <n v="277054"/>
    <n v="8710"/>
    <n v="5.3938002296211249E-2"/>
  </r>
  <r>
    <x v="63"/>
    <n v="382519"/>
    <d v="2019-10-12T00:00:00"/>
    <s v="Preventivo"/>
    <s v="Realizado"/>
    <s v="Servicio mayor con bujias"/>
    <n v="2872.66"/>
    <n v="0.16"/>
    <d v="2019-10-12T00:00:00"/>
    <x v="10"/>
    <s v="TRANSAUTOS DE POZA RICA SA DE CV"/>
    <n v="159484"/>
    <s v="MITSUBISHI"/>
    <s v="L200"/>
    <n v="3047074"/>
    <s v="Conductor 67"/>
    <s v="Guadalajara"/>
    <n v="1.1599999999999999"/>
    <n v="3332.2855999999997"/>
    <n v="0"/>
    <n v="159484"/>
    <n v="159484"/>
    <n v="0"/>
    <e v="#DIV/0!"/>
  </r>
  <r>
    <x v="64"/>
    <n v="382521"/>
    <d v="2019-09-19T00:00:00"/>
    <s v="Correctivo"/>
    <s v="Realizado"/>
    <s v="Servicio mayor sin bujías"/>
    <n v="5801.42"/>
    <n v="0.16"/>
    <d v="2019-09-19T00:00:00"/>
    <x v="31"/>
    <s v="TRANSAUTOS DE POZA RICA SA DE CV"/>
    <n v="150241"/>
    <s v="MITSUBISHI"/>
    <s v="L200"/>
    <n v="3047074"/>
    <s v="Conductor 68"/>
    <s v="Bajio"/>
    <n v="1.1599999999999999"/>
    <n v="6729.6471999999994"/>
    <n v="0"/>
    <n v="150241"/>
    <n v="160241"/>
    <n v="10000"/>
    <n v="0.67296471999999996"/>
  </r>
  <r>
    <x v="64"/>
    <n v="382521"/>
    <d v="2019-10-01T00:00:00"/>
    <s v="Correctivo"/>
    <s v="Realizado"/>
    <s v="FOCO DE FARO 1 O 2 FILAMENTOS"/>
    <n v="7505"/>
    <n v="0.16"/>
    <d v="2019-10-01T00:00:00"/>
    <x v="31"/>
    <s v="TRANSAUTOS DE POZA RICA SA DE CV"/>
    <n v="160241"/>
    <s v="MITSUBISHI"/>
    <s v="L200"/>
    <n v="3047074"/>
    <s v="Conductor 68"/>
    <s v="Bajio"/>
    <n v="1.1599999999999999"/>
    <n v="8705.7999999999993"/>
    <n v="0"/>
    <n v="150241"/>
    <n v="160241"/>
    <n v="10000"/>
    <n v="0.87057999999999991"/>
  </r>
  <r>
    <x v="65"/>
    <n v="382545"/>
    <d v="2019-09-25T00:00:00"/>
    <s v="Preventivo"/>
    <s v="Realizado"/>
    <s v="Servicio mayor sin bujías"/>
    <n v="2225.42"/>
    <n v="0.16"/>
    <d v="2019-09-25T00:00:00"/>
    <x v="31"/>
    <s v="TRANSAUTOS DE POZA RICA SA DE CV"/>
    <n v="229733"/>
    <s v="MITSUBISHI"/>
    <s v="L200"/>
    <n v="3047074"/>
    <s v="Conductor 69"/>
    <s v="CDMX"/>
    <n v="1.1599999999999999"/>
    <n v="2581.4872"/>
    <n v="0"/>
    <n v="229733"/>
    <n v="229733"/>
    <n v="0"/>
    <e v="#DIV/0!"/>
  </r>
  <r>
    <x v="66"/>
    <n v="382569"/>
    <d v="2019-08-21T00:00:00"/>
    <s v="Correctivo"/>
    <s v="Realizado"/>
    <s v="Servicio mayor sin bujías"/>
    <n v="6007.66"/>
    <n v="0.16"/>
    <d v="2019-08-21T00:00:00"/>
    <x v="64"/>
    <s v="TRANSAUTOS DE POZA RICA SA DE CV"/>
    <n v="183892"/>
    <s v="MITSUBISHI"/>
    <s v="L200"/>
    <n v="3046330"/>
    <s v="Conductor 70"/>
    <s v="Baja California Sur"/>
    <n v="1.1599999999999999"/>
    <n v="6968.8855999999996"/>
    <n v="0"/>
    <n v="183892"/>
    <n v="191843"/>
    <n v="7951"/>
    <n v="0.87647913470003769"/>
  </r>
  <r>
    <x v="66"/>
    <n v="382569"/>
    <d v="2019-10-10T00:00:00"/>
    <s v="Correctivo"/>
    <s v="Realizado"/>
    <s v="Servicio mayor con bujias"/>
    <n v="24125.85"/>
    <n v="0.16"/>
    <d v="2019-10-10T00:00:00"/>
    <x v="10"/>
    <s v="TRANSAUTOS DE POZA RICA SA DE CV"/>
    <n v="191843"/>
    <s v="MITSUBISHI"/>
    <s v="L200"/>
    <n v="0"/>
    <s v="Conductor 70"/>
    <s v="Baja California Sur"/>
    <n v="1.1599999999999999"/>
    <n v="27985.985999999997"/>
    <n v="0"/>
    <n v="183892"/>
    <n v="191843"/>
    <n v="7951"/>
    <n v="3.519807068293296"/>
  </r>
  <r>
    <x v="66"/>
    <n v="382569"/>
    <d v="2019-10-10T00:00:00"/>
    <s v="Correctivo"/>
    <s v="Realizado"/>
    <s v="KIT DISTRIBUCION"/>
    <n v="24125.85"/>
    <n v="0.16"/>
    <d v="2019-10-10T00:00:00"/>
    <x v="10"/>
    <s v="TRANSAUTOS DE POZA RICA SA DE CV"/>
    <n v="191843"/>
    <s v="MITSUBISHI"/>
    <s v="L200"/>
    <n v="0"/>
    <s v="Conductor 70"/>
    <s v="Baja California Sur"/>
    <n v="1.1599999999999999"/>
    <n v="27985.985999999997"/>
    <n v="0"/>
    <n v="183892"/>
    <n v="191843"/>
    <n v="7951"/>
    <n v="3.519807068293296"/>
  </r>
  <r>
    <x v="67"/>
    <n v="382571"/>
    <d v="2019-08-29T00:00:00"/>
    <s v="Correctivo"/>
    <s v="Realizado"/>
    <s v="MANTENIMIENTO CADA 10,000 KM"/>
    <n v="5801.42"/>
    <n v="0.16"/>
    <d v="2019-08-29T00:00:00"/>
    <x v="58"/>
    <s v="TRANSAUTOS DE POZA RICA SA DE CV"/>
    <n v="200325"/>
    <s v="MITSUBISHI"/>
    <s v="L200"/>
    <n v="3046330"/>
    <s v="Conductor 71"/>
    <s v="CDMX"/>
    <n v="1.1599999999999999"/>
    <n v="6729.6471999999994"/>
    <n v="0"/>
    <n v="200325"/>
    <n v="200325"/>
    <n v="0"/>
    <e v="#DIV/0!"/>
  </r>
  <r>
    <x v="67"/>
    <n v="382571"/>
    <d v="2019-08-30T00:00:00"/>
    <s v="Correctivo"/>
    <s v="Realizado"/>
    <s v="OTROS CONSUMIBLES"/>
    <n v="11035"/>
    <n v="0.16"/>
    <d v="2019-08-30T00:00:00"/>
    <x v="58"/>
    <s v="TRANSAUTOS DE POZA RICA SA DE CV"/>
    <n v="200325"/>
    <s v="MITSUBISHI"/>
    <s v="L200"/>
    <n v="3046330"/>
    <s v="Conductor 71"/>
    <s v="CDMX"/>
    <n v="1.1599999999999999"/>
    <n v="12800.599999999999"/>
    <n v="0"/>
    <n v="200325"/>
    <n v="200325"/>
    <n v="0"/>
    <e v="#DIV/0!"/>
  </r>
  <r>
    <x v="68"/>
    <n v="382596"/>
    <d v="2019-09-05T00:00:00"/>
    <s v="Preventivo"/>
    <s v="Realizado"/>
    <s v="MANTENIMIENTO CADA 10,000 KM"/>
    <n v="5801.42"/>
    <n v="0.16"/>
    <d v="2019-09-05T00:00:00"/>
    <x v="31"/>
    <s v="TRANSAUTOS DE POZA RICA SA DE CV"/>
    <n v="156872"/>
    <s v="MITSUBISHI"/>
    <s v="L200"/>
    <n v="3047074"/>
    <s v="Conductor 72"/>
    <s v="Guadalajara"/>
    <n v="1.1599999999999999"/>
    <n v="6729.6471999999994"/>
    <n v="0"/>
    <n v="156872"/>
    <n v="156872"/>
    <n v="0"/>
    <e v="#DIV/0!"/>
  </r>
  <r>
    <x v="69"/>
    <n v="382610"/>
    <d v="2019-10-22T00:00:00"/>
    <s v="Correctivo"/>
    <s v="Realizado"/>
    <s v="Servicio mayor sin bujías"/>
    <n v="6573"/>
    <n v="0.16"/>
    <d v="2019-10-22T00:00:00"/>
    <x v="65"/>
    <s v="YINSHAN SA DE CV"/>
    <n v="154031"/>
    <s v="MITSUBISHI"/>
    <s v="L200"/>
    <n v="3047074"/>
    <s v="Conductor 73"/>
    <s v="Guadalajara"/>
    <n v="1.1599999999999999"/>
    <n v="7624.6799999999994"/>
    <n v="0"/>
    <n v="154031"/>
    <n v="154031"/>
    <n v="0"/>
    <e v="#DIV/0!"/>
  </r>
  <r>
    <x v="70"/>
    <n v="382622"/>
    <d v="2019-08-27T00:00:00"/>
    <s v="Correctivo"/>
    <s v="Realizado"/>
    <s v="MANTENIMIENTO CADA 10,000 KM"/>
    <n v="15871"/>
    <n v="0.16"/>
    <d v="2019-08-27T00:00:00"/>
    <x v="62"/>
    <s v="YINSHAN SA DE CV"/>
    <n v="150950"/>
    <s v="MITSUBISHI"/>
    <s v="L200"/>
    <n v="3045606"/>
    <s v="Conductor 74"/>
    <s v="CDMX"/>
    <n v="1.1599999999999999"/>
    <n v="18410.359999999997"/>
    <n v="0"/>
    <n v="150950"/>
    <n v="150950"/>
    <n v="0"/>
    <e v="#DIV/0!"/>
  </r>
  <r>
    <x v="70"/>
    <n v="382622"/>
    <d v="2019-08-27T00:00:00"/>
    <s v="Correctivo"/>
    <s v="Realizado"/>
    <s v="PASTILLAS DE FRENO DELANTERAS"/>
    <n v="15871"/>
    <n v="0.16"/>
    <d v="2019-08-27T00:00:00"/>
    <x v="62"/>
    <s v="YINSHAN SA DE CV"/>
    <n v="150950"/>
    <s v="MITSUBISHI"/>
    <s v="L200"/>
    <n v="3045606"/>
    <s v="Conductor 74"/>
    <s v="CDMX"/>
    <n v="1.1599999999999999"/>
    <n v="18410.359999999997"/>
    <n v="0"/>
    <n v="150950"/>
    <n v="150950"/>
    <n v="0"/>
    <e v="#DIV/0!"/>
  </r>
  <r>
    <x v="71"/>
    <n v="382634"/>
    <d v="2019-07-31T00:00:00"/>
    <s v="Correctivo"/>
    <s v="Realizado"/>
    <s v="SERVICIO AL SISTEMA DE AIRE"/>
    <n v="5704.15"/>
    <n v="0.16"/>
    <d v="2019-07-31T00:00:00"/>
    <x v="40"/>
    <s v="YINSHAN SA DE CV"/>
    <n v="154338"/>
    <s v="MITSUBISHI"/>
    <s v="L200"/>
    <n v="3045606"/>
    <s v="Conductor 75"/>
    <s v="Baja California Sur"/>
    <n v="1.1599999999999999"/>
    <n v="6616.8139999999994"/>
    <n v="0"/>
    <n v="154338"/>
    <n v="154338"/>
    <n v="0"/>
    <e v="#DIV/0!"/>
  </r>
  <r>
    <x v="71"/>
    <n v="382634"/>
    <d v="2019-07-31T00:00:00"/>
    <s v="Correctivo"/>
    <s v="Realizado"/>
    <s v="MANTENIMIENTO CADA 10,000 KM"/>
    <n v="5704.15"/>
    <n v="0.16"/>
    <d v="2019-07-31T00:00:00"/>
    <x v="40"/>
    <s v="YINSHAN SA DE CV"/>
    <n v="154338"/>
    <s v="MITSUBISHI"/>
    <s v="L200"/>
    <n v="3045606"/>
    <s v="Conductor 75"/>
    <s v="Baja California Sur"/>
    <n v="1.1599999999999999"/>
    <n v="6616.8139999999994"/>
    <n v="0"/>
    <n v="154338"/>
    <n v="154338"/>
    <n v="0"/>
    <e v="#DIV/0!"/>
  </r>
  <r>
    <x v="72"/>
    <n v="385004"/>
    <d v="2019-07-05T00:00:00"/>
    <s v="Preventivo"/>
    <s v="Realizado"/>
    <s v="Servicio mayor con bujias"/>
    <n v="4399.97"/>
    <n v="0.16"/>
    <d v="2019-07-05T00:00:00"/>
    <x v="66"/>
    <s v="YINSHAN SA DE CV"/>
    <n v="180398"/>
    <s v="VOLKSWAGEN"/>
    <s v="Polo"/>
    <n v="3044906"/>
    <s v="Conductor 76"/>
    <s v="CDMX"/>
    <n v="1.1599999999999999"/>
    <n v="5103.9651999999996"/>
    <n v="0"/>
    <n v="180398"/>
    <n v="180398"/>
    <n v="0"/>
    <e v="#DIV/0!"/>
  </r>
  <r>
    <x v="73"/>
    <n v="385304"/>
    <d v="2019-08-06T00:00:00"/>
    <s v="Preventivo"/>
    <s v="Realizado"/>
    <s v="MANTENIMIENTO CADA 10,000 KM"/>
    <n v="1137.06"/>
    <n v="0.16"/>
    <d v="2019-08-06T00:00:00"/>
    <x v="38"/>
    <s v="MEGAMOTORS NIPPON S DE RL DE CV"/>
    <n v="130389"/>
    <s v="TOYOTA"/>
    <s v="Hilux"/>
    <n v="3045606"/>
    <s v="Conductor 77"/>
    <s v="Guadalajara"/>
    <n v="1.1599999999999999"/>
    <n v="1318.9895999999999"/>
    <n v="0"/>
    <n v="130389"/>
    <n v="139657"/>
    <n v="9268"/>
    <n v="0.14231652999568406"/>
  </r>
  <r>
    <x v="73"/>
    <n v="385304"/>
    <d v="2019-10-22T00:00:00"/>
    <s v="Preventivo"/>
    <s v="Realizado"/>
    <s v="MANTENIMIENTO CADA 10,000 KM"/>
    <n v="2028.45"/>
    <n v="0.16"/>
    <d v="2019-10-22T00:00:00"/>
    <x v="10"/>
    <s v="MEGAMOTORS NIPPON S DE RL DE CV"/>
    <n v="139657"/>
    <s v="TOYOTA"/>
    <s v="Hilux"/>
    <n v="3047074"/>
    <s v="Conductor 77"/>
    <s v="Guadalajara"/>
    <n v="1.1599999999999999"/>
    <n v="2353.002"/>
    <n v="0"/>
    <n v="130389"/>
    <n v="139657"/>
    <n v="9268"/>
    <n v="0.25388454898575746"/>
  </r>
  <r>
    <x v="74"/>
    <n v="385431"/>
    <d v="2019-09-07T00:00:00"/>
    <s v="Correctivo"/>
    <s v="Realizado"/>
    <s v="LIMPIEZA Y AJUSTE DE FRENOS"/>
    <n v="1209.8800000000001"/>
    <n v="0.16"/>
    <d v="2019-09-07T00:00:00"/>
    <x v="67"/>
    <s v="YINSHAN SA DE CV"/>
    <n v="62884"/>
    <s v="VOLKSWAGEN"/>
    <s v="Polo"/>
    <n v="0"/>
    <s v="Conductor 78"/>
    <s v="Baja California Sur"/>
    <n v="1.1599999999999999"/>
    <n v="1403.4608000000001"/>
    <n v="0"/>
    <n v="62884"/>
    <n v="62884"/>
    <n v="0"/>
    <e v="#DIV/0!"/>
  </r>
  <r>
    <x v="74"/>
    <n v="385431"/>
    <d v="2019-09-15T00:00:00"/>
    <s v="Correctivo"/>
    <s v="Realizado"/>
    <s v="FILTRO DE COMBUSTIBLE"/>
    <n v="10119.76"/>
    <n v="0.16"/>
    <d v="2019-09-15T00:00:00"/>
    <x v="2"/>
    <s v="YINSHAN SA DE CV"/>
    <n v="62884"/>
    <s v="VOLKSWAGEN"/>
    <s v="Polo"/>
    <n v="0"/>
    <s v="Conductor 78"/>
    <s v="Baja California Sur"/>
    <n v="1.1599999999999999"/>
    <n v="11738.9216"/>
    <n v="0"/>
    <n v="62884"/>
    <n v="62884"/>
    <n v="0"/>
    <e v="#DIV/0!"/>
  </r>
  <r>
    <x v="75"/>
    <n v="386538"/>
    <d v="2019-08-22T00:00:00"/>
    <s v="Preventivo"/>
    <s v="Realizado"/>
    <s v="BIRLOS Y TUERCAS"/>
    <n v="32245.97"/>
    <n v="0.16"/>
    <d v="2019-08-27T00:00:00"/>
    <x v="58"/>
    <s v="TRANSAUTOS DE POZA RICA SA DE CV"/>
    <n v="139292"/>
    <s v="MITSUBISHI"/>
    <s v="L200"/>
    <n v="3047074"/>
    <s v="Conductor 79"/>
    <s v="Bajio"/>
    <n v="1.1599999999999999"/>
    <n v="37405.325199999999"/>
    <n v="5"/>
    <n v="139292"/>
    <n v="149780"/>
    <n v="10488"/>
    <n v="3.5664879099923721"/>
  </r>
  <r>
    <x v="75"/>
    <n v="386538"/>
    <d v="2019-08-22T00:00:00"/>
    <s v="Preventivo"/>
    <s v="Realizado"/>
    <s v="Servicio mayor sin bujías"/>
    <n v="32245.97"/>
    <n v="0.16"/>
    <d v="2019-08-27T00:00:00"/>
    <x v="58"/>
    <s v="TRANSAUTOS DE POZA RICA SA DE CV"/>
    <n v="139292"/>
    <s v="MITSUBISHI"/>
    <s v="L200"/>
    <n v="3047074"/>
    <s v="Conductor 79"/>
    <s v="Bajio"/>
    <n v="1.1599999999999999"/>
    <n v="37405.325199999999"/>
    <n v="5"/>
    <n v="139292"/>
    <n v="149780"/>
    <n v="10488"/>
    <n v="3.5664879099923721"/>
  </r>
  <r>
    <x v="75"/>
    <n v="386538"/>
    <d v="2019-10-12T00:00:00"/>
    <s v="Preventivo"/>
    <s v="Realizado"/>
    <s v="MANTENIMIENTO CADA 10,000 KM"/>
    <n v="5801.42"/>
    <n v="0.16"/>
    <d v="2019-10-12T00:00:00"/>
    <x v="10"/>
    <s v="TRANSAUTOS DE POZA RICA SA DE CV"/>
    <n v="149780"/>
    <s v="MITSUBISHI"/>
    <s v="L200"/>
    <n v="3047074"/>
    <s v="Conductor 79"/>
    <s v="Bajio"/>
    <n v="1.1599999999999999"/>
    <n v="6729.6471999999994"/>
    <n v="0"/>
    <n v="139292"/>
    <n v="149780"/>
    <n v="10488"/>
    <n v="0.64165209763539277"/>
  </r>
  <r>
    <x v="76"/>
    <n v="386540"/>
    <d v="2019-07-17T00:00:00"/>
    <s v="Preventivo"/>
    <s v="Realizado"/>
    <s v="MONTAJE"/>
    <n v="844.83"/>
    <n v="0.16"/>
    <d v="2019-07-17T00:00:00"/>
    <x v="68"/>
    <s v="LLANTIDINAMICA SA DE CV"/>
    <n v="74000"/>
    <s v="MITSUBISHI"/>
    <s v="L200"/>
    <n v="3045606"/>
    <s v="Conductor 80"/>
    <s v="CDMX"/>
    <n v="1.1599999999999999"/>
    <n v="980.00279999999998"/>
    <n v="0"/>
    <n v="74000"/>
    <n v="74000"/>
    <n v="0"/>
    <e v="#DIV/0!"/>
  </r>
  <r>
    <x v="77"/>
    <n v="386552"/>
    <d v="2019-10-16T00:00:00"/>
    <s v="Correctivo"/>
    <s v="Realizado"/>
    <s v="Servicio mayor con bujias"/>
    <n v="2744.75"/>
    <n v="0.16"/>
    <d v="2019-10-16T00:00:00"/>
    <x v="69"/>
    <s v="RADIAL LLANTAS SA DE CV"/>
    <n v="130243"/>
    <s v="MITSUBISHI"/>
    <s v="L200"/>
    <n v="0"/>
    <s v="Conductor 81"/>
    <s v="CDMX"/>
    <n v="1.1599999999999999"/>
    <n v="3183.91"/>
    <n v="0"/>
    <n v="130243"/>
    <n v="130243"/>
    <n v="0"/>
    <e v="#DIV/0!"/>
  </r>
  <r>
    <x v="77"/>
    <n v="386552"/>
    <d v="2019-10-16T00:00:00"/>
    <s v="Correctivo"/>
    <s v="Realizado"/>
    <s v="PASTILLAS DE FRENO TRASERAS"/>
    <n v="8625.16"/>
    <n v="0.16"/>
    <d v="2019-10-16T00:00:00"/>
    <x v="69"/>
    <s v="RADIAL LLANTAS SA DE CV"/>
    <n v="130243"/>
    <s v="MITSUBISHI"/>
    <s v="L200"/>
    <n v="0"/>
    <s v="Conductor 81"/>
    <s v="CDMX"/>
    <n v="1.1599999999999999"/>
    <n v="10005.185599999999"/>
    <n v="0"/>
    <n v="130243"/>
    <n v="130243"/>
    <n v="0"/>
    <e v="#DIV/0!"/>
  </r>
  <r>
    <x v="78"/>
    <n v="391631"/>
    <d v="2019-08-30T00:00:00"/>
    <s v="Correctivo"/>
    <s v="Realizado"/>
    <s v="4 LLANTAS"/>
    <n v="8835.84"/>
    <n v="0.16"/>
    <d v="2019-08-30T00:00:00"/>
    <x v="42"/>
    <s v="INDUSTRIAS MICHELIN SA DE CV"/>
    <n v="75280"/>
    <s v="TOYOTA"/>
    <s v="Rav4"/>
    <n v="3047074"/>
    <s v="Conductor 82"/>
    <s v="CDMX"/>
    <n v="1.1599999999999999"/>
    <n v="10249.5744"/>
    <n v="0"/>
    <n v="75280"/>
    <n v="75687"/>
    <n v="407"/>
    <n v="25.183229484029482"/>
  </r>
  <r>
    <x v="78"/>
    <n v="391631"/>
    <d v="2019-09-15T00:00:00"/>
    <s v="Correctivo"/>
    <s v="Realizado"/>
    <s v="OTROS CONSUMIBLES"/>
    <n v="4932.1499999999996"/>
    <n v="0.16"/>
    <d v="2019-09-15T00:00:00"/>
    <x v="6"/>
    <s v="MEGAMOTORS NIPPON S DE RL DE CV"/>
    <n v="75687"/>
    <s v="TOYOTA"/>
    <s v="Rav4"/>
    <n v="3047074"/>
    <s v="Conductor 82"/>
    <s v="CDMX"/>
    <n v="1.1599999999999999"/>
    <n v="5721.293999999999"/>
    <n v="0"/>
    <n v="75280"/>
    <n v="75687"/>
    <n v="407"/>
    <n v="14.057233415233412"/>
  </r>
  <r>
    <x v="78"/>
    <n v="391631"/>
    <d v="2019-09-25T00:00:00"/>
    <s v="Correctivo"/>
    <s v="Realizado"/>
    <s v="MAZAS"/>
    <n v="10985.28"/>
    <n v="0.16"/>
    <d v="2019-09-25T00:00:00"/>
    <x v="6"/>
    <s v="MEGAMOTORS NIPPON S DE RL DE CV"/>
    <n v="75687"/>
    <s v="TOYOTA"/>
    <s v="Rav4"/>
    <n v="3047074"/>
    <s v="Conductor 82"/>
    <s v="CDMX"/>
    <n v="1.1599999999999999"/>
    <n v="12742.924800000001"/>
    <n v="0"/>
    <n v="75280"/>
    <n v="75687"/>
    <n v="407"/>
    <n v="31.309397542997544"/>
  </r>
  <r>
    <x v="79"/>
    <n v="398318"/>
    <d v="2019-10-15T00:00:00"/>
    <s v="Preventivo"/>
    <s v="Realizado"/>
    <s v="MANTENIMIENTO CADA 10,000 KM"/>
    <n v="1137.07"/>
    <n v="0.16"/>
    <d v="2019-10-15T00:00:00"/>
    <x v="19"/>
    <s v="MEGAMOTORS NIPPON S DE RL DE CV"/>
    <n v="191218"/>
    <s v="TOYOTA"/>
    <s v="Hilux"/>
    <n v="3047074"/>
    <s v="Conductor 83"/>
    <s v="Baja California Sur"/>
    <n v="1.1599999999999999"/>
    <n v="1319.0011999999999"/>
    <n v="0"/>
    <n v="191218"/>
    <n v="191218"/>
    <n v="0"/>
    <e v="#DIV/0!"/>
  </r>
  <r>
    <x v="80"/>
    <n v="398320"/>
    <d v="2019-07-10T00:00:00"/>
    <s v="Preventivo"/>
    <s v="Realizado"/>
    <s v="MANTENIMIENTO CADA 10,000 KM"/>
    <n v="3347.41"/>
    <n v="0.16"/>
    <d v="2019-07-10T00:00:00"/>
    <x v="63"/>
    <s v="MEGAMOTORS NIPPON S DE RL DE CV"/>
    <n v="121465"/>
    <s v="TOYOTA"/>
    <s v="Hilux"/>
    <n v="3044906"/>
    <s v="Conductor 84"/>
    <s v="CDMX"/>
    <n v="1.1599999999999999"/>
    <n v="3882.9955999999997"/>
    <n v="0"/>
    <n v="121465"/>
    <n v="131450"/>
    <n v="9985"/>
    <n v="0.38888288432648971"/>
  </r>
  <r>
    <x v="80"/>
    <n v="398320"/>
    <d v="2019-09-26T00:00:00"/>
    <s v="Preventivo"/>
    <s v="Realizado"/>
    <s v="MANTENIMIENTO CADA 10,000 KM"/>
    <n v="1137.06"/>
    <n v="0.16"/>
    <d v="2019-09-26T00:00:00"/>
    <x v="46"/>
    <s v="MEGAMOTORS NIPPON S DE RL DE CV"/>
    <n v="131450"/>
    <s v="TOYOTA"/>
    <s v="Hilux"/>
    <n v="3046330"/>
    <s v="Conductor 84"/>
    <s v="CDMX"/>
    <n v="1.1599999999999999"/>
    <n v="1318.9895999999999"/>
    <n v="0"/>
    <n v="121465"/>
    <n v="131450"/>
    <n v="9985"/>
    <n v="0.13209710565848773"/>
  </r>
  <r>
    <x v="81"/>
    <n v="398332"/>
    <d v="2019-07-27T00:00:00"/>
    <s v="Preventivo"/>
    <s v="Realizado"/>
    <s v="OTROS (TRANSMISION)"/>
    <n v="7025.24"/>
    <n v="0.16"/>
    <d v="2019-07-27T00:00:00"/>
    <x v="38"/>
    <s v="MEGAMOTORS NIPPON S DE RL DE CV"/>
    <n v="182349"/>
    <s v="TOYOTA"/>
    <s v="Hilux"/>
    <n v="3045606"/>
    <s v="Conductor 85"/>
    <s v="CDMX"/>
    <n v="1.1599999999999999"/>
    <n v="8149.2783999999992"/>
    <n v="0"/>
    <n v="182349"/>
    <n v="183000"/>
    <n v="651"/>
    <n v="12.518092780337941"/>
  </r>
  <r>
    <x v="81"/>
    <n v="398332"/>
    <d v="2019-09-12T00:00:00"/>
    <s v="Preventivo"/>
    <s v="Realizado"/>
    <s v="Servicio mayor sin bujías"/>
    <n v="2000"/>
    <n v="0.16"/>
    <d v="2019-09-12T00:00:00"/>
    <x v="5"/>
    <s v="DANIEL ADRIAN FLORES SANTAMARIA"/>
    <n v="183000"/>
    <s v="TOYOTA"/>
    <s v="Hilux"/>
    <n v="3046330"/>
    <s v="Conductor 85"/>
    <s v="CDMX"/>
    <n v="1.1599999999999999"/>
    <n v="2320"/>
    <n v="0"/>
    <n v="182349"/>
    <n v="183000"/>
    <n v="651"/>
    <n v="3.563748079877112"/>
  </r>
  <r>
    <x v="82"/>
    <n v="398368"/>
    <d v="2019-08-21T00:00:00"/>
    <s v="Correctivo"/>
    <s v="Realizado"/>
    <s v="REPARACIÓN DE TRANSMISIÓN"/>
    <n v="15979.75"/>
    <n v="0.16"/>
    <d v="2019-08-21T00:00:00"/>
    <x v="49"/>
    <s v="MEGAMOTORS NIPPON S DE RL DE CV"/>
    <n v="130563"/>
    <s v="TOYOTA"/>
    <s v="Hilux"/>
    <n v="3046330"/>
    <s v="Conductor 86"/>
    <s v="CDMX"/>
    <n v="1.1599999999999999"/>
    <n v="18536.509999999998"/>
    <n v="0"/>
    <n v="130563"/>
    <n v="168618"/>
    <n v="38055"/>
    <n v="0.48709788464065162"/>
  </r>
  <r>
    <x v="82"/>
    <n v="398368"/>
    <d v="2019-09-06T00:00:00"/>
    <s v="Correctivo"/>
    <s v="Realizado"/>
    <s v="MANTENIMIENTO CADA 10,000 KM"/>
    <n v="4168.1000000000004"/>
    <n v="0.16"/>
    <d v="2019-09-06T00:00:00"/>
    <x v="49"/>
    <s v="MEGAMOTORS NIPPON S DE RL DE CV"/>
    <n v="165506"/>
    <s v="TOYOTA"/>
    <s v="Hilux"/>
    <n v="3046330"/>
    <s v="Conductor 86"/>
    <s v="CDMX"/>
    <n v="1.1599999999999999"/>
    <n v="4834.9960000000001"/>
    <n v="0"/>
    <n v="130563"/>
    <n v="168618"/>
    <n v="38055"/>
    <n v="0.12705284456707397"/>
  </r>
  <r>
    <x v="82"/>
    <n v="398368"/>
    <d v="2019-09-26T00:00:00"/>
    <s v="Correctivo"/>
    <s v="Realizado"/>
    <s v="4 LLANTAS"/>
    <n v="12041.36"/>
    <n v="0.16"/>
    <d v="2019-09-26T00:00:00"/>
    <x v="46"/>
    <s v="LLANTERAMA TULANCINGO SA DE CV"/>
    <n v="168618"/>
    <s v="TOYOTA"/>
    <s v="Hilux"/>
    <n v="3046330"/>
    <s v="Conductor 86"/>
    <s v="CDMX"/>
    <n v="1.1599999999999999"/>
    <n v="13967.9776"/>
    <n v="0"/>
    <n v="130563"/>
    <n v="168618"/>
    <n v="38055"/>
    <n v="0.36704710550518987"/>
  </r>
  <r>
    <x v="83"/>
    <n v="398370"/>
    <d v="2019-08-24T00:00:00"/>
    <s v="Correctivo"/>
    <s v="Realizado"/>
    <s v="UNID.FARO / CALAVERAS / CUARTOS"/>
    <n v="1595"/>
    <n v="0.16"/>
    <d v="2019-08-24T00:00:00"/>
    <x v="39"/>
    <s v="RADIAL LLANTAS SA DE CV"/>
    <n v="157226"/>
    <s v="TOYOTA"/>
    <s v="Hilux"/>
    <n v="3046330"/>
    <s v="Conductor 87"/>
    <s v="CDMX"/>
    <n v="1.1599999999999999"/>
    <n v="1850.1999999999998"/>
    <n v="0"/>
    <n v="157226"/>
    <n v="160925"/>
    <n v="3699"/>
    <n v="0.50018924033522572"/>
  </r>
  <r>
    <x v="83"/>
    <n v="398370"/>
    <d v="2019-10-03T00:00:00"/>
    <s v="Correctivo"/>
    <s v="Realizado"/>
    <s v="Servicio mayor con bujias"/>
    <n v="4889.41"/>
    <n v="0.16"/>
    <d v="2019-10-03T00:00:00"/>
    <x v="8"/>
    <s v="YINSHAN SA DE CV"/>
    <n v="160925"/>
    <s v="TOYOTA"/>
    <s v="Hilux"/>
    <n v="3047074"/>
    <s v="Conductor 87"/>
    <s v="CDMX"/>
    <n v="1.1599999999999999"/>
    <n v="5671.7155999999995"/>
    <n v="0"/>
    <n v="157226"/>
    <n v="160925"/>
    <n v="3699"/>
    <n v="1.5333105163557716"/>
  </r>
  <r>
    <x v="83"/>
    <n v="398370"/>
    <d v="2019-10-03T00:00:00"/>
    <s v="Correctivo"/>
    <s v="Realizado"/>
    <s v="PASTILLAS DE FRENO TRASERAS"/>
    <n v="4889.41"/>
    <n v="0.16"/>
    <d v="2019-10-03T00:00:00"/>
    <x v="8"/>
    <s v="YINSHAN SA DE CV"/>
    <n v="160925"/>
    <s v="TOYOTA"/>
    <s v="Hilux"/>
    <n v="3047074"/>
    <s v="Conductor 87"/>
    <s v="CDMX"/>
    <n v="1.1599999999999999"/>
    <n v="5671.7155999999995"/>
    <n v="0"/>
    <n v="157226"/>
    <n v="160925"/>
    <n v="3699"/>
    <n v="1.5333105163557716"/>
  </r>
  <r>
    <x v="84"/>
    <n v="398382"/>
    <d v="2019-08-11T00:00:00"/>
    <s v="Preventivo"/>
    <s v="Realizado"/>
    <s v="MONTAJE"/>
    <n v="412.08"/>
    <n v="0.16"/>
    <d v="2019-08-11T00:00:00"/>
    <x v="50"/>
    <s v="LLANTERAMA TULANCINGO SA DE CV"/>
    <n v="84665"/>
    <s v="TOYOTA"/>
    <s v="Hilux"/>
    <n v="3045606"/>
    <s v="Conductor 88"/>
    <s v="Bajio"/>
    <n v="1.1599999999999999"/>
    <n v="478.01279999999997"/>
    <n v="0"/>
    <n v="84665"/>
    <n v="95386"/>
    <n v="10721"/>
    <n v="4.4586587072101481E-2"/>
  </r>
  <r>
    <x v="84"/>
    <n v="398382"/>
    <d v="2019-10-30T00:00:00"/>
    <s v="Preventivo"/>
    <s v="Realizado"/>
    <s v="MANTENIMIENTO CADA 10,000 KM"/>
    <n v="1137.07"/>
    <n v="0.16"/>
    <d v="2019-10-30T00:00:00"/>
    <x v="4"/>
    <s v="MEGAMOTORS NIPPON S DE RL DE CV"/>
    <n v="95386"/>
    <s v="TOYOTA"/>
    <s v="Hilux"/>
    <n v="0"/>
    <s v="Conductor 88"/>
    <s v="Bajio"/>
    <n v="1.1599999999999999"/>
    <n v="1319.0011999999999"/>
    <n v="0"/>
    <n v="84665"/>
    <n v="95386"/>
    <n v="10721"/>
    <n v="0.12302968006715791"/>
  </r>
  <r>
    <x v="85"/>
    <n v="398407"/>
    <d v="2019-09-07T00:00:00"/>
    <s v="Preventivo"/>
    <s v="Realizado"/>
    <s v="MANTENIMIENTO CADA 10,000 KM"/>
    <n v="2000"/>
    <n v="0.16"/>
    <d v="2019-09-07T00:00:00"/>
    <x v="5"/>
    <s v="DANIEL ADRIAN FLORES SANTAMARIA"/>
    <n v="101689"/>
    <s v="TOYOTA"/>
    <s v="Hilux"/>
    <n v="3046330"/>
    <s v="Conductor 89"/>
    <s v="Bajio"/>
    <n v="1.1599999999999999"/>
    <n v="2320"/>
    <n v="0"/>
    <n v="101689"/>
    <n v="101689"/>
    <n v="0"/>
    <e v="#DIV/0!"/>
  </r>
  <r>
    <x v="86"/>
    <n v="398419"/>
    <d v="2019-08-16T00:00:00"/>
    <s v="Correctivo"/>
    <s v="Realizado"/>
    <s v="FOCO 1 / 2 FILAMENTOS"/>
    <n v="1307.9000000000001"/>
    <n v="0.16"/>
    <d v="2019-08-16T00:00:00"/>
    <x v="70"/>
    <s v="MEGAMOTORS NIPPON S DE RL DE CV"/>
    <n v="211778"/>
    <s v="TOYOTA"/>
    <s v="Hilux"/>
    <n v="3045606"/>
    <s v="Conductor 90"/>
    <s v="CDMX"/>
    <n v="1.1599999999999999"/>
    <n v="1517.164"/>
    <n v="0"/>
    <n v="211778"/>
    <n v="218166"/>
    <n v="6388"/>
    <n v="0.23750219160926739"/>
  </r>
  <r>
    <x v="86"/>
    <n v="398419"/>
    <d v="2019-08-16T00:00:00"/>
    <s v="Correctivo"/>
    <s v="Realizado"/>
    <s v="MANTENIMIENTO CADA 10,000 KM"/>
    <n v="1307.9000000000001"/>
    <n v="0.16"/>
    <d v="2019-08-16T00:00:00"/>
    <x v="70"/>
    <s v="MEGAMOTORS NIPPON S DE RL DE CV"/>
    <n v="211778"/>
    <s v="TOYOTA"/>
    <s v="Hilux"/>
    <n v="3045606"/>
    <s v="Conductor 90"/>
    <s v="CDMX"/>
    <n v="1.1599999999999999"/>
    <n v="1517.164"/>
    <n v="0"/>
    <n v="211778"/>
    <n v="218166"/>
    <n v="6388"/>
    <n v="0.23750219160926739"/>
  </r>
  <r>
    <x v="86"/>
    <n v="398419"/>
    <d v="2019-10-29T00:00:00"/>
    <s v="Correctivo"/>
    <s v="Realizado"/>
    <s v="FOCO DE FARO 1 O 2 FILAMENTOS"/>
    <n v="907.5"/>
    <n v="0.16"/>
    <d v="2019-10-29T00:00:00"/>
    <x v="9"/>
    <s v="TOYOMOTORS DE POLANCO S DE RL DE CV"/>
    <n v="218166"/>
    <s v="TOYOTA"/>
    <s v="Hilux"/>
    <n v="3047074"/>
    <s v="Conductor 90"/>
    <s v="CDMX"/>
    <n v="1.1599999999999999"/>
    <n v="1052.6999999999998"/>
    <n v="0"/>
    <n v="211778"/>
    <n v="218166"/>
    <n v="6388"/>
    <n v="0.16479336255479021"/>
  </r>
  <r>
    <x v="87"/>
    <n v="398433"/>
    <d v="2019-08-10T00:00:00"/>
    <s v="Preventivo"/>
    <s v="Realizado"/>
    <s v="4 LLANTAS"/>
    <n v="9567.36"/>
    <n v="0.16"/>
    <d v="2019-08-10T00:00:00"/>
    <x v="71"/>
    <s v="LLANTIDINAMICA SA DE CV"/>
    <n v="84526"/>
    <s v="MITSUBISHI"/>
    <s v="L200"/>
    <n v="3045606"/>
    <s v="Conductor 91"/>
    <s v="Baja California Sur"/>
    <n v="1.1599999999999999"/>
    <n v="11098.1376"/>
    <n v="0"/>
    <n v="84526"/>
    <n v="84526"/>
    <n v="0"/>
    <e v="#DIV/0!"/>
  </r>
  <r>
    <x v="88"/>
    <n v="398457"/>
    <d v="2019-10-09T00:00:00"/>
    <s v="Preventivo"/>
    <s v="Realizado"/>
    <s v="Servicio mayor sin bujías"/>
    <n v="2939.12"/>
    <n v="0.16"/>
    <d v="2019-10-09T00:00:00"/>
    <x v="72"/>
    <s v="YINSHAN SA DE CV"/>
    <n v="15678"/>
    <s v="MITSUBISHI"/>
    <s v="L200"/>
    <n v="3047074"/>
    <s v="Conductor 92"/>
    <s v="CDMX"/>
    <n v="1.1599999999999999"/>
    <n v="3409.3791999999999"/>
    <n v="0"/>
    <n v="15678"/>
    <n v="15678"/>
    <n v="0"/>
    <e v="#DIV/0!"/>
  </r>
  <r>
    <x v="89"/>
    <n v="398495"/>
    <d v="2019-08-29T00:00:00"/>
    <s v="Correctivo"/>
    <s v="Realizado"/>
    <s v="CARTER"/>
    <n v="20369.419999999998"/>
    <n v="0.16"/>
    <d v="2019-08-29T00:00:00"/>
    <x v="58"/>
    <s v="TRANSAUTOS DE POZA RICA SA DE CV"/>
    <n v="152468"/>
    <s v="MITSUBISHI"/>
    <s v="L200"/>
    <n v="3046330"/>
    <s v="Conductor 93"/>
    <s v="Guadalajara"/>
    <n v="1.1599999999999999"/>
    <n v="23628.527199999997"/>
    <n v="0"/>
    <n v="152468"/>
    <n v="155000"/>
    <n v="2532"/>
    <n v="9.33196176935229"/>
  </r>
  <r>
    <x v="89"/>
    <n v="398495"/>
    <d v="2019-08-29T00:00:00"/>
    <s v="Correctivo"/>
    <s v="Realizado"/>
    <s v="Servicio mayor sin bujías"/>
    <n v="20369.419999999998"/>
    <n v="0.16"/>
    <d v="2019-08-29T00:00:00"/>
    <x v="58"/>
    <s v="TRANSAUTOS DE POZA RICA SA DE CV"/>
    <n v="152468"/>
    <s v="MITSUBISHI"/>
    <s v="L200"/>
    <n v="3046330"/>
    <s v="Conductor 93"/>
    <s v="Guadalajara"/>
    <n v="1.1599999999999999"/>
    <n v="23628.527199999997"/>
    <n v="0"/>
    <n v="152468"/>
    <n v="155000"/>
    <n v="2532"/>
    <n v="9.33196176935229"/>
  </r>
  <r>
    <x v="89"/>
    <n v="398495"/>
    <d v="2019-09-06T00:00:00"/>
    <s v="Correctivo"/>
    <s v="Realizado"/>
    <s v="TERMOSTATO"/>
    <n v="9365"/>
    <n v="0.16"/>
    <d v="2019-09-06T00:00:00"/>
    <x v="31"/>
    <s v="TRANSAUTOS DE POZA RICA SA DE CV"/>
    <n v="155000"/>
    <s v="MITSUBISHI"/>
    <s v="L200"/>
    <n v="3047074"/>
    <s v="Conductor 93"/>
    <s v="Guadalajara"/>
    <n v="1.1599999999999999"/>
    <n v="10863.4"/>
    <n v="0"/>
    <n v="152468"/>
    <n v="155000"/>
    <n v="2532"/>
    <n v="4.2904423380726699"/>
  </r>
  <r>
    <x v="90"/>
    <n v="398510"/>
    <d v="2019-08-07T00:00:00"/>
    <s v="Preventivo"/>
    <s v="Realizado"/>
    <s v="OTROS FRENOS DELANTEROS"/>
    <n v="3544"/>
    <n v="0.16"/>
    <d v="2019-08-21T00:00:00"/>
    <x v="21"/>
    <s v="YINSHAN SA DE CV"/>
    <n v="186657"/>
    <s v="MITSUBISHI"/>
    <s v="L200"/>
    <n v="3045606"/>
    <s v="Conductor 94"/>
    <s v="CDMX"/>
    <n v="1.1599999999999999"/>
    <n v="4111.04"/>
    <n v="14"/>
    <n v="186657"/>
    <n v="186657"/>
    <n v="0"/>
    <e v="#DIV/0!"/>
  </r>
  <r>
    <x v="91"/>
    <n v="398522"/>
    <d v="2019-09-25T00:00:00"/>
    <s v="Correctivo"/>
    <s v="Realizado"/>
    <s v="BALERO DOBLE"/>
    <n v="3569.38"/>
    <n v="0.16"/>
    <d v="2019-09-25T00:00:00"/>
    <x v="46"/>
    <s v="YINSHAN SA DE CV"/>
    <n v="159335"/>
    <s v="MITSUBISHI"/>
    <s v="L200"/>
    <n v="3046330"/>
    <s v="Conductor 95"/>
    <s v="Guadalajara"/>
    <n v="1.1599999999999999"/>
    <n v="4140.4808000000003"/>
    <n v="0"/>
    <n v="159335"/>
    <n v="159335"/>
    <n v="0"/>
    <e v="#DIV/0!"/>
  </r>
  <r>
    <x v="92"/>
    <n v="398546"/>
    <d v="2019-07-16T00:00:00"/>
    <s v="Correctivo"/>
    <s v="Realizado"/>
    <s v="4 LLANTAS"/>
    <n v="8164"/>
    <n v="0.16"/>
    <d v="2019-07-16T00:00:00"/>
    <x v="73"/>
    <s v="LLANTERAMA TULANCINGO SA DE CV"/>
    <n v="191150"/>
    <s v="MITSUBISHI"/>
    <s v="L200"/>
    <n v="3045606"/>
    <s v="Conductor 96"/>
    <s v="Bajio"/>
    <n v="1.1599999999999999"/>
    <n v="9470.24"/>
    <n v="0"/>
    <n v="191150"/>
    <n v="200348"/>
    <n v="9198"/>
    <n v="1.0295977386388344"/>
  </r>
  <r>
    <x v="92"/>
    <n v="398546"/>
    <d v="2019-09-12T00:00:00"/>
    <s v="Correctivo"/>
    <s v="Realizado"/>
    <s v="Servicio mayor sin bujías"/>
    <n v="2620"/>
    <n v="0.16"/>
    <d v="2019-09-12T00:00:00"/>
    <x v="5"/>
    <s v="DANIEL ADRIAN FLORES SANTAMARIA"/>
    <n v="191737"/>
    <s v="MITSUBISHI"/>
    <s v="L200"/>
    <n v="3046330"/>
    <s v="Conductor 96"/>
    <s v="Bajio"/>
    <n v="1.1599999999999999"/>
    <n v="3039.2"/>
    <n v="0"/>
    <n v="191150"/>
    <n v="200348"/>
    <n v="9198"/>
    <n v="0.33041965644705368"/>
  </r>
  <r>
    <x v="92"/>
    <n v="398546"/>
    <d v="2019-10-15T00:00:00"/>
    <s v="Correctivo"/>
    <s v="Realizado"/>
    <s v="MANTENIMIENTO CADA 10,000 KM"/>
    <n v="21082.82"/>
    <n v="0.16"/>
    <d v="2019-10-15T00:00:00"/>
    <x v="10"/>
    <s v="TRANSAUTOS DE POZA RICA SA DE CV"/>
    <n v="200348"/>
    <s v="MITSUBISHI"/>
    <s v="L200"/>
    <n v="3047074"/>
    <s v="Conductor 96"/>
    <s v="Bajio"/>
    <n v="1.1599999999999999"/>
    <n v="24456.071199999998"/>
    <n v="0"/>
    <n v="191150"/>
    <n v="200348"/>
    <n v="9198"/>
    <n v="2.6588466188301805"/>
  </r>
  <r>
    <x v="92"/>
    <n v="398546"/>
    <d v="2019-10-15T00:00:00"/>
    <s v="Correctivo"/>
    <s v="Realizado"/>
    <s v="LIMPIAPARABRISA CANILLA O RASQUETA"/>
    <n v="21082.82"/>
    <n v="0.16"/>
    <d v="2019-10-15T00:00:00"/>
    <x v="10"/>
    <s v="TRANSAUTOS DE POZA RICA SA DE CV"/>
    <n v="200348"/>
    <s v="MITSUBISHI"/>
    <s v="L200"/>
    <n v="3047074"/>
    <s v="Conductor 96"/>
    <s v="Bajio"/>
    <n v="1.1599999999999999"/>
    <n v="24456.071199999998"/>
    <n v="0"/>
    <n v="191150"/>
    <n v="200348"/>
    <n v="9198"/>
    <n v="2.6588466188301805"/>
  </r>
  <r>
    <x v="93"/>
    <n v="398558"/>
    <d v="2019-07-20T00:00:00"/>
    <s v="Correctivo"/>
    <s v="Realizado"/>
    <s v="Servicio mayor con bujias"/>
    <n v="2620"/>
    <n v="0.16"/>
    <d v="2019-07-20T00:00:00"/>
    <x v="74"/>
    <s v="DANIEL ADRIAN FLORES SANTAMARIA"/>
    <n v="146897"/>
    <s v="MITSUBISHI"/>
    <s v="L200"/>
    <n v="3045606"/>
    <s v="Conductor 97"/>
    <s v="Guadalajara"/>
    <n v="1.1599999999999999"/>
    <n v="3039.2"/>
    <n v="0"/>
    <n v="146897"/>
    <n v="158230"/>
    <n v="11333"/>
    <n v="0.26817259331156795"/>
  </r>
  <r>
    <x v="93"/>
    <n v="398558"/>
    <d v="2019-10-24T00:00:00"/>
    <s v="Correctivo"/>
    <s v="Realizado"/>
    <s v="Servicio mayor sin bujías"/>
    <n v="16372.66"/>
    <n v="0.16"/>
    <d v="2019-10-24T00:00:00"/>
    <x v="75"/>
    <s v="TRANSAUTOS DE POZA RICA SA DE CV"/>
    <n v="158230"/>
    <s v="MITSUBISHI"/>
    <s v="L200"/>
    <n v="0"/>
    <s v="Conductor 97"/>
    <s v="Guadalajara"/>
    <n v="1.1599999999999999"/>
    <n v="18992.285599999999"/>
    <n v="0"/>
    <n v="146897"/>
    <n v="158230"/>
    <n v="11333"/>
    <n v="1.675839195270449"/>
  </r>
  <r>
    <x v="93"/>
    <n v="398558"/>
    <d v="2019-10-24T00:00:00"/>
    <s v="Correctivo"/>
    <s v="Realizado"/>
    <s v="TURBOCARGADOR"/>
    <n v="16372.66"/>
    <n v="0.16"/>
    <d v="2019-10-24T00:00:00"/>
    <x v="75"/>
    <s v="TRANSAUTOS DE POZA RICA SA DE CV"/>
    <n v="158230"/>
    <s v="MITSUBISHI"/>
    <s v="L200"/>
    <n v="0"/>
    <s v="Conductor 97"/>
    <s v="Guadalajara"/>
    <n v="1.1599999999999999"/>
    <n v="18992.285599999999"/>
    <n v="0"/>
    <n v="146897"/>
    <n v="158230"/>
    <n v="11333"/>
    <n v="1.675839195270449"/>
  </r>
  <r>
    <x v="94"/>
    <n v="398560"/>
    <d v="2019-07-31T00:00:00"/>
    <s v="Preventivo"/>
    <s v="Realizado"/>
    <s v="4 LLANTAS"/>
    <n v="8163.92"/>
    <n v="0.16"/>
    <d v="2019-07-31T00:00:00"/>
    <x v="30"/>
    <s v="LLANTERAMA TULANCINGO SA DE CV"/>
    <n v="110528"/>
    <s v="MITSUBISHI"/>
    <s v="L200"/>
    <n v="3045606"/>
    <s v="Conductor 98"/>
    <s v="CDMX"/>
    <n v="1.1599999999999999"/>
    <n v="9470.1471999999994"/>
    <n v="0"/>
    <n v="110528"/>
    <n v="110528"/>
    <n v="0"/>
    <e v="#DIV/0!"/>
  </r>
  <r>
    <x v="95"/>
    <n v="398584"/>
    <d v="2019-09-06T00:00:00"/>
    <s v="Preventivo"/>
    <s v="Realizado"/>
    <s v="Servicio mayor sin bujías"/>
    <n v="5801.42"/>
    <n v="0.16"/>
    <d v="2019-09-06T00:00:00"/>
    <x v="31"/>
    <s v="TRANSAUTOS DE POZA RICA SA DE CV"/>
    <n v="110527"/>
    <s v="MITSUBISHI"/>
    <s v="L200"/>
    <n v="3047074"/>
    <s v="Conductor 99"/>
    <s v="CDMX"/>
    <n v="1.1599999999999999"/>
    <n v="6729.6471999999994"/>
    <n v="0"/>
    <n v="110527"/>
    <n v="110527"/>
    <n v="0"/>
    <e v="#DIV/0!"/>
  </r>
  <r>
    <x v="96"/>
    <n v="398623"/>
    <d v="2019-10-19T00:00:00"/>
    <s v="Preventivo"/>
    <s v="Realizado"/>
    <s v="Servicio mayor sin bujías"/>
    <n v="2772.75"/>
    <n v="0.16"/>
    <d v="2019-10-19T00:00:00"/>
    <x v="42"/>
    <s v="RADIAL LLANTAS SA DE CV"/>
    <n v="110219"/>
    <s v="MITSUBISHI"/>
    <s v="L200"/>
    <n v="0"/>
    <s v="Conductor 100"/>
    <s v="Bajio"/>
    <n v="1.1599999999999999"/>
    <n v="3216.39"/>
    <n v="0"/>
    <n v="110219"/>
    <n v="110219"/>
    <n v="0"/>
    <e v="#DIV/0!"/>
  </r>
  <r>
    <x v="97"/>
    <n v="398635"/>
    <d v="2019-07-27T00:00:00"/>
    <s v="Correctivo"/>
    <s v="Realizado"/>
    <s v="Servicio mayor sin bujías"/>
    <n v="2546.65"/>
    <n v="0.16"/>
    <d v="2019-07-27T00:00:00"/>
    <x v="30"/>
    <s v="RADIAL LLANTAS SA DE CV"/>
    <n v="162650"/>
    <s v="MITSUBISHI"/>
    <s v="L200"/>
    <n v="3046330"/>
    <s v="Conductor 101"/>
    <s v="Guadalajara"/>
    <n v="1.1599999999999999"/>
    <n v="2954.114"/>
    <n v="0"/>
    <n v="162650"/>
    <n v="164000"/>
    <n v="1350"/>
    <n v="2.1882325925925925"/>
  </r>
  <r>
    <x v="97"/>
    <n v="398635"/>
    <d v="2019-08-03T00:00:00"/>
    <s v="Correctivo"/>
    <s v="Realizado"/>
    <s v="FRENOS GENERALES"/>
    <n v="8608.56"/>
    <n v="0.16"/>
    <d v="2019-08-03T00:00:00"/>
    <x v="30"/>
    <s v="RADIAL LLANTAS SA DE CV"/>
    <n v="163000"/>
    <s v="MITSUBISHI"/>
    <s v="L200"/>
    <n v="3046330"/>
    <s v="Conductor 101"/>
    <s v="Guadalajara"/>
    <n v="1.1599999999999999"/>
    <n v="9985.9295999999995"/>
    <n v="0"/>
    <n v="162650"/>
    <n v="164000"/>
    <n v="1350"/>
    <n v="7.3969848888888885"/>
  </r>
  <r>
    <x v="97"/>
    <n v="398635"/>
    <d v="2019-10-11T00:00:00"/>
    <s v="Correctivo"/>
    <s v="Realizado"/>
    <s v="Servicio mayor con bujias"/>
    <n v="2779.75"/>
    <n v="0.16"/>
    <d v="2019-10-11T00:00:00"/>
    <x v="44"/>
    <s v="RADIAL LLANTAS SA DE CV"/>
    <n v="164000"/>
    <s v="MITSUBISHI"/>
    <s v="L200"/>
    <n v="0"/>
    <s v="Conductor 101"/>
    <s v="Guadalajara"/>
    <n v="1.1599999999999999"/>
    <n v="3224.5099999999998"/>
    <n v="0"/>
    <n v="162650"/>
    <n v="164000"/>
    <n v="1350"/>
    <n v="2.3885259259259257"/>
  </r>
  <r>
    <x v="98"/>
    <n v="398659"/>
    <d v="2019-10-02T00:00:00"/>
    <s v="Correctivo"/>
    <s v="Realizado"/>
    <s v="BOMBA DE INYECCION DIESEL"/>
    <n v="35523.199999999997"/>
    <n v="0.16"/>
    <d v="2019-10-02T00:00:00"/>
    <x v="31"/>
    <s v="TRANSAUTOS DE POZA RICA SA DE CV"/>
    <n v="185127"/>
    <s v="MITSUBISHI"/>
    <s v="L200"/>
    <n v="3047074"/>
    <s v="Conductor 102"/>
    <s v="Baja California Sur"/>
    <n v="1.1599999999999999"/>
    <n v="41206.911999999997"/>
    <n v="0"/>
    <n v="185127"/>
    <n v="190000"/>
    <n v="4873"/>
    <n v="8.4561690950133386"/>
  </r>
  <r>
    <x v="98"/>
    <n v="398659"/>
    <d v="2019-10-18T00:00:00"/>
    <s v="Correctivo"/>
    <s v="Realizado"/>
    <s v="Servicio mayor sin bujías"/>
    <n v="2225.42"/>
    <n v="0.16"/>
    <d v="2019-10-18T00:00:00"/>
    <x v="10"/>
    <s v="TRANSAUTOS DE POZA RICA SA DE CV"/>
    <n v="190000"/>
    <s v="MITSUBISHI"/>
    <s v="L200"/>
    <n v="0"/>
    <s v="Conductor 102"/>
    <s v="Baja California Sur"/>
    <n v="1.1599999999999999"/>
    <n v="2581.4872"/>
    <n v="0"/>
    <n v="185127"/>
    <n v="190000"/>
    <n v="4873"/>
    <n v="0.52975317053150006"/>
  </r>
  <r>
    <x v="99"/>
    <n v="398661"/>
    <d v="2019-08-16T00:00:00"/>
    <s v="Correctivo"/>
    <s v="Realizado"/>
    <s v="MANTENIMIENTO CADA 10,000 KM"/>
    <n v="6007.66"/>
    <n v="0.16"/>
    <d v="2019-08-16T00:00:00"/>
    <x v="14"/>
    <s v="TRANSAUTOS DE POZA RICA SA DE CV"/>
    <n v="140556"/>
    <s v="MITSUBISHI"/>
    <s v="L200"/>
    <n v="3046330"/>
    <s v="Conductor 103"/>
    <s v="Guadalajara"/>
    <n v="1.1599999999999999"/>
    <n v="6968.8855999999996"/>
    <n v="0"/>
    <n v="140556"/>
    <n v="140556"/>
    <n v="0"/>
    <e v="#DIV/0!"/>
  </r>
  <r>
    <x v="100"/>
    <n v="398706"/>
    <d v="2019-07-04T00:00:00"/>
    <s v="Correctivo"/>
    <s v="Realizado"/>
    <s v="Servicio mayor con bujias"/>
    <n v="3194.67"/>
    <n v="0.16"/>
    <d v="2019-07-04T00:00:00"/>
    <x v="66"/>
    <s v="YINSHAN SA DE CV"/>
    <n v="130000"/>
    <s v="MITSUBISHI"/>
    <s v="L200"/>
    <n v="3044906"/>
    <s v="Conductor 104"/>
    <s v="CDMX"/>
    <n v="1.1599999999999999"/>
    <n v="3705.8172"/>
    <n v="0"/>
    <n v="130000"/>
    <n v="130000"/>
    <n v="0"/>
    <e v="#DIV/0!"/>
  </r>
  <r>
    <x v="101"/>
    <n v="398718"/>
    <d v="2019-08-17T00:00:00"/>
    <s v="Correctivo"/>
    <s v="Realizado"/>
    <s v="MANTENIMIENTO CADA 10,000 KM"/>
    <n v="5801.42"/>
    <n v="0.16"/>
    <d v="2019-08-17T00:00:00"/>
    <x v="64"/>
    <s v="TRANSAUTOS DE POZA RICA SA DE CV"/>
    <n v="151642"/>
    <s v="MITSUBISHI"/>
    <s v="L200"/>
    <n v="3046330"/>
    <s v="Conductor 105"/>
    <s v="Guadalajara"/>
    <n v="1.1599999999999999"/>
    <n v="6729.6471999999994"/>
    <n v="0"/>
    <n v="151642"/>
    <n v="155000"/>
    <n v="3358"/>
    <n v="2.0040640857653362"/>
  </r>
  <r>
    <x v="101"/>
    <n v="398718"/>
    <d v="2019-08-30T00:00:00"/>
    <s v="Correctivo"/>
    <s v="Realizado"/>
    <s v="LIMPIAPARABRISA CANILLA O RASQUETA"/>
    <n v="290819"/>
    <n v="0.16"/>
    <d v="2019-08-30T00:00:00"/>
    <x v="64"/>
    <s v="TRANSAUTOS DE POZA RICA SA DE CV"/>
    <n v="152654"/>
    <s v="MITSUBISHI"/>
    <s v="L200"/>
    <n v="3046330"/>
    <s v="Conductor 105"/>
    <s v="Guadalajara"/>
    <n v="1.1599999999999999"/>
    <n v="337350.04"/>
    <n v="0"/>
    <n v="151642"/>
    <n v="155000"/>
    <n v="3358"/>
    <n v="100.46159618820727"/>
  </r>
  <r>
    <x v="101"/>
    <n v="398718"/>
    <d v="2019-09-07T00:00:00"/>
    <s v="Correctivo"/>
    <s v="Realizado"/>
    <s v="Servicio mayor sin bujías"/>
    <n v="2620"/>
    <n v="0.16"/>
    <d v="2019-09-07T00:00:00"/>
    <x v="3"/>
    <s v="DANIEL ADRIAN FLORES SANTAMARIA"/>
    <n v="155000"/>
    <s v="MITSUBISHI"/>
    <s v="L200"/>
    <n v="3046330"/>
    <s v="Conductor 105"/>
    <s v="Guadalajara"/>
    <n v="1.1599999999999999"/>
    <n v="3039.2"/>
    <n v="0"/>
    <n v="151642"/>
    <n v="155000"/>
    <n v="3358"/>
    <n v="0.90506253722453833"/>
  </r>
  <r>
    <x v="102"/>
    <n v="438767"/>
    <d v="2019-09-08T00:00:00"/>
    <s v="Preventivo"/>
    <s v="Realizado"/>
    <s v="MANTENIMIENTO CADA 10,000 KM"/>
    <n v="2620"/>
    <n v="0.16"/>
    <d v="2019-09-08T00:00:00"/>
    <x v="5"/>
    <s v="DANIEL ADRIAN FLORES SANTAMARIA"/>
    <n v="132973"/>
    <s v="MITSUBISHI"/>
    <s v="L200"/>
    <n v="3046330"/>
    <s v="Conductor 106"/>
    <s v="Guadalajara"/>
    <n v="1.1599999999999999"/>
    <n v="3039.2"/>
    <n v="0"/>
    <n v="132973"/>
    <n v="140533"/>
    <n v="7560"/>
    <n v="0.40201058201058198"/>
  </r>
  <r>
    <x v="102"/>
    <n v="438767"/>
    <d v="2019-09-12T00:00:00"/>
    <s v="Preventivo"/>
    <s v="Realizado"/>
    <s v="Servicio mayor sin bujías"/>
    <n v="6007.66"/>
    <n v="0.16"/>
    <d v="2019-09-12T00:00:00"/>
    <x v="31"/>
    <s v="TRANSAUTOS DE POZA RICA SA DE CV"/>
    <n v="140533"/>
    <s v="MITSUBISHI"/>
    <s v="L200"/>
    <n v="3047074"/>
    <s v="Conductor 106"/>
    <s v="Guadalajara"/>
    <n v="1.1599999999999999"/>
    <n v="6968.8855999999996"/>
    <n v="0"/>
    <n v="132973"/>
    <n v="140533"/>
    <n v="7560"/>
    <n v="0.92181026455026449"/>
  </r>
  <r>
    <x v="103"/>
    <n v="438781"/>
    <d v="2019-07-20T00:00:00"/>
    <s v="Correctivo"/>
    <s v="Realizado"/>
    <s v="4 LLANTAS"/>
    <n v="8163.96"/>
    <n v="0.16"/>
    <d v="2019-08-09T00:00:00"/>
    <x v="76"/>
    <s v="LLANTERAMA TULANCINGO SA DE CV"/>
    <n v="191300"/>
    <s v="MITSUBISHI"/>
    <s v="L200"/>
    <n v="3045606"/>
    <s v="Conductor 107"/>
    <s v="CDMX"/>
    <n v="1.1599999999999999"/>
    <n v="9470.1935999999987"/>
    <n v="20"/>
    <n v="191300"/>
    <n v="200739"/>
    <n v="9439"/>
    <n v="1.0033047568598368"/>
  </r>
  <r>
    <x v="103"/>
    <n v="438781"/>
    <d v="2019-08-09T00:00:00"/>
    <s v="Correctivo"/>
    <s v="Realizado"/>
    <s v="MANTENIMIENTO CADA 10,000 KM"/>
    <n v="2225.42"/>
    <n v="0.16"/>
    <d v="2019-08-09T00:00:00"/>
    <x v="23"/>
    <s v="TRANSAUTOS DE POZA RICA SA DE CV"/>
    <n v="191300"/>
    <s v="MITSUBISHI"/>
    <s v="L200"/>
    <n v="3045606"/>
    <s v="Conductor 107"/>
    <s v="CDMX"/>
    <n v="1.1599999999999999"/>
    <n v="2581.4872"/>
    <n v="0"/>
    <n v="191300"/>
    <n v="200739"/>
    <n v="9439"/>
    <n v="0.27349159868630152"/>
  </r>
  <r>
    <x v="103"/>
    <n v="438781"/>
    <d v="2019-08-10T00:00:00"/>
    <s v="Correctivo"/>
    <s v="Realizado"/>
    <s v="OTROS (TRANSMISION)"/>
    <n v="13921"/>
    <n v="0.16"/>
    <d v="2019-08-10T00:00:00"/>
    <x v="64"/>
    <s v="TRANSAUTOS DE POZA RICA SA DE CV"/>
    <n v="191300"/>
    <s v="MITSUBISHI"/>
    <s v="L200"/>
    <n v="3046330"/>
    <s v="Conductor 107"/>
    <s v="CDMX"/>
    <n v="1.1599999999999999"/>
    <n v="16148.359999999999"/>
    <n v="0"/>
    <n v="191300"/>
    <n v="200739"/>
    <n v="9439"/>
    <n v="1.7108125860790337"/>
  </r>
  <r>
    <x v="103"/>
    <n v="438781"/>
    <d v="2019-09-19T00:00:00"/>
    <s v="Correctivo"/>
    <s v="Realizado"/>
    <s v="Servicio mayor sin bujías"/>
    <n v="5801.42"/>
    <n v="0.16"/>
    <d v="2019-09-19T00:00:00"/>
    <x v="31"/>
    <s v="TRANSAUTOS DE POZA RICA SA DE CV"/>
    <n v="200739"/>
    <s v="MITSUBISHI"/>
    <s v="L200"/>
    <n v="3047074"/>
    <s v="Conductor 107"/>
    <s v="CDMX"/>
    <n v="1.1599999999999999"/>
    <n v="6729.6471999999994"/>
    <n v="0"/>
    <n v="191300"/>
    <n v="200739"/>
    <n v="9439"/>
    <n v="0.71296188155524942"/>
  </r>
  <r>
    <x v="103"/>
    <n v="438781"/>
    <d v="2019-10-01T00:00:00"/>
    <s v="Correctivo"/>
    <s v="Realizado"/>
    <s v="FILTRO DE POLEN AC"/>
    <n v="11067.59"/>
    <n v="0.16"/>
    <d v="2019-10-01T00:00:00"/>
    <x v="31"/>
    <s v="TRANSAUTOS DE POZA RICA SA DE CV"/>
    <n v="200739"/>
    <s v="MITSUBISHI"/>
    <s v="L200"/>
    <n v="3047074"/>
    <s v="Conductor 107"/>
    <s v="CDMX"/>
    <n v="1.1599999999999999"/>
    <n v="12838.404399999999"/>
    <n v="0"/>
    <n v="191300"/>
    <n v="200739"/>
    <n v="9439"/>
    <n v="1.3601445492107214"/>
  </r>
  <r>
    <x v="104"/>
    <n v="438805"/>
    <d v="2019-09-12T00:00:00"/>
    <s v="Correctivo"/>
    <s v="Realizado"/>
    <s v="KIT DE CLUTCH PLATO DISCO Y COLLARIN"/>
    <n v="26501"/>
    <n v="0.16"/>
    <d v="2019-09-12T00:00:00"/>
    <x v="31"/>
    <s v="TRANSAUTOS DE POZA RICA SA DE CV"/>
    <n v="160000"/>
    <s v="MITSUBISHI"/>
    <s v="L200"/>
    <n v="3047074"/>
    <s v="Conductor 108"/>
    <s v="CDMX"/>
    <n v="1.1599999999999999"/>
    <n v="30741.159999999996"/>
    <n v="0"/>
    <n v="160000"/>
    <n v="183085"/>
    <n v="23085"/>
    <n v="1.3316508555338964"/>
  </r>
  <r>
    <x v="104"/>
    <n v="438805"/>
    <d v="2019-11-01T00:00:00"/>
    <s v="Correctivo"/>
    <s v="Realizado"/>
    <s v="Servicio mayor sin bujías"/>
    <n v="6007.66"/>
    <n v="0.16"/>
    <d v="2019-11-01T00:00:00"/>
    <x v="75"/>
    <s v="TRANSAUTOS DE POZA RICA SA DE CV"/>
    <n v="183085"/>
    <s v="MITSUBISHI"/>
    <s v="L200"/>
    <n v="0"/>
    <s v="Conductor 108"/>
    <s v="CDMX"/>
    <n v="1.1599999999999999"/>
    <n v="6968.8855999999996"/>
    <n v="0"/>
    <n v="160000"/>
    <n v="183085"/>
    <n v="23085"/>
    <n v="0.30187938488195798"/>
  </r>
  <r>
    <x v="104"/>
    <n v="438805"/>
    <d v="2019-11-01T00:00:00"/>
    <s v="Correctivo"/>
    <s v="Realizado"/>
    <s v="4 LLANTAS"/>
    <n v="8163.96"/>
    <n v="0.16"/>
    <d v="2019-11-01T00:00:00"/>
    <x v="75"/>
    <s v="LLANTERAMA TULANCINGO SA DE CV"/>
    <n v="182644"/>
    <s v="MITSUBISHI"/>
    <s v="L200"/>
    <n v="0"/>
    <s v="Conductor 108"/>
    <s v="CDMX"/>
    <n v="1.1599999999999999"/>
    <n v="9470.1935999999987"/>
    <n v="0"/>
    <n v="160000"/>
    <n v="183085"/>
    <n v="23085"/>
    <n v="0.41023147498375562"/>
  </r>
  <r>
    <x v="104"/>
    <n v="438805"/>
    <d v="2019-11-01T00:00:00"/>
    <s v="Correctivo"/>
    <s v="Realizado"/>
    <s v="MONTAJE"/>
    <n v="405"/>
    <n v="0.16"/>
    <d v="2019-11-01T00:00:00"/>
    <x v="75"/>
    <s v="LLANTERAMA TULANCINGO SA DE CV"/>
    <n v="182644"/>
    <s v="MITSUBISHI"/>
    <s v="L200"/>
    <n v="0"/>
    <s v="Conductor 108"/>
    <s v="CDMX"/>
    <n v="1.1599999999999999"/>
    <n v="469.79999999999995"/>
    <n v="0"/>
    <n v="160000"/>
    <n v="183085"/>
    <n v="23085"/>
    <n v="2.0350877192982453E-2"/>
  </r>
  <r>
    <x v="105"/>
    <n v="438829"/>
    <d v="2019-09-25T00:00:00"/>
    <s v="Correctivo"/>
    <s v="Realizado"/>
    <s v="OTROS (ACCESORIOS)"/>
    <n v="3595.7"/>
    <n v="0.16"/>
    <d v="2019-09-25T00:00:00"/>
    <x v="46"/>
    <s v="TOYOMOTORS DE POLANCO S DE RL DE CV"/>
    <n v="147930"/>
    <s v="TOYOTA"/>
    <s v="Rav4"/>
    <n v="3046330"/>
    <s v="Conductor 109"/>
    <s v="CDMX"/>
    <n v="1.1599999999999999"/>
    <n v="4171.0119999999997"/>
    <n v="0"/>
    <n v="147930"/>
    <n v="148422"/>
    <n v="492"/>
    <n v="8.477666666666666"/>
  </r>
  <r>
    <x v="105"/>
    <n v="438829"/>
    <d v="2019-09-26T00:00:00"/>
    <s v="Correctivo"/>
    <s v="Realizado"/>
    <s v="2 LLANTAS"/>
    <n v="4418"/>
    <n v="0.16"/>
    <d v="2019-09-26T00:00:00"/>
    <x v="42"/>
    <s v="INDUSTRIAS MICHELIN SA DE CV"/>
    <n v="147930"/>
    <s v="TOYOTA"/>
    <s v="Rav4"/>
    <n v="3047074"/>
    <s v="Conductor 109"/>
    <s v="CDMX"/>
    <n v="1.1599999999999999"/>
    <n v="5124.8799999999992"/>
    <n v="0"/>
    <n v="147930"/>
    <n v="148422"/>
    <n v="492"/>
    <n v="10.41642276422764"/>
  </r>
  <r>
    <x v="105"/>
    <n v="438829"/>
    <d v="2019-10-03T00:00:00"/>
    <s v="Correctivo"/>
    <s v="Realizado"/>
    <s v="ROTULA"/>
    <n v="10636.21"/>
    <n v="0.16"/>
    <d v="2019-10-03T00:00:00"/>
    <x v="77"/>
    <s v="TOYOMOTORS DE POLANCO S DE RL DE CV"/>
    <n v="148422"/>
    <s v="TOYOTA"/>
    <s v="Rav4"/>
    <n v="3047074"/>
    <s v="Conductor 109"/>
    <s v="CDMX"/>
    <n v="1.1599999999999999"/>
    <n v="12338.003599999998"/>
    <n v="0"/>
    <n v="147930"/>
    <n v="148422"/>
    <n v="492"/>
    <n v="25.07724308943089"/>
  </r>
  <r>
    <x v="106"/>
    <n v="456695"/>
    <d v="2019-08-07T00:00:00"/>
    <s v="Preventivo"/>
    <s v="Realizado"/>
    <s v="MANTENIMIENTO CADA 15,000 KM"/>
    <n v="2465"/>
    <n v="0.16"/>
    <d v="2019-08-07T00:00:00"/>
    <x v="30"/>
    <s v="YINSHAN SA DE CV"/>
    <n v="73237"/>
    <s v="VOLKSWAGEN"/>
    <s v="Polo"/>
    <n v="3045606"/>
    <s v="Conductor 110"/>
    <s v="CDMX"/>
    <n v="1.1599999999999999"/>
    <n v="2859.3999999999996"/>
    <n v="0"/>
    <n v="73237"/>
    <n v="73237"/>
    <n v="0"/>
    <e v="#DIV/0!"/>
  </r>
  <r>
    <x v="106"/>
    <n v="456695"/>
    <d v="2019-08-08T00:00:00"/>
    <s v="Preventivo"/>
    <s v="Realizado"/>
    <s v="LAVADO DE INYECTORES"/>
    <n v="1110"/>
    <n v="0.16"/>
    <d v="2019-08-21T00:00:00"/>
    <x v="78"/>
    <s v="YINSHAN SA DE CV"/>
    <n v="73237"/>
    <s v="VOLKSWAGEN"/>
    <s v="Polo"/>
    <n v="3045606"/>
    <s v="Conductor 110"/>
    <s v="CDMX"/>
    <n v="1.1599999999999999"/>
    <n v="1287.5999999999999"/>
    <n v="13"/>
    <n v="73237"/>
    <n v="73237"/>
    <n v="0"/>
    <e v="#DIV/0!"/>
  </r>
  <r>
    <x v="107"/>
    <n v="460260"/>
    <d v="2019-08-27T00:00:00"/>
    <s v="Preventivo"/>
    <s v="Realizado"/>
    <s v="MANTENIMIENTO CADA 10,000 KM"/>
    <n v="3347.41"/>
    <n v="0.16"/>
    <d v="2019-08-27T00:00:00"/>
    <x v="37"/>
    <s v="MEGAMOTORS NIPPON S DE RL DE CV"/>
    <n v="100000"/>
    <s v="TOYOTA"/>
    <s v="Hilux"/>
    <n v="3046330"/>
    <s v="Conductor 111"/>
    <s v="Guadalajara"/>
    <n v="1.1599999999999999"/>
    <n v="3882.9955999999997"/>
    <n v="0"/>
    <n v="100000"/>
    <n v="131126"/>
    <n v="31126"/>
    <n v="0.12475087065475807"/>
  </r>
  <r>
    <x v="107"/>
    <n v="460260"/>
    <d v="2019-10-17T00:00:00"/>
    <s v="Preventivo"/>
    <s v="Realizado"/>
    <s v="MANTENIMIENTO CADA 10,000 KM"/>
    <n v="1137.06"/>
    <n v="0.16"/>
    <d v="2019-10-17T00:00:00"/>
    <x v="69"/>
    <s v="MEGAMOTORS NIPPON S DE RL DE CV"/>
    <n v="129400"/>
    <s v="TOYOTA"/>
    <s v="Hilux"/>
    <n v="3047074"/>
    <s v="Conductor 111"/>
    <s v="Guadalajara"/>
    <n v="1.1599999999999999"/>
    <n v="1318.9895999999999"/>
    <n v="0"/>
    <n v="100000"/>
    <n v="131126"/>
    <n v="31126"/>
    <n v="4.2375814431664841E-2"/>
  </r>
  <r>
    <x v="107"/>
    <n v="460260"/>
    <d v="2019-11-07T00:00:00"/>
    <s v="Preventivo"/>
    <s v="Realizado"/>
    <s v="MONTAJE"/>
    <n v="410"/>
    <n v="0.16"/>
    <d v="2019-11-07T00:00:00"/>
    <x v="27"/>
    <s v="LLANTERAMA TULANCINGO SA DE CV"/>
    <n v="131126"/>
    <s v="TOYOTA"/>
    <s v="Hilux"/>
    <n v="0"/>
    <s v="Conductor 111"/>
    <s v="Guadalajara"/>
    <n v="1.1599999999999999"/>
    <n v="475.59999999999997"/>
    <n v="0"/>
    <n v="100000"/>
    <n v="131126"/>
    <n v="31126"/>
    <n v="1.5279830366895841E-2"/>
  </r>
  <r>
    <x v="108"/>
    <n v="460285"/>
    <d v="2019-07-28T00:00:00"/>
    <s v="Preventivo"/>
    <s v="Realizado"/>
    <s v="2 LLANTAS"/>
    <n v="5752.36"/>
    <n v="0.16"/>
    <d v="2019-07-28T00:00:00"/>
    <x v="79"/>
    <s v="LLANTERAMA TULANCINGO SA DE CV"/>
    <n v="131000"/>
    <s v="TOYOTA"/>
    <s v="Hilux"/>
    <n v="3045606"/>
    <s v="Conductor 112"/>
    <s v="CDMX"/>
    <n v="1.1599999999999999"/>
    <n v="6672.7375999999995"/>
    <n v="0"/>
    <n v="131000"/>
    <n v="162034"/>
    <n v="31034"/>
    <n v="0.21501377843655345"/>
  </r>
  <r>
    <x v="108"/>
    <n v="460285"/>
    <d v="2019-08-24T00:00:00"/>
    <s v="Preventivo"/>
    <s v="Realizado"/>
    <s v="MANTENIMIENTO CADA 10,000 KM"/>
    <n v="1852.57"/>
    <n v="0.16"/>
    <d v="2019-08-24T00:00:00"/>
    <x v="29"/>
    <s v="MEGAMOTORS NIPPON S DE RL DE CV"/>
    <n v="150435"/>
    <s v="TOYOTA"/>
    <s v="Hilux"/>
    <n v="3045606"/>
    <s v="Conductor 112"/>
    <s v="CDMX"/>
    <n v="1.1599999999999999"/>
    <n v="2148.9811999999997"/>
    <n v="0"/>
    <n v="131000"/>
    <n v="162034"/>
    <n v="31034"/>
    <n v="6.9246026938196814E-2"/>
  </r>
  <r>
    <x v="108"/>
    <n v="460285"/>
    <d v="2019-08-24T00:00:00"/>
    <s v="Preventivo"/>
    <s v="Realizado"/>
    <s v="MONTAJE"/>
    <n v="1852.57"/>
    <n v="0.16"/>
    <d v="2019-08-24T00:00:00"/>
    <x v="29"/>
    <s v="MEGAMOTORS NIPPON S DE RL DE CV"/>
    <n v="150435"/>
    <s v="TOYOTA"/>
    <s v="Hilux"/>
    <n v="3045606"/>
    <s v="Conductor 112"/>
    <s v="CDMX"/>
    <n v="1.1599999999999999"/>
    <n v="2148.9811999999997"/>
    <n v="0"/>
    <n v="131000"/>
    <n v="162034"/>
    <n v="31034"/>
    <n v="6.9246026938196814E-2"/>
  </r>
  <r>
    <x v="108"/>
    <n v="460285"/>
    <d v="2019-09-07T00:00:00"/>
    <s v="Preventivo"/>
    <s v="Realizado"/>
    <s v="MANTENIMIENTO CADA 10,000 KM"/>
    <n v="2715"/>
    <n v="0.16"/>
    <d v="2019-09-07T00:00:00"/>
    <x v="5"/>
    <s v="DANIEL ADRIAN FLORES SANTAMARIA"/>
    <n v="150435"/>
    <s v="TOYOTA"/>
    <s v="Hilux"/>
    <n v="3046330"/>
    <s v="Conductor 112"/>
    <s v="CDMX"/>
    <n v="1.1599999999999999"/>
    <n v="3149.3999999999996"/>
    <n v="0"/>
    <n v="131000"/>
    <n v="162034"/>
    <n v="31034"/>
    <n v="0.101482245279371"/>
  </r>
  <r>
    <x v="108"/>
    <n v="460285"/>
    <d v="2019-10-12T00:00:00"/>
    <s v="Preventivo"/>
    <s v="Realizado"/>
    <s v="MANTENIMIENTO CADA 10,000 KM"/>
    <n v="4168.1000000000004"/>
    <n v="0.16"/>
    <d v="2019-10-12T00:00:00"/>
    <x v="80"/>
    <s v="MEGAMOTORS NIPPON S DE RL DE CV"/>
    <n v="162034"/>
    <s v="TOYOTA"/>
    <s v="Hilux"/>
    <n v="3047074"/>
    <s v="Conductor 112"/>
    <s v="CDMX"/>
    <n v="1.1599999999999999"/>
    <n v="4834.9960000000001"/>
    <n v="0"/>
    <n v="131000"/>
    <n v="162034"/>
    <n v="31034"/>
    <n v="0.15579673906038538"/>
  </r>
  <r>
    <x v="109"/>
    <n v="474582"/>
    <d v="2019-10-08T00:00:00"/>
    <s v="Correctivo"/>
    <s v="Realizado"/>
    <s v="BATERIA"/>
    <n v="2500"/>
    <n v="0.16"/>
    <d v="2019-10-08T00:00:00"/>
    <x v="81"/>
    <s v="TOYOMOTORS DE POLANCO S DE RL DE CV"/>
    <n v="35186"/>
    <s v="TOYOTA"/>
    <s v="Rav4"/>
    <n v="3047074"/>
    <s v="Conductor 113"/>
    <s v="CDMX"/>
    <n v="1.1599999999999999"/>
    <n v="2900"/>
    <n v="0"/>
    <n v="35186"/>
    <n v="35186"/>
    <n v="0"/>
    <e v="#DIV/0!"/>
  </r>
  <r>
    <x v="110"/>
    <n v="505121"/>
    <d v="2019-07-03T00:00:00"/>
    <s v="Preventivo"/>
    <s v="Realizado"/>
    <s v="MANTENIMIENTO CADA 10,000 KM"/>
    <n v="1137.06"/>
    <n v="0.16"/>
    <d v="2019-07-04T00:00:00"/>
    <x v="82"/>
    <s v="MEGAMOTORS NIPPON S DE RL DE CV"/>
    <n v="50530"/>
    <s v="TOYOTA"/>
    <s v="Rav4"/>
    <n v="3044906"/>
    <s v="Conductor 114"/>
    <s v="Baja California Sur"/>
    <n v="1.1599999999999999"/>
    <n v="1318.9895999999999"/>
    <n v="1"/>
    <n v="50530"/>
    <n v="60079"/>
    <n v="9549"/>
    <n v="0.13812855796418472"/>
  </r>
  <r>
    <x v="110"/>
    <n v="505121"/>
    <d v="2019-07-11T00:00:00"/>
    <s v="Preventivo"/>
    <s v="Realizado"/>
    <s v="MONTAJE"/>
    <n v="283.70999999999998"/>
    <n v="0.16"/>
    <d v="2019-07-11T00:00:00"/>
    <x v="83"/>
    <s v="LLANTERAMA TULANCINGO SA DE CV"/>
    <n v="54800"/>
    <s v="TOYOTA"/>
    <s v="Rav4"/>
    <n v="3045606"/>
    <s v="Conductor 114"/>
    <s v="Baja California Sur"/>
    <n v="1.1599999999999999"/>
    <n v="329.10359999999997"/>
    <n v="0"/>
    <n v="50530"/>
    <n v="60079"/>
    <n v="9549"/>
    <n v="3.4464718818724469E-2"/>
  </r>
  <r>
    <x v="110"/>
    <n v="505121"/>
    <d v="2019-09-13T00:00:00"/>
    <s v="Preventivo"/>
    <s v="Realizado"/>
    <s v="MANTENIMIENTO CADA 10,000 KM"/>
    <n v="2028.45"/>
    <n v="0.16"/>
    <d v="2019-09-13T00:00:00"/>
    <x v="5"/>
    <s v="MEGAMOTORS NIPPON S DE RL DE CV"/>
    <n v="60079"/>
    <s v="TOYOTA"/>
    <s v="Rav4"/>
    <n v="3046330"/>
    <s v="Conductor 114"/>
    <s v="Baja California Sur"/>
    <n v="1.1599999999999999"/>
    <n v="2353.002"/>
    <n v="0"/>
    <n v="50530"/>
    <n v="60079"/>
    <n v="9549"/>
    <n v="0.24641344643418159"/>
  </r>
  <r>
    <x v="111"/>
    <n v="530050"/>
    <d v="2019-09-11T00:00:00"/>
    <s v="Preventivo"/>
    <s v="Realizado"/>
    <s v="MANTENIMIENTO CADA 10,000 KM"/>
    <n v="2620"/>
    <n v="0.16"/>
    <d v="2019-09-11T00:00:00"/>
    <x v="5"/>
    <s v="DANIEL ADRIAN FLORES SANTAMARIA"/>
    <n v="69987"/>
    <s v="MITSUBISHI"/>
    <s v="L200"/>
    <n v="3046330"/>
    <s v="Conductor 115"/>
    <s v="CDMX"/>
    <n v="1.1599999999999999"/>
    <n v="3039.2"/>
    <n v="0"/>
    <n v="69987"/>
    <n v="80454"/>
    <n v="10467"/>
    <n v="0.29036017961211424"/>
  </r>
  <r>
    <x v="111"/>
    <n v="530050"/>
    <d v="2019-10-11T00:00:00"/>
    <s v="Preventivo"/>
    <s v="Realizado"/>
    <s v="MANTENIMIENTO CADA 10,000 KM"/>
    <n v="6007.66"/>
    <n v="0.16"/>
    <d v="2019-10-11T00:00:00"/>
    <x v="10"/>
    <s v="TRANSAUTOS DE POZA RICA SA DE CV"/>
    <n v="80454"/>
    <s v="MITSUBISHI"/>
    <s v="L200"/>
    <n v="3047074"/>
    <s v="Conductor 115"/>
    <s v="CDMX"/>
    <n v="1.1599999999999999"/>
    <n v="6968.8855999999996"/>
    <n v="0"/>
    <n v="69987"/>
    <n v="80454"/>
    <n v="10467"/>
    <n v="0.66579589185057797"/>
  </r>
  <r>
    <x v="112"/>
    <n v="630980"/>
    <d v="2019-11-08T00:00:00"/>
    <s v="Correctivo"/>
    <s v="Realizado"/>
    <s v="Servicio mayor con bujias"/>
    <n v="15235.65"/>
    <n v="0.16"/>
    <d v="2019-11-08T00:00:00"/>
    <x v="84"/>
    <s v="YINSHAN SA DE CV"/>
    <n v="84448"/>
    <s v="FORD"/>
    <s v="F-550"/>
    <n v="0"/>
    <s v="Conductor 116"/>
    <s v="CDMX"/>
    <n v="1.1599999999999999"/>
    <n v="17673.353999999999"/>
    <n v="0"/>
    <n v="84448"/>
    <n v="84448"/>
    <n v="0"/>
    <e v="#DIV/0!"/>
  </r>
  <r>
    <x v="112"/>
    <n v="630980"/>
    <d v="2019-11-08T00:00:00"/>
    <s v="Correctivo"/>
    <s v="Realizado"/>
    <s v="LIMPIEZA Y AJUSTE DE FRENOS"/>
    <n v="15235.65"/>
    <n v="0.16"/>
    <d v="2019-11-08T00:00:00"/>
    <x v="84"/>
    <s v="YINSHAN SA DE CV"/>
    <n v="84448"/>
    <s v="FORD"/>
    <s v="F-550"/>
    <n v="0"/>
    <s v="Conductor 116"/>
    <s v="CDMX"/>
    <n v="1.1599999999999999"/>
    <n v="17673.353999999999"/>
    <n v="0"/>
    <n v="84448"/>
    <n v="84448"/>
    <n v="0"/>
    <e v="#DIV/0!"/>
  </r>
  <r>
    <x v="113"/>
    <n v="631322"/>
    <d v="2019-08-03T00:00:00"/>
    <s v="Preventivo"/>
    <s v="Realizado"/>
    <s v="Servicio mayor con bujias"/>
    <n v="4760"/>
    <n v="0.16"/>
    <d v="2019-08-03T00:00:00"/>
    <x v="36"/>
    <s v="YINSHAN SA DE CV"/>
    <n v="77416"/>
    <s v="FORD"/>
    <s v="F-350"/>
    <n v="3045607"/>
    <s v="Conductor 117"/>
    <s v="Guadalajara"/>
    <n v="1.1599999999999999"/>
    <n v="5521.5999999999995"/>
    <n v="0"/>
    <n v="77416"/>
    <n v="77416"/>
    <n v="0"/>
    <e v="#DIV/0!"/>
  </r>
  <r>
    <x v="114"/>
    <n v="638738"/>
    <d v="2019-07-06T00:00:00"/>
    <s v="Preventivo"/>
    <s v="Realizado"/>
    <s v="MANTENIMIENTO CADA 10,000 KM"/>
    <n v="1611.21"/>
    <n v="0.16"/>
    <d v="2019-07-06T00:00:00"/>
    <x v="85"/>
    <s v="TOYOMOTORS DE POLANCO S DE RL DE CV"/>
    <n v="12696"/>
    <s v="TOYOTA"/>
    <s v="Rav4"/>
    <n v="3044907"/>
    <s v="Conductor 118"/>
    <s v="CDMX"/>
    <n v="1.1599999999999999"/>
    <n v="1869.0036"/>
    <n v="0"/>
    <n v="12696"/>
    <n v="12696"/>
    <n v="0"/>
    <e v="#DIV/0!"/>
  </r>
  <r>
    <x v="114"/>
    <n v="638738"/>
    <d v="2019-07-06T00:00:00"/>
    <s v="Preventivo"/>
    <s v="Realizado"/>
    <s v="LIMPIEZA Y AJUSTE DE FRENOS"/>
    <n v="1611.21"/>
    <n v="0.16"/>
    <d v="2019-07-06T00:00:00"/>
    <x v="85"/>
    <s v="TOYOMOTORS DE POLANCO S DE RL DE CV"/>
    <n v="12696"/>
    <s v="TOYOTA"/>
    <s v="Rav4"/>
    <n v="3044907"/>
    <s v="Conductor 118"/>
    <s v="CDMX"/>
    <n v="1.1599999999999999"/>
    <n v="1869.0036"/>
    <n v="0"/>
    <n v="12696"/>
    <n v="12696"/>
    <n v="0"/>
    <e v="#DIV/0!"/>
  </r>
  <r>
    <x v="115"/>
    <m/>
    <m/>
    <m/>
    <m/>
    <m/>
    <m/>
    <m/>
    <m/>
    <x v="86"/>
    <m/>
    <m/>
    <m/>
    <m/>
    <m/>
    <m/>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0">
  <r>
    <x v="0"/>
    <s v="El número de orden de servicio u orden de trabajo asignada al mantenimiento. Este sera nuestro identificador. "/>
    <s v="La fecha en la que el vehículo fue entregado al taller. "/>
    <x v="0"/>
    <x v="0"/>
    <x v="0"/>
    <s v="El costo sin IVA de la atera o pieza revisada. "/>
    <s v="%IVA cobrado"/>
    <x v="0"/>
    <x v="0"/>
    <x v="0"/>
    <s v="El km indicado en el vehiculo en el momento de la compra. Este dato es muy importante colocarlo si deseas conocer el volumen de recorrido y el costo por KM que tienen las unidades. "/>
    <s v="Identificar que marca esta teniendo mayores servicios te ayudara a saber si es una marca apta para la operación de tu flota. "/>
    <s v="Identificar que módelo esta teniendo mayores servicios te ayudara a saber si es una módelo apto para la operación de tu flota. "/>
    <s v="No de factura. Este valor solo es un dato para consulta en esta tabla"/>
    <x v="0"/>
    <x v="0"/>
    <s v="Cálculo IVA"/>
    <s v="Cálculo costo incluyendo IVA"/>
    <s v="Cálculo de tiempo transcurrido en taller (Días)"/>
    <s v="Primer odómetro del periodo"/>
    <s v="Ultimo odómetro del periodo"/>
    <s v="Cálculo de Kms recorridos en el periodo "/>
  </r>
  <r>
    <x v="1"/>
    <n v="172963"/>
    <d v="2019-07-26T00:00:00"/>
    <x v="1"/>
    <x v="1"/>
    <x v="1"/>
    <n v="3347.42"/>
    <n v="0.16"/>
    <x v="1"/>
    <x v="1"/>
    <x v="1"/>
    <n v="119470"/>
    <s v="TOYOTA"/>
    <s v="Rav4"/>
    <n v="3046330"/>
    <x v="1"/>
    <x v="1"/>
    <n v="1.1599999999999999"/>
    <n v="3883.0072"/>
    <n v="359"/>
    <n v="119470"/>
    <n v="119500"/>
    <n v="30"/>
  </r>
  <r>
    <x v="1"/>
    <n v="172963"/>
    <d v="2019-07-26T00:00:00"/>
    <x v="1"/>
    <x v="1"/>
    <x v="2"/>
    <n v="21096.57"/>
    <n v="0.16"/>
    <x v="1"/>
    <x v="1"/>
    <x v="1"/>
    <n v="119500"/>
    <s v="TOYOTA"/>
    <s v="Rav4"/>
    <n v="3046330"/>
    <x v="1"/>
    <x v="1"/>
    <n v="1.1599999999999999"/>
    <n v="24472.021199999999"/>
    <n v="359"/>
    <n v="119470"/>
    <n v="119500"/>
    <n v="30"/>
  </r>
  <r>
    <x v="2"/>
    <n v="172975"/>
    <d v="2019-08-27T00:00:00"/>
    <x v="1"/>
    <x v="2"/>
    <x v="1"/>
    <n v="3464.64"/>
    <n v="0.16"/>
    <x v="2"/>
    <x v="2"/>
    <x v="2"/>
    <n v="250000"/>
    <s v="TOYOTA"/>
    <s v="Rav4"/>
    <n v="3047074"/>
    <x v="2"/>
    <x v="2"/>
    <n v="1.1599999999999999"/>
    <n v="4018.9823999999994"/>
    <n v="323"/>
    <n v="250000"/>
    <n v="250000"/>
    <n v="0"/>
  </r>
  <r>
    <x v="2"/>
    <n v="172975"/>
    <d v="2019-08-27T00:00:00"/>
    <x v="1"/>
    <x v="2"/>
    <x v="3"/>
    <n v="3464.64"/>
    <n v="0.16"/>
    <x v="3"/>
    <x v="2"/>
    <x v="2"/>
    <n v="250000"/>
    <s v="TOYOTA"/>
    <s v="Rav4"/>
    <n v="3047074"/>
    <x v="2"/>
    <x v="2"/>
    <n v="1.1599999999999999"/>
    <n v="4018.9823999999994"/>
    <n v="310"/>
    <n v="250000"/>
    <n v="250000"/>
    <n v="0"/>
  </r>
  <r>
    <x v="3"/>
    <n v="172987"/>
    <d v="2019-09-07T00:00:00"/>
    <x v="2"/>
    <x v="2"/>
    <x v="1"/>
    <n v="1137.07"/>
    <n v="0.16"/>
    <x v="3"/>
    <x v="3"/>
    <x v="1"/>
    <n v="51321"/>
    <s v="TOYOTA"/>
    <s v="Rav4"/>
    <n v="3046330"/>
    <x v="3"/>
    <x v="3"/>
    <n v="1.1599999999999999"/>
    <n v="1319.0011999999999"/>
    <n v="299"/>
    <n v="51321"/>
    <n v="52339"/>
    <n v="1018"/>
  </r>
  <r>
    <x v="3"/>
    <n v="172987"/>
    <d v="2019-10-29T00:00:00"/>
    <x v="2"/>
    <x v="2"/>
    <x v="4"/>
    <n v="13673.8"/>
    <n v="0.16"/>
    <x v="4"/>
    <x v="4"/>
    <x v="1"/>
    <n v="52339"/>
    <s v="TOYOTA"/>
    <s v="Rav4"/>
    <n v="0"/>
    <x v="3"/>
    <x v="3"/>
    <n v="1.1599999999999999"/>
    <n v="15861.607999999998"/>
    <n v="256"/>
    <n v="51321"/>
    <n v="52339"/>
    <n v="1018"/>
  </r>
  <r>
    <x v="4"/>
    <n v="209129"/>
    <d v="2019-09-07T00:00:00"/>
    <x v="1"/>
    <x v="2"/>
    <x v="5"/>
    <n v="2805"/>
    <n v="0.16"/>
    <x v="5"/>
    <x v="5"/>
    <x v="3"/>
    <n v="300742"/>
    <s v="TOYOTA"/>
    <s v="Tacoma"/>
    <n v="3046330"/>
    <x v="4"/>
    <x v="2"/>
    <n v="1.1599999999999999"/>
    <n v="3253.7999999999997"/>
    <n v="300"/>
    <n v="300742"/>
    <n v="300742"/>
    <n v="0"/>
  </r>
  <r>
    <x v="5"/>
    <n v="209131"/>
    <d v="2019-09-27T00:00:00"/>
    <x v="2"/>
    <x v="2"/>
    <x v="6"/>
    <n v="5287"/>
    <n v="0.16"/>
    <x v="5"/>
    <x v="6"/>
    <x v="4"/>
    <n v="154120"/>
    <s v="TOYOTA"/>
    <s v="Tacoma"/>
    <n v="3047074"/>
    <x v="5"/>
    <x v="3"/>
    <n v="1.1599999999999999"/>
    <n v="6132.9199999999992"/>
    <n v="280"/>
    <n v="154120"/>
    <n v="154120"/>
    <n v="0"/>
  </r>
  <r>
    <x v="5"/>
    <n v="209131"/>
    <d v="2019-09-27T00:00:00"/>
    <x v="2"/>
    <x v="2"/>
    <x v="7"/>
    <n v="5287"/>
    <n v="0.16"/>
    <x v="6"/>
    <x v="6"/>
    <x v="4"/>
    <n v="154120"/>
    <s v="TOYOTA"/>
    <s v="Tacoma"/>
    <n v="3047074"/>
    <x v="5"/>
    <x v="3"/>
    <n v="1.1599999999999999"/>
    <n v="6132.9199999999992"/>
    <n v="303"/>
    <n v="154120"/>
    <n v="154120"/>
    <n v="0"/>
  </r>
  <r>
    <x v="6"/>
    <n v="209182"/>
    <d v="2019-10-01T00:00:00"/>
    <x v="2"/>
    <x v="2"/>
    <x v="5"/>
    <n v="3737"/>
    <n v="0.16"/>
    <x v="5"/>
    <x v="7"/>
    <x v="4"/>
    <n v="177773"/>
    <s v="TOYOTA"/>
    <s v="Tacoma"/>
    <n v="3047074"/>
    <x v="6"/>
    <x v="4"/>
    <n v="1.1599999999999999"/>
    <n v="4334.92"/>
    <n v="276"/>
    <n v="177773"/>
    <n v="177773"/>
    <n v="0"/>
  </r>
  <r>
    <x v="6"/>
    <n v="209182"/>
    <d v="2019-10-04T00:00:00"/>
    <x v="2"/>
    <x v="2"/>
    <x v="8"/>
    <n v="37118.699999999997"/>
    <n v="0.16"/>
    <x v="7"/>
    <x v="8"/>
    <x v="4"/>
    <n v="177773"/>
    <s v="TOYOTA"/>
    <s v="Tacoma"/>
    <n v="3047074"/>
    <x v="6"/>
    <x v="4"/>
    <n v="1.1599999999999999"/>
    <n v="43057.691999999995"/>
    <n v="282"/>
    <n v="177773"/>
    <n v="177773"/>
    <n v="0"/>
  </r>
  <r>
    <x v="7"/>
    <n v="209232"/>
    <d v="2019-10-26T00:00:00"/>
    <x v="2"/>
    <x v="2"/>
    <x v="1"/>
    <n v="4168.1099999999997"/>
    <n v="0.16"/>
    <x v="8"/>
    <x v="9"/>
    <x v="1"/>
    <n v="86700"/>
    <s v="TOYOTA"/>
    <s v="Rav4"/>
    <n v="0"/>
    <x v="7"/>
    <x v="2"/>
    <n v="1.1599999999999999"/>
    <n v="4835.007599999999"/>
    <n v="271"/>
    <n v="86700"/>
    <n v="86700"/>
    <n v="0"/>
  </r>
  <r>
    <x v="7"/>
    <n v="209232"/>
    <d v="2019-10-29T00:00:00"/>
    <x v="2"/>
    <x v="2"/>
    <x v="2"/>
    <n v="10262.1"/>
    <n v="0.16"/>
    <x v="9"/>
    <x v="9"/>
    <x v="1"/>
    <n v="86700"/>
    <s v="TOYOTA"/>
    <s v="Rav4"/>
    <n v="0"/>
    <x v="7"/>
    <x v="2"/>
    <n v="1.1599999999999999"/>
    <n v="11904.036"/>
    <n v="269"/>
    <n v="86700"/>
    <n v="86700"/>
    <n v="0"/>
  </r>
  <r>
    <x v="8"/>
    <n v="209283"/>
    <d v="2019-10-08T00:00:00"/>
    <x v="2"/>
    <x v="2"/>
    <x v="9"/>
    <n v="2125"/>
    <n v="0.16"/>
    <x v="9"/>
    <x v="10"/>
    <x v="5"/>
    <n v="45065"/>
    <s v="VOLKSWAGEN"/>
    <s v="Polo"/>
    <n v="3047074"/>
    <x v="8"/>
    <x v="1"/>
    <n v="1.1599999999999999"/>
    <n v="2465"/>
    <n v="290"/>
    <n v="45065"/>
    <n v="45066"/>
    <n v="1"/>
  </r>
  <r>
    <x v="8"/>
    <n v="209283"/>
    <d v="2019-10-08T00:00:00"/>
    <x v="2"/>
    <x v="2"/>
    <x v="2"/>
    <n v="2705.83"/>
    <n v="0.16"/>
    <x v="10"/>
    <x v="10"/>
    <x v="5"/>
    <n v="45066"/>
    <s v="VOLKSWAGEN"/>
    <s v="Polo"/>
    <n v="3047074"/>
    <x v="8"/>
    <x v="1"/>
    <n v="1.1599999999999999"/>
    <n v="3138.7627999999995"/>
    <n v="0"/>
    <n v="45065"/>
    <n v="45066"/>
    <n v="1"/>
  </r>
  <r>
    <x v="9"/>
    <n v="211045"/>
    <d v="2019-07-16T00:00:00"/>
    <x v="1"/>
    <x v="1"/>
    <x v="10"/>
    <n v="2431.8000000000002"/>
    <n v="0.16"/>
    <x v="2"/>
    <x v="11"/>
    <x v="6"/>
    <n v="235842"/>
    <s v="TOYOTA"/>
    <s v="Hilux"/>
    <n v="3045606"/>
    <x v="9"/>
    <x v="2"/>
    <n v="1.1599999999999999"/>
    <n v="2820.8879999999999"/>
    <n v="365"/>
    <n v="235842"/>
    <n v="235842"/>
    <n v="0"/>
  </r>
  <r>
    <x v="10"/>
    <n v="217479"/>
    <d v="2019-06-20T00:00:00"/>
    <x v="1"/>
    <x v="2"/>
    <x v="1"/>
    <n v="3883"/>
    <n v="0.16"/>
    <x v="11"/>
    <x v="12"/>
    <x v="4"/>
    <n v="273551"/>
    <s v="TOYOTA"/>
    <s v="Rav4"/>
    <n v="3045606"/>
    <x v="10"/>
    <x v="3"/>
    <n v="1.1599999999999999"/>
    <n v="4504.28"/>
    <n v="61"/>
    <n v="273551"/>
    <n v="273551"/>
    <n v="0"/>
  </r>
  <r>
    <x v="11"/>
    <n v="217532"/>
    <d v="2019-08-31T00:00:00"/>
    <x v="1"/>
    <x v="2"/>
    <x v="11"/>
    <n v="4627"/>
    <n v="0.16"/>
    <x v="12"/>
    <x v="13"/>
    <x v="6"/>
    <n v="198533"/>
    <s v="VOLKSWAGEN"/>
    <s v="Polo"/>
    <n v="3046330"/>
    <x v="11"/>
    <x v="2"/>
    <n v="1.1599999999999999"/>
    <n v="5367.32"/>
    <n v="0"/>
    <n v="198533"/>
    <n v="198533"/>
    <n v="0"/>
  </r>
  <r>
    <x v="12"/>
    <n v="217556"/>
    <d v="2019-08-15T00:00:00"/>
    <x v="1"/>
    <x v="2"/>
    <x v="12"/>
    <n v="5871"/>
    <n v="0.16"/>
    <x v="13"/>
    <x v="14"/>
    <x v="4"/>
    <n v="192701"/>
    <s v="FORD"/>
    <s v="F-350"/>
    <n v="3045606"/>
    <x v="12"/>
    <x v="3"/>
    <n v="1.1599999999999999"/>
    <n v="6810.36"/>
    <n v="0"/>
    <n v="192701"/>
    <n v="192701"/>
    <n v="0"/>
  </r>
  <r>
    <x v="13"/>
    <n v="220668"/>
    <d v="2019-07-03T00:00:00"/>
    <x v="1"/>
    <x v="1"/>
    <x v="5"/>
    <n v="8262"/>
    <n v="0.16"/>
    <x v="3"/>
    <x v="15"/>
    <x v="4"/>
    <n v="81850"/>
    <s v="TOYOTA"/>
    <s v="Highlander"/>
    <n v="3044906"/>
    <x v="13"/>
    <x v="4"/>
    <n v="1.1599999999999999"/>
    <n v="9583.92"/>
    <n v="365"/>
    <n v="81850"/>
    <n v="81850"/>
    <n v="0"/>
  </r>
  <r>
    <x v="13"/>
    <n v="220668"/>
    <d v="2019-07-03T00:00:00"/>
    <x v="1"/>
    <x v="1"/>
    <x v="13"/>
    <n v="8262"/>
    <n v="0.16"/>
    <x v="3"/>
    <x v="15"/>
    <x v="4"/>
    <n v="81850"/>
    <s v="TOYOTA"/>
    <s v="Highlander"/>
    <n v="3044906"/>
    <x v="13"/>
    <x v="4"/>
    <n v="1.1599999999999999"/>
    <n v="9583.92"/>
    <n v="365"/>
    <n v="81850"/>
    <n v="81850"/>
    <n v="0"/>
  </r>
  <r>
    <x v="14"/>
    <n v="225444"/>
    <d v="2019-07-12T00:00:00"/>
    <x v="1"/>
    <x v="1"/>
    <x v="5"/>
    <n v="2353"/>
    <n v="0.16"/>
    <x v="4"/>
    <x v="16"/>
    <x v="4"/>
    <n v="140050"/>
    <s v="TOYOTA"/>
    <s v="Rav4"/>
    <n v="3044906"/>
    <x v="14"/>
    <x v="2"/>
    <n v="1.1599999999999999"/>
    <n v="2729.48"/>
    <n v="365"/>
    <n v="140050"/>
    <n v="140050"/>
    <n v="0"/>
  </r>
  <r>
    <x v="15"/>
    <n v="227078"/>
    <d v="2019-11-05T00:00:00"/>
    <x v="1"/>
    <x v="2"/>
    <x v="6"/>
    <n v="8003"/>
    <n v="0.16"/>
    <x v="5"/>
    <x v="17"/>
    <x v="4"/>
    <n v="150000"/>
    <s v="FORD"/>
    <s v="F-550"/>
    <n v="0"/>
    <x v="15"/>
    <x v="1"/>
    <n v="1.1599999999999999"/>
    <n v="9283.48"/>
    <n v="241"/>
    <n v="150000"/>
    <n v="150000"/>
    <n v="0"/>
  </r>
  <r>
    <x v="16"/>
    <n v="227081"/>
    <d v="2019-09-08T00:00:00"/>
    <x v="2"/>
    <x v="2"/>
    <x v="2"/>
    <n v="7776"/>
    <n v="0.16"/>
    <x v="5"/>
    <x v="18"/>
    <x v="3"/>
    <n v="132883"/>
    <s v="FORD"/>
    <s v="F-550"/>
    <n v="3046330"/>
    <x v="16"/>
    <x v="2"/>
    <n v="1.1599999999999999"/>
    <n v="9020.16"/>
    <n v="299"/>
    <n v="132883"/>
    <n v="132883"/>
    <n v="0"/>
  </r>
  <r>
    <x v="17"/>
    <n v="227093"/>
    <d v="2019-10-05T00:00:00"/>
    <x v="2"/>
    <x v="2"/>
    <x v="14"/>
    <n v="29411.8"/>
    <n v="0.16"/>
    <x v="6"/>
    <x v="19"/>
    <x v="4"/>
    <n v="95349"/>
    <s v="FORD"/>
    <s v="F-550"/>
    <n v="3047074"/>
    <x v="17"/>
    <x v="3"/>
    <n v="1.1599999999999999"/>
    <n v="34117.687999999995"/>
    <n v="295"/>
    <n v="95349"/>
    <n v="95349"/>
    <n v="0"/>
  </r>
  <r>
    <x v="18"/>
    <n v="232005"/>
    <d v="2019-09-07T00:00:00"/>
    <x v="1"/>
    <x v="2"/>
    <x v="6"/>
    <n v="2715"/>
    <n v="0.16"/>
    <x v="5"/>
    <x v="5"/>
    <x v="3"/>
    <n v="209101"/>
    <s v="TOYOTA"/>
    <s v="Tacoma"/>
    <n v="3046330"/>
    <x v="18"/>
    <x v="2"/>
    <n v="1.1599999999999999"/>
    <n v="3149.3999999999996"/>
    <n v="300"/>
    <n v="209101"/>
    <n v="209101"/>
    <n v="0"/>
  </r>
  <r>
    <x v="19"/>
    <n v="240169"/>
    <d v="2019-07-04T00:00:00"/>
    <x v="1"/>
    <x v="1"/>
    <x v="1"/>
    <n v="4954.82"/>
    <n v="0.16"/>
    <x v="7"/>
    <x v="20"/>
    <x v="2"/>
    <n v="300942"/>
    <s v="TOYOTA"/>
    <s v="Hilux"/>
    <n v="3044906"/>
    <x v="19"/>
    <x v="4"/>
    <n v="1.1599999999999999"/>
    <n v="5747.5911999999989"/>
    <n v="374"/>
    <n v="300942"/>
    <n v="300942"/>
    <n v="0"/>
  </r>
  <r>
    <x v="19"/>
    <n v="240169"/>
    <d v="2019-07-04T00:00:00"/>
    <x v="1"/>
    <x v="1"/>
    <x v="15"/>
    <n v="4954.82"/>
    <n v="0.16"/>
    <x v="8"/>
    <x v="20"/>
    <x v="2"/>
    <n v="300942"/>
    <s v="TOYOTA"/>
    <s v="Hilux"/>
    <n v="3044906"/>
    <x v="19"/>
    <x v="4"/>
    <n v="1.1599999999999999"/>
    <n v="5747.5911999999989"/>
    <n v="385"/>
    <n v="300942"/>
    <n v="300942"/>
    <n v="0"/>
  </r>
  <r>
    <x v="19"/>
    <n v="240169"/>
    <d v="2019-06-19T00:00:00"/>
    <x v="1"/>
    <x v="2"/>
    <x v="1"/>
    <n v="4057.26"/>
    <n v="0.16"/>
    <x v="9"/>
    <x v="21"/>
    <x v="4"/>
    <n v="300942"/>
    <s v="TOYOTA"/>
    <s v="Hilux"/>
    <n v="3045606"/>
    <x v="19"/>
    <x v="4"/>
    <n v="1.1599999999999999"/>
    <n v="4706.4215999999997"/>
    <n v="401"/>
    <n v="300942"/>
    <n v="300942"/>
    <n v="0"/>
  </r>
  <r>
    <x v="19"/>
    <n v="240169"/>
    <d v="2019-06-19T00:00:00"/>
    <x v="1"/>
    <x v="2"/>
    <x v="16"/>
    <n v="4057.26"/>
    <n v="0.16"/>
    <x v="9"/>
    <x v="21"/>
    <x v="4"/>
    <n v="300942"/>
    <s v="TOYOTA"/>
    <s v="Hilux"/>
    <n v="3045606"/>
    <x v="19"/>
    <x v="4"/>
    <n v="1.1599999999999999"/>
    <n v="4706.4215999999997"/>
    <n v="401"/>
    <n v="300942"/>
    <n v="300942"/>
    <n v="0"/>
  </r>
  <r>
    <x v="20"/>
    <n v="248976"/>
    <d v="2019-07-26T00:00:00"/>
    <x v="1"/>
    <x v="1"/>
    <x v="17"/>
    <n v="2900"/>
    <n v="0.16"/>
    <x v="6"/>
    <x v="22"/>
    <x v="6"/>
    <n v="104294"/>
    <s v="VOLKSWAGEN"/>
    <s v="Polo"/>
    <n v="3045606"/>
    <x v="20"/>
    <x v="2"/>
    <n v="1.1599999999999999"/>
    <n v="3363.9999999999995"/>
    <n v="366"/>
    <n v="104294"/>
    <n v="104294"/>
    <n v="0"/>
  </r>
  <r>
    <x v="21"/>
    <n v="251646"/>
    <d v="2019-07-12T00:00:00"/>
    <x v="1"/>
    <x v="2"/>
    <x v="1"/>
    <n v="1130.75"/>
    <n v="0.16"/>
    <x v="5"/>
    <x v="23"/>
    <x v="7"/>
    <n v="170112"/>
    <s v="NISSAN"/>
    <s v="Frontier"/>
    <n v="3045606"/>
    <x v="21"/>
    <x v="1"/>
    <n v="1.1599999999999999"/>
    <n v="1311.6699999999998"/>
    <n v="357"/>
    <n v="170112"/>
    <n v="170112"/>
    <n v="0"/>
  </r>
  <r>
    <x v="22"/>
    <n v="266774"/>
    <d v="2019-07-04T00:00:00"/>
    <x v="2"/>
    <x v="1"/>
    <x v="10"/>
    <n v="1475.46"/>
    <n v="0.16"/>
    <x v="7"/>
    <x v="20"/>
    <x v="6"/>
    <n v="244516"/>
    <s v="VOLKSWAGEN"/>
    <s v="Polo"/>
    <n v="3044906"/>
    <x v="22"/>
    <x v="3"/>
    <n v="1.1599999999999999"/>
    <n v="1711.5336"/>
    <n v="374"/>
    <n v="244516"/>
    <n v="275000"/>
    <n v="30484"/>
  </r>
  <r>
    <x v="22"/>
    <n v="266774"/>
    <d v="2019-07-12T00:00:00"/>
    <x v="2"/>
    <x v="1"/>
    <x v="5"/>
    <n v="3533"/>
    <n v="0.16"/>
    <x v="8"/>
    <x v="24"/>
    <x v="4"/>
    <n v="257320"/>
    <s v="VOLKSWAGEN"/>
    <s v="Polo"/>
    <n v="3044906"/>
    <x v="22"/>
    <x v="3"/>
    <n v="1.1599999999999999"/>
    <n v="4098.28"/>
    <n v="377"/>
    <n v="244516"/>
    <n v="275000"/>
    <n v="30484"/>
  </r>
  <r>
    <x v="22"/>
    <n v="266774"/>
    <d v="2019-10-18T00:00:00"/>
    <x v="2"/>
    <x v="2"/>
    <x v="5"/>
    <n v="3237"/>
    <n v="0.16"/>
    <x v="9"/>
    <x v="25"/>
    <x v="4"/>
    <n v="274350"/>
    <s v="VOLKSWAGEN"/>
    <s v="Polo"/>
    <n v="3047074"/>
    <x v="22"/>
    <x v="3"/>
    <n v="1.1599999999999999"/>
    <n v="3754.9199999999996"/>
    <n v="280"/>
    <n v="244516"/>
    <n v="275000"/>
    <n v="30484"/>
  </r>
  <r>
    <x v="22"/>
    <n v="266774"/>
    <d v="2019-11-01T00:00:00"/>
    <x v="2"/>
    <x v="2"/>
    <x v="18"/>
    <n v="16920.71"/>
    <n v="0.16"/>
    <x v="9"/>
    <x v="26"/>
    <x v="4"/>
    <n v="275000"/>
    <s v="VOLKSWAGEN"/>
    <s v="Polo"/>
    <n v="0"/>
    <x v="22"/>
    <x v="3"/>
    <n v="1.1599999999999999"/>
    <n v="19628.023599999997"/>
    <n v="266"/>
    <n v="244516"/>
    <n v="275000"/>
    <n v="30484"/>
  </r>
  <r>
    <x v="22"/>
    <n v="266774"/>
    <d v="2019-11-08T00:00:00"/>
    <x v="2"/>
    <x v="2"/>
    <x v="19"/>
    <n v="3964"/>
    <n v="0.16"/>
    <x v="14"/>
    <x v="27"/>
    <x v="4"/>
    <n v="275000"/>
    <s v="VOLKSWAGEN"/>
    <s v="Polo"/>
    <n v="0"/>
    <x v="22"/>
    <x v="3"/>
    <n v="1.1599999999999999"/>
    <n v="4598.24"/>
    <n v="0"/>
    <n v="244516"/>
    <n v="275000"/>
    <n v="30484"/>
  </r>
  <r>
    <x v="23"/>
    <n v="274774"/>
    <d v="2019-08-10T00:00:00"/>
    <x v="1"/>
    <x v="2"/>
    <x v="11"/>
    <n v="9204"/>
    <n v="0.16"/>
    <x v="15"/>
    <x v="28"/>
    <x v="8"/>
    <n v="67490"/>
    <s v="TOYOTA"/>
    <s v="Rav4"/>
    <n v="0"/>
    <x v="23"/>
    <x v="2"/>
    <n v="1.1599999999999999"/>
    <n v="10676.64"/>
    <n v="0"/>
    <n v="67490"/>
    <n v="71640"/>
    <n v="4150"/>
  </r>
  <r>
    <x v="23"/>
    <n v="274774"/>
    <d v="2019-08-10T00:00:00"/>
    <x v="1"/>
    <x v="2"/>
    <x v="20"/>
    <n v="844.83"/>
    <n v="0.16"/>
    <x v="15"/>
    <x v="29"/>
    <x v="9"/>
    <n v="71640"/>
    <s v="TOYOTA"/>
    <s v="Rav4"/>
    <n v="3046330"/>
    <x v="23"/>
    <x v="2"/>
    <n v="1.1599999999999999"/>
    <n v="980.00279999999998"/>
    <n v="0"/>
    <n v="67490"/>
    <n v="71640"/>
    <n v="4150"/>
  </r>
  <r>
    <x v="24"/>
    <n v="274786"/>
    <d v="2019-08-07T00:00:00"/>
    <x v="1"/>
    <x v="2"/>
    <x v="1"/>
    <n v="4543.2700000000004"/>
    <n v="0.16"/>
    <x v="16"/>
    <x v="30"/>
    <x v="4"/>
    <n v="110425"/>
    <s v="TOYOTA"/>
    <s v="Rav4"/>
    <n v="3045606"/>
    <x v="24"/>
    <x v="3"/>
    <n v="1.1599999999999999"/>
    <n v="5270.1931999999997"/>
    <n v="0"/>
    <n v="110425"/>
    <n v="110425"/>
    <n v="0"/>
  </r>
  <r>
    <x v="24"/>
    <n v="274786"/>
    <d v="2019-08-07T00:00:00"/>
    <x v="1"/>
    <x v="2"/>
    <x v="16"/>
    <n v="4543.2700000000004"/>
    <n v="0.16"/>
    <x v="16"/>
    <x v="30"/>
    <x v="4"/>
    <n v="110425"/>
    <s v="TOYOTA"/>
    <s v="Rav4"/>
    <n v="3045606"/>
    <x v="24"/>
    <x v="3"/>
    <n v="1.1599999999999999"/>
    <n v="5270.1931999999997"/>
    <n v="0"/>
    <n v="110425"/>
    <n v="110425"/>
    <n v="0"/>
  </r>
  <r>
    <x v="25"/>
    <n v="278127"/>
    <d v="2019-08-15T00:00:00"/>
    <x v="1"/>
    <x v="2"/>
    <x v="21"/>
    <n v="8639.84"/>
    <n v="0.16"/>
    <x v="13"/>
    <x v="14"/>
    <x v="10"/>
    <n v="137886"/>
    <s v="TOYOTA"/>
    <s v="Rav4"/>
    <n v="3045606"/>
    <x v="25"/>
    <x v="4"/>
    <n v="1.1599999999999999"/>
    <n v="10022.214399999999"/>
    <n v="0"/>
    <n v="137886"/>
    <n v="137886"/>
    <n v="0"/>
  </r>
  <r>
    <x v="25"/>
    <n v="278127"/>
    <d v="2019-08-15T00:00:00"/>
    <x v="1"/>
    <x v="2"/>
    <x v="6"/>
    <n v="8639.84"/>
    <n v="0.16"/>
    <x v="13"/>
    <x v="14"/>
    <x v="10"/>
    <n v="137886"/>
    <s v="TOYOTA"/>
    <s v="Rav4"/>
    <n v="3045606"/>
    <x v="25"/>
    <x v="4"/>
    <n v="1.1599999999999999"/>
    <n v="10022.214399999999"/>
    <n v="0"/>
    <n v="137886"/>
    <n v="137886"/>
    <n v="0"/>
  </r>
  <r>
    <x v="26"/>
    <n v="290042"/>
    <d v="2019-09-07T00:00:00"/>
    <x v="1"/>
    <x v="2"/>
    <x v="6"/>
    <n v="2620"/>
    <n v="0.16"/>
    <x v="17"/>
    <x v="5"/>
    <x v="3"/>
    <n v="131423"/>
    <s v="MITSUBISHI"/>
    <s v="L200"/>
    <n v="3046330"/>
    <x v="26"/>
    <x v="2"/>
    <n v="1.1599999999999999"/>
    <n v="3039.2"/>
    <n v="1"/>
    <n v="131423"/>
    <n v="141591"/>
    <n v="10168"/>
  </r>
  <r>
    <x v="26"/>
    <n v="290042"/>
    <d v="2019-10-01T00:00:00"/>
    <x v="1"/>
    <x v="2"/>
    <x v="6"/>
    <n v="6007.66"/>
    <n v="0.16"/>
    <x v="18"/>
    <x v="31"/>
    <x v="11"/>
    <n v="141591"/>
    <s v="MITSUBISHI"/>
    <s v="L200"/>
    <n v="3047074"/>
    <x v="26"/>
    <x v="2"/>
    <n v="1.1599999999999999"/>
    <n v="6968.8855999999996"/>
    <n v="0"/>
    <n v="131423"/>
    <n v="141591"/>
    <n v="10168"/>
  </r>
  <r>
    <x v="27"/>
    <n v="310252"/>
    <d v="2019-09-12T00:00:00"/>
    <x v="1"/>
    <x v="2"/>
    <x v="6"/>
    <n v="2620"/>
    <n v="0.16"/>
    <x v="19"/>
    <x v="5"/>
    <x v="3"/>
    <n v="265470"/>
    <s v="MITSUBISHI"/>
    <s v="L200"/>
    <n v="3046330"/>
    <x v="27"/>
    <x v="1"/>
    <n v="1.1599999999999999"/>
    <n v="3039.2"/>
    <n v="0"/>
    <n v="265470"/>
    <n v="265470"/>
    <n v="0"/>
  </r>
  <r>
    <x v="28"/>
    <n v="311471"/>
    <d v="2019-07-13T00:00:00"/>
    <x v="2"/>
    <x v="1"/>
    <x v="20"/>
    <n v="844.83"/>
    <n v="0.16"/>
    <x v="8"/>
    <x v="32"/>
    <x v="9"/>
    <n v="106023"/>
    <s v="TOYOTA"/>
    <s v="Hilux"/>
    <n v="3045606"/>
    <x v="28"/>
    <x v="2"/>
    <n v="1.1599999999999999"/>
    <n v="980.00279999999998"/>
    <n v="376"/>
    <n v="106023"/>
    <n v="106023"/>
    <n v="0"/>
  </r>
  <r>
    <x v="28"/>
    <n v="311471"/>
    <d v="2019-10-03T00:00:00"/>
    <x v="2"/>
    <x v="2"/>
    <x v="1"/>
    <n v="12906.92"/>
    <n v="0.16"/>
    <x v="9"/>
    <x v="33"/>
    <x v="1"/>
    <n v="106023"/>
    <s v="TOYOTA"/>
    <s v="Hilux"/>
    <n v="3047074"/>
    <x v="28"/>
    <x v="2"/>
    <n v="1.1599999999999999"/>
    <n v="14972.027199999999"/>
    <n v="295"/>
    <n v="106023"/>
    <n v="106023"/>
    <n v="0"/>
  </r>
  <r>
    <x v="28"/>
    <n v="311471"/>
    <d v="2019-10-03T00:00:00"/>
    <x v="2"/>
    <x v="2"/>
    <x v="22"/>
    <n v="12906.92"/>
    <n v="0.16"/>
    <x v="9"/>
    <x v="33"/>
    <x v="1"/>
    <n v="106023"/>
    <s v="TOYOTA"/>
    <s v="Hilux"/>
    <n v="3047074"/>
    <x v="28"/>
    <x v="2"/>
    <n v="1.1599999999999999"/>
    <n v="14972.027199999999"/>
    <n v="295"/>
    <n v="106023"/>
    <n v="106023"/>
    <n v="0"/>
  </r>
  <r>
    <x v="29"/>
    <n v="311521"/>
    <d v="2019-10-01T00:00:00"/>
    <x v="1"/>
    <x v="2"/>
    <x v="5"/>
    <n v="5801.42"/>
    <n v="0.16"/>
    <x v="18"/>
    <x v="31"/>
    <x v="11"/>
    <n v="200080"/>
    <s v="MITSUBISHI"/>
    <s v="L200"/>
    <n v="3047074"/>
    <x v="29"/>
    <x v="3"/>
    <n v="1.1599999999999999"/>
    <n v="6729.6471999999994"/>
    <n v="0"/>
    <n v="200080"/>
    <n v="200080"/>
    <n v="0"/>
  </r>
  <r>
    <x v="30"/>
    <n v="311545"/>
    <d v="2019-07-17T00:00:00"/>
    <x v="1"/>
    <x v="1"/>
    <x v="6"/>
    <n v="6702.61"/>
    <n v="0.16"/>
    <x v="9"/>
    <x v="34"/>
    <x v="4"/>
    <n v="210000"/>
    <s v="MITSUBISHI"/>
    <s v="L200"/>
    <n v="3045606"/>
    <x v="30"/>
    <x v="2"/>
    <n v="1.1599999999999999"/>
    <n v="7775.0275999999994"/>
    <n v="373"/>
    <n v="204877"/>
    <n v="210000"/>
    <n v="5123"/>
  </r>
  <r>
    <x v="30"/>
    <n v="311545"/>
    <d v="2019-07-24T00:00:00"/>
    <x v="1"/>
    <x v="1"/>
    <x v="16"/>
    <n v="1910.79"/>
    <n v="0.16"/>
    <x v="9"/>
    <x v="34"/>
    <x v="4"/>
    <n v="204877"/>
    <s v="MITSUBISHI"/>
    <s v="L200"/>
    <n v="3045606"/>
    <x v="30"/>
    <x v="2"/>
    <n v="1.1599999999999999"/>
    <n v="2216.5164"/>
    <n v="366"/>
    <n v="204877"/>
    <n v="210000"/>
    <n v="5123"/>
  </r>
  <r>
    <x v="31"/>
    <n v="311557"/>
    <d v="2019-08-01T00:00:00"/>
    <x v="1"/>
    <x v="2"/>
    <x v="1"/>
    <n v="3614.55"/>
    <n v="0.16"/>
    <x v="20"/>
    <x v="35"/>
    <x v="4"/>
    <n v="213696"/>
    <s v="MITSUBISHI"/>
    <s v="L200"/>
    <n v="3045606"/>
    <x v="31"/>
    <x v="3"/>
    <n v="1.1599999999999999"/>
    <n v="4192.8779999999997"/>
    <n v="0"/>
    <n v="213696"/>
    <n v="213696"/>
    <n v="0"/>
  </r>
  <r>
    <x v="32"/>
    <n v="311610"/>
    <d v="2019-05-26T00:00:00"/>
    <x v="1"/>
    <x v="2"/>
    <x v="12"/>
    <n v="8429.5"/>
    <n v="0.16"/>
    <x v="21"/>
    <x v="36"/>
    <x v="12"/>
    <n v="215020"/>
    <s v="MITSUBISHI"/>
    <s v="L200"/>
    <n v="3046330"/>
    <x v="32"/>
    <x v="3"/>
    <n v="1.1599999999999999"/>
    <n v="9778.2199999999993"/>
    <n v="61"/>
    <n v="215020"/>
    <n v="215020"/>
    <n v="0"/>
  </r>
  <r>
    <x v="32"/>
    <n v="311610"/>
    <d v="2019-08-02T00:00:00"/>
    <x v="1"/>
    <x v="2"/>
    <x v="23"/>
    <n v="2940.15"/>
    <n v="0.16"/>
    <x v="22"/>
    <x v="36"/>
    <x v="12"/>
    <n v="215020"/>
    <s v="MITSUBISHI"/>
    <s v="L200"/>
    <n v="3046330"/>
    <x v="32"/>
    <x v="3"/>
    <n v="1.1599999999999999"/>
    <n v="3410.5740000000001"/>
    <n v="0"/>
    <n v="215020"/>
    <n v="215020"/>
    <n v="0"/>
  </r>
  <r>
    <x v="33"/>
    <n v="311697"/>
    <d v="2019-08-07T00:00:00"/>
    <x v="1"/>
    <x v="2"/>
    <x v="1"/>
    <n v="3692"/>
    <n v="0.16"/>
    <x v="23"/>
    <x v="30"/>
    <x v="4"/>
    <n v="145000"/>
    <s v="MITSUBISHI"/>
    <s v="L200"/>
    <n v="3045606"/>
    <x v="33"/>
    <x v="2"/>
    <n v="1.1599999999999999"/>
    <n v="4282.7199999999993"/>
    <n v="2"/>
    <n v="135126"/>
    <n v="145000"/>
    <n v="9874"/>
  </r>
  <r>
    <x v="33"/>
    <n v="311697"/>
    <d v="2019-08-16T00:00:00"/>
    <x v="1"/>
    <x v="2"/>
    <x v="20"/>
    <n v="1241.75"/>
    <n v="0.16"/>
    <x v="24"/>
    <x v="5"/>
    <x v="12"/>
    <n v="135126"/>
    <s v="MITSUBISHI"/>
    <s v="L200"/>
    <n v="0"/>
    <x v="33"/>
    <x v="2"/>
    <n v="1.1599999999999999"/>
    <n v="1440.4299999999998"/>
    <n v="0"/>
    <n v="135126"/>
    <n v="145000"/>
    <n v="9874"/>
  </r>
  <r>
    <x v="34"/>
    <n v="311723"/>
    <d v="2019-08-14T00:00:00"/>
    <x v="1"/>
    <x v="2"/>
    <x v="1"/>
    <n v="2225.42"/>
    <n v="0.16"/>
    <x v="25"/>
    <x v="37"/>
    <x v="11"/>
    <n v="211966"/>
    <s v="MITSUBISHI"/>
    <s v="L200"/>
    <n v="3046330"/>
    <x v="34"/>
    <x v="3"/>
    <n v="1.1599999999999999"/>
    <n v="2581.4872"/>
    <n v="0"/>
    <n v="211966"/>
    <n v="211966"/>
    <n v="0"/>
  </r>
  <r>
    <x v="34"/>
    <n v="311723"/>
    <d v="2019-08-17T00:00:00"/>
    <x v="1"/>
    <x v="2"/>
    <x v="24"/>
    <n v="9316.19"/>
    <n v="0.16"/>
    <x v="26"/>
    <x v="37"/>
    <x v="11"/>
    <n v="211966"/>
    <s v="MITSUBISHI"/>
    <s v="L200"/>
    <n v="3046330"/>
    <x v="34"/>
    <x v="3"/>
    <n v="1.1599999999999999"/>
    <n v="10806.7804"/>
    <n v="0"/>
    <n v="211966"/>
    <n v="211966"/>
    <n v="0"/>
  </r>
  <r>
    <x v="35"/>
    <n v="311747"/>
    <d v="2019-09-07T00:00:00"/>
    <x v="2"/>
    <x v="2"/>
    <x v="6"/>
    <n v="11703"/>
    <n v="0.16"/>
    <x v="27"/>
    <x v="18"/>
    <x v="13"/>
    <n v="180000"/>
    <s v="MITSUBISHI"/>
    <s v="L200"/>
    <n v="3046330"/>
    <x v="35"/>
    <x v="3"/>
    <n v="1.1599999999999999"/>
    <n v="13575.48"/>
    <n v="0"/>
    <n v="180000"/>
    <n v="180000"/>
    <n v="0"/>
  </r>
  <r>
    <x v="35"/>
    <n v="311747"/>
    <d v="2019-09-07T00:00:00"/>
    <x v="2"/>
    <x v="2"/>
    <x v="25"/>
    <n v="11703"/>
    <n v="0.16"/>
    <x v="27"/>
    <x v="18"/>
    <x v="13"/>
    <n v="180000"/>
    <s v="MITSUBISHI"/>
    <s v="L200"/>
    <n v="3046330"/>
    <x v="35"/>
    <x v="3"/>
    <n v="1.1599999999999999"/>
    <n v="13575.48"/>
    <n v="0"/>
    <n v="180000"/>
    <n v="180000"/>
    <n v="0"/>
  </r>
  <r>
    <x v="36"/>
    <n v="311759"/>
    <d v="2019-07-31T00:00:00"/>
    <x v="1"/>
    <x v="2"/>
    <x v="11"/>
    <n v="8144"/>
    <n v="0.16"/>
    <x v="28"/>
    <x v="38"/>
    <x v="12"/>
    <n v="158697"/>
    <s v="MITSUBISHI"/>
    <s v="L200"/>
    <n v="3046330"/>
    <x v="36"/>
    <x v="3"/>
    <n v="1.1599999999999999"/>
    <n v="9447.0399999999991"/>
    <n v="0"/>
    <n v="158697"/>
    <n v="162500"/>
    <n v="3803"/>
  </r>
  <r>
    <x v="36"/>
    <n v="311759"/>
    <d v="2019-08-24T00:00:00"/>
    <x v="1"/>
    <x v="2"/>
    <x v="6"/>
    <n v="2744.75"/>
    <n v="0.16"/>
    <x v="29"/>
    <x v="39"/>
    <x v="12"/>
    <n v="161148"/>
    <s v="MITSUBISHI"/>
    <s v="L200"/>
    <n v="3046330"/>
    <x v="36"/>
    <x v="3"/>
    <n v="1.1599999999999999"/>
    <n v="3183.91"/>
    <n v="0"/>
    <n v="158697"/>
    <n v="162500"/>
    <n v="3803"/>
  </r>
  <r>
    <x v="36"/>
    <n v="311759"/>
    <d v="2019-08-24T00:00:00"/>
    <x v="1"/>
    <x v="2"/>
    <x v="26"/>
    <n v="1778.6"/>
    <n v="0.16"/>
    <x v="29"/>
    <x v="39"/>
    <x v="12"/>
    <n v="162500"/>
    <s v="MITSUBISHI"/>
    <s v="L200"/>
    <n v="0"/>
    <x v="36"/>
    <x v="3"/>
    <n v="1.1599999999999999"/>
    <n v="2063.1759999999999"/>
    <n v="0"/>
    <n v="158697"/>
    <n v="162500"/>
    <n v="3803"/>
  </r>
  <r>
    <x v="37"/>
    <n v="328955"/>
    <d v="2019-07-31T00:00:00"/>
    <x v="2"/>
    <x v="2"/>
    <x v="5"/>
    <n v="3018.21"/>
    <n v="0.16"/>
    <x v="28"/>
    <x v="40"/>
    <x v="4"/>
    <n v="122380"/>
    <s v="MITSUBISHI"/>
    <s v="L200"/>
    <n v="3045606"/>
    <x v="37"/>
    <x v="3"/>
    <n v="1.1599999999999999"/>
    <n v="3501.1235999999999"/>
    <n v="0"/>
    <n v="122380"/>
    <n v="130000"/>
    <n v="7620"/>
  </r>
  <r>
    <x v="37"/>
    <n v="328955"/>
    <d v="2019-07-31T00:00:00"/>
    <x v="2"/>
    <x v="2"/>
    <x v="27"/>
    <n v="3018.21"/>
    <n v="0.16"/>
    <x v="28"/>
    <x v="40"/>
    <x v="4"/>
    <n v="122380"/>
    <s v="MITSUBISHI"/>
    <s v="L200"/>
    <n v="3045606"/>
    <x v="37"/>
    <x v="3"/>
    <n v="1.1599999999999999"/>
    <n v="3501.1235999999999"/>
    <n v="0"/>
    <n v="122380"/>
    <n v="130000"/>
    <n v="7620"/>
  </r>
  <r>
    <x v="37"/>
    <n v="328955"/>
    <d v="2019-10-23T00:00:00"/>
    <x v="2"/>
    <x v="2"/>
    <x v="6"/>
    <n v="2784.75"/>
    <n v="0.16"/>
    <x v="30"/>
    <x v="41"/>
    <x v="12"/>
    <n v="130000"/>
    <s v="MITSUBISHI"/>
    <s v="L200"/>
    <n v="0"/>
    <x v="37"/>
    <x v="3"/>
    <n v="1.1599999999999999"/>
    <n v="3230.31"/>
    <n v="0"/>
    <n v="122380"/>
    <n v="130000"/>
    <n v="7620"/>
  </r>
  <r>
    <x v="38"/>
    <n v="328967"/>
    <d v="2019-08-30T00:00:00"/>
    <x v="1"/>
    <x v="2"/>
    <x v="17"/>
    <n v="2602.08"/>
    <n v="0.16"/>
    <x v="31"/>
    <x v="42"/>
    <x v="8"/>
    <n v="129072"/>
    <s v="VOLKSWAGEN"/>
    <s v="Polo"/>
    <n v="3047074"/>
    <x v="38"/>
    <x v="4"/>
    <n v="1.1599999999999999"/>
    <n v="3018.4127999999996"/>
    <n v="0"/>
    <n v="129072"/>
    <n v="129072"/>
    <n v="0"/>
  </r>
  <r>
    <x v="38"/>
    <n v="328967"/>
    <d v="2019-08-30T00:00:00"/>
    <x v="1"/>
    <x v="2"/>
    <x v="20"/>
    <n v="681.9"/>
    <n v="0.16"/>
    <x v="31"/>
    <x v="43"/>
    <x v="9"/>
    <n v="129072"/>
    <s v="VOLKSWAGEN"/>
    <s v="Polo"/>
    <n v="3046330"/>
    <x v="38"/>
    <x v="4"/>
    <n v="1.1599999999999999"/>
    <n v="791.00399999999991"/>
    <n v="0"/>
    <n v="129072"/>
    <n v="129072"/>
    <n v="0"/>
  </r>
  <r>
    <x v="39"/>
    <n v="328979"/>
    <d v="2019-09-28T00:00:00"/>
    <x v="2"/>
    <x v="2"/>
    <x v="11"/>
    <n v="6060"/>
    <n v="0.16"/>
    <x v="32"/>
    <x v="28"/>
    <x v="8"/>
    <n v="125000"/>
    <s v="VOLKSWAGEN"/>
    <s v="Polo"/>
    <n v="0"/>
    <x v="39"/>
    <x v="2"/>
    <n v="1.1599999999999999"/>
    <n v="7029.5999999999995"/>
    <n v="0"/>
    <n v="116902"/>
    <n v="125000"/>
    <n v="8098"/>
  </r>
  <r>
    <x v="39"/>
    <n v="328979"/>
    <d v="2019-09-28T00:00:00"/>
    <x v="2"/>
    <x v="2"/>
    <x v="20"/>
    <n v="844.83"/>
    <n v="0.16"/>
    <x v="32"/>
    <x v="31"/>
    <x v="9"/>
    <n v="125000"/>
    <s v="VOLKSWAGEN"/>
    <s v="Polo"/>
    <n v="3047074"/>
    <x v="39"/>
    <x v="2"/>
    <n v="1.1599999999999999"/>
    <n v="980.00279999999998"/>
    <n v="0"/>
    <n v="116902"/>
    <n v="125000"/>
    <n v="8098"/>
  </r>
  <r>
    <x v="39"/>
    <n v="328979"/>
    <d v="2019-10-10T00:00:00"/>
    <x v="2"/>
    <x v="2"/>
    <x v="2"/>
    <n v="2103.86"/>
    <n v="0.16"/>
    <x v="33"/>
    <x v="44"/>
    <x v="12"/>
    <n v="116902"/>
    <s v="VOLKSWAGEN"/>
    <s v="Polo"/>
    <n v="0"/>
    <x v="39"/>
    <x v="2"/>
    <n v="1.1599999999999999"/>
    <n v="2440.4776000000002"/>
    <n v="0"/>
    <n v="116902"/>
    <n v="125000"/>
    <n v="8098"/>
  </r>
  <r>
    <x v="40"/>
    <n v="329260"/>
    <d v="2019-10-29T00:00:00"/>
    <x v="2"/>
    <x v="2"/>
    <x v="6"/>
    <n v="1353"/>
    <n v="0.16"/>
    <x v="34"/>
    <x v="4"/>
    <x v="4"/>
    <n v="150122"/>
    <s v="TOYOTA"/>
    <s v="Hilux"/>
    <n v="3047074"/>
    <x v="40"/>
    <x v="3"/>
    <n v="1.1599999999999999"/>
    <n v="1569.4799999999998"/>
    <n v="0"/>
    <n v="150122"/>
    <n v="150122"/>
    <n v="0"/>
  </r>
  <r>
    <x v="41"/>
    <n v="329272"/>
    <d v="2019-09-12T00:00:00"/>
    <x v="2"/>
    <x v="2"/>
    <x v="1"/>
    <n v="1137.07"/>
    <n v="0.16"/>
    <x v="19"/>
    <x v="45"/>
    <x v="2"/>
    <n v="220000"/>
    <s v="TOYOTA"/>
    <s v="Hilux"/>
    <n v="3047074"/>
    <x v="41"/>
    <x v="1"/>
    <n v="1.1599999999999999"/>
    <n v="1319.0011999999999"/>
    <n v="0"/>
    <n v="220000"/>
    <n v="236220"/>
    <n v="16220"/>
  </r>
  <r>
    <x v="41"/>
    <n v="329272"/>
    <d v="2019-09-26T00:00:00"/>
    <x v="2"/>
    <x v="2"/>
    <x v="11"/>
    <n v="12041.36"/>
    <n v="0.16"/>
    <x v="35"/>
    <x v="46"/>
    <x v="6"/>
    <n v="236220"/>
    <s v="TOYOTA"/>
    <s v="Hilux"/>
    <n v="3046330"/>
    <x v="41"/>
    <x v="1"/>
    <n v="1.1599999999999999"/>
    <n v="13967.9776"/>
    <n v="0"/>
    <n v="220000"/>
    <n v="236220"/>
    <n v="16220"/>
  </r>
  <r>
    <x v="42"/>
    <n v="329284"/>
    <d v="2019-09-26T00:00:00"/>
    <x v="2"/>
    <x v="2"/>
    <x v="12"/>
    <n v="15606.21"/>
    <n v="0.16"/>
    <x v="35"/>
    <x v="47"/>
    <x v="1"/>
    <n v="180000"/>
    <s v="TOYOTA"/>
    <s v="Hilux"/>
    <n v="0"/>
    <x v="42"/>
    <x v="3"/>
    <n v="1.1599999999999999"/>
    <n v="18103.203599999997"/>
    <n v="0"/>
    <n v="180000"/>
    <n v="180000"/>
    <n v="0"/>
  </r>
  <r>
    <x v="42"/>
    <n v="329284"/>
    <d v="2019-09-26T00:00:00"/>
    <x v="2"/>
    <x v="2"/>
    <x v="5"/>
    <n v="15606.21"/>
    <n v="0.16"/>
    <x v="35"/>
    <x v="47"/>
    <x v="1"/>
    <n v="180000"/>
    <s v="TOYOTA"/>
    <s v="Hilux"/>
    <n v="0"/>
    <x v="42"/>
    <x v="3"/>
    <n v="1.1599999999999999"/>
    <n v="18103.203599999997"/>
    <n v="0"/>
    <n v="180000"/>
    <n v="180000"/>
    <n v="0"/>
  </r>
  <r>
    <x v="43"/>
    <n v="329296"/>
    <d v="2019-08-23T00:00:00"/>
    <x v="1"/>
    <x v="2"/>
    <x v="1"/>
    <n v="2028.45"/>
    <n v="0.16"/>
    <x v="36"/>
    <x v="48"/>
    <x v="2"/>
    <n v="203057"/>
    <s v="TOYOTA"/>
    <s v="Hilux"/>
    <n v="3045606"/>
    <x v="43"/>
    <x v="2"/>
    <n v="1.1599999999999999"/>
    <n v="2353.002"/>
    <n v="0"/>
    <n v="203057"/>
    <n v="203057"/>
    <n v="0"/>
  </r>
  <r>
    <x v="44"/>
    <n v="329308"/>
    <d v="2019-09-20T00:00:00"/>
    <x v="2"/>
    <x v="2"/>
    <x v="3"/>
    <n v="3921.93"/>
    <n v="0.16"/>
    <x v="37"/>
    <x v="6"/>
    <x v="2"/>
    <n v="172460"/>
    <s v="TOYOTA"/>
    <s v="Hilux"/>
    <n v="3047074"/>
    <x v="44"/>
    <x v="3"/>
    <n v="1.1599999999999999"/>
    <n v="4549.4387999999999"/>
    <n v="0"/>
    <n v="172460"/>
    <n v="172460"/>
    <n v="0"/>
  </r>
  <r>
    <x v="45"/>
    <n v="329310"/>
    <d v="2019-07-26T00:00:00"/>
    <x v="2"/>
    <x v="2"/>
    <x v="1"/>
    <n v="2028.45"/>
    <n v="0.16"/>
    <x v="21"/>
    <x v="38"/>
    <x v="2"/>
    <n v="225650"/>
    <s v="TOYOTA"/>
    <s v="Hilux"/>
    <n v="3045606"/>
    <x v="45"/>
    <x v="2"/>
    <n v="1.1599999999999999"/>
    <n v="2353.002"/>
    <n v="0"/>
    <n v="225650"/>
    <n v="230183"/>
    <n v="4533"/>
  </r>
  <r>
    <x v="45"/>
    <n v="329310"/>
    <d v="2019-09-03T00:00:00"/>
    <x v="2"/>
    <x v="2"/>
    <x v="1"/>
    <n v="6881.73"/>
    <n v="0.16"/>
    <x v="38"/>
    <x v="6"/>
    <x v="2"/>
    <n v="230183"/>
    <s v="TOYOTA"/>
    <s v="Hilux"/>
    <n v="3047074"/>
    <x v="45"/>
    <x v="2"/>
    <n v="1.1599999999999999"/>
    <n v="7982.8067999999994"/>
    <n v="0"/>
    <n v="225650"/>
    <n v="230183"/>
    <n v="4533"/>
  </r>
  <r>
    <x v="45"/>
    <n v="329310"/>
    <d v="2019-09-03T00:00:00"/>
    <x v="2"/>
    <x v="2"/>
    <x v="28"/>
    <n v="6881.73"/>
    <n v="0.16"/>
    <x v="38"/>
    <x v="6"/>
    <x v="2"/>
    <n v="230183"/>
    <s v="TOYOTA"/>
    <s v="Hilux"/>
    <n v="3047074"/>
    <x v="45"/>
    <x v="2"/>
    <n v="1.1599999999999999"/>
    <n v="7982.8067999999994"/>
    <n v="0"/>
    <n v="225650"/>
    <n v="230183"/>
    <n v="4533"/>
  </r>
  <r>
    <x v="46"/>
    <n v="329322"/>
    <d v="2019-10-16T00:00:00"/>
    <x v="1"/>
    <x v="2"/>
    <x v="6"/>
    <n v="4168.1000000000004"/>
    <n v="0.16"/>
    <x v="39"/>
    <x v="44"/>
    <x v="2"/>
    <n v="120100"/>
    <s v="TOYOTA"/>
    <s v="Hilux"/>
    <n v="3047074"/>
    <x v="46"/>
    <x v="2"/>
    <n v="1.1599999999999999"/>
    <n v="4834.9960000000001"/>
    <n v="0"/>
    <n v="120100"/>
    <n v="120100"/>
    <n v="0"/>
  </r>
  <r>
    <x v="47"/>
    <n v="329335"/>
    <d v="2019-09-11T00:00:00"/>
    <x v="2"/>
    <x v="2"/>
    <x v="1"/>
    <n v="1137.07"/>
    <n v="0.16"/>
    <x v="40"/>
    <x v="49"/>
    <x v="2"/>
    <n v="128365"/>
    <s v="TOYOTA"/>
    <s v="Rav4"/>
    <n v="3047074"/>
    <x v="47"/>
    <x v="3"/>
    <n v="1.1599999999999999"/>
    <n v="1319.0011999999999"/>
    <n v="0"/>
    <n v="128365"/>
    <n v="128365"/>
    <n v="0"/>
  </r>
  <r>
    <x v="47"/>
    <n v="329335"/>
    <d v="2019-09-11T00:00:00"/>
    <x v="2"/>
    <x v="2"/>
    <x v="3"/>
    <n v="2294.63"/>
    <n v="0.16"/>
    <x v="40"/>
    <x v="49"/>
    <x v="2"/>
    <n v="128365"/>
    <s v="TOYOTA"/>
    <s v="Rav4"/>
    <n v="3047074"/>
    <x v="47"/>
    <x v="3"/>
    <n v="1.1599999999999999"/>
    <n v="2661.7707999999998"/>
    <n v="0"/>
    <n v="128365"/>
    <n v="128365"/>
    <n v="0"/>
  </r>
  <r>
    <x v="48"/>
    <n v="329409"/>
    <d v="2019-07-20T00:00:00"/>
    <x v="1"/>
    <x v="2"/>
    <x v="11"/>
    <n v="10120"/>
    <n v="0.16"/>
    <x v="41"/>
    <x v="50"/>
    <x v="6"/>
    <n v="122100"/>
    <s v="MITSUBISHI"/>
    <s v="L200"/>
    <n v="3045606"/>
    <x v="48"/>
    <x v="4"/>
    <n v="1.1599999999999999"/>
    <n v="11739.199999999999"/>
    <n v="0"/>
    <n v="120444"/>
    <n v="130864"/>
    <n v="10420"/>
  </r>
  <r>
    <x v="48"/>
    <n v="329409"/>
    <d v="2019-09-12T00:00:00"/>
    <x v="1"/>
    <x v="2"/>
    <x v="29"/>
    <n v="11120"/>
    <n v="0.16"/>
    <x v="19"/>
    <x v="5"/>
    <x v="3"/>
    <n v="120444"/>
    <s v="MITSUBISHI"/>
    <s v="L200"/>
    <n v="3046330"/>
    <x v="48"/>
    <x v="4"/>
    <n v="1.1599999999999999"/>
    <n v="12899.199999999999"/>
    <n v="0"/>
    <n v="120444"/>
    <n v="130864"/>
    <n v="10420"/>
  </r>
  <r>
    <x v="48"/>
    <n v="329409"/>
    <d v="2019-09-12T00:00:00"/>
    <x v="1"/>
    <x v="2"/>
    <x v="6"/>
    <n v="11120"/>
    <n v="0.16"/>
    <x v="19"/>
    <x v="5"/>
    <x v="3"/>
    <n v="120444"/>
    <s v="MITSUBISHI"/>
    <s v="L200"/>
    <n v="3046330"/>
    <x v="48"/>
    <x v="4"/>
    <n v="1.1599999999999999"/>
    <n v="12899.199999999999"/>
    <n v="0"/>
    <n v="120444"/>
    <n v="130864"/>
    <n v="10420"/>
  </r>
  <r>
    <x v="48"/>
    <n v="329409"/>
    <d v="2019-09-24T00:00:00"/>
    <x v="1"/>
    <x v="2"/>
    <x v="26"/>
    <n v="410"/>
    <n v="0.16"/>
    <x v="42"/>
    <x v="51"/>
    <x v="6"/>
    <n v="130856"/>
    <s v="MITSUBISHI"/>
    <s v="L200"/>
    <n v="3046330"/>
    <x v="48"/>
    <x v="4"/>
    <n v="1.1599999999999999"/>
    <n v="475.59999999999997"/>
    <n v="0"/>
    <n v="120444"/>
    <n v="130864"/>
    <n v="10420"/>
  </r>
  <r>
    <x v="48"/>
    <n v="329409"/>
    <d v="2019-09-25T00:00:00"/>
    <x v="1"/>
    <x v="2"/>
    <x v="6"/>
    <n v="2225.42"/>
    <n v="0.16"/>
    <x v="43"/>
    <x v="31"/>
    <x v="11"/>
    <n v="130864"/>
    <s v="MITSUBISHI"/>
    <s v="L200"/>
    <n v="3047074"/>
    <x v="48"/>
    <x v="4"/>
    <n v="1.1599999999999999"/>
    <n v="2581.4872"/>
    <n v="0"/>
    <n v="120444"/>
    <n v="130864"/>
    <n v="10420"/>
  </r>
  <r>
    <x v="49"/>
    <n v="353647"/>
    <d v="2019-07-13T00:00:00"/>
    <x v="1"/>
    <x v="2"/>
    <x v="1"/>
    <n v="2028.44"/>
    <n v="0.16"/>
    <x v="44"/>
    <x v="52"/>
    <x v="2"/>
    <n v="241800"/>
    <s v="TOYOTA"/>
    <s v="Hilux"/>
    <n v="3044906"/>
    <x v="49"/>
    <x v="2"/>
    <n v="1.1599999999999999"/>
    <n v="2352.9903999999997"/>
    <n v="0"/>
    <n v="241800"/>
    <n v="250132"/>
    <n v="8332"/>
  </r>
  <r>
    <x v="49"/>
    <n v="353647"/>
    <d v="2019-08-24T00:00:00"/>
    <x v="1"/>
    <x v="2"/>
    <x v="1"/>
    <n v="1137.06"/>
    <n v="0.16"/>
    <x v="29"/>
    <x v="29"/>
    <x v="2"/>
    <n v="250132"/>
    <s v="TOYOTA"/>
    <s v="Hilux"/>
    <n v="3046330"/>
    <x v="49"/>
    <x v="2"/>
    <n v="1.1599999999999999"/>
    <n v="1318.9895999999999"/>
    <n v="0"/>
    <n v="241800"/>
    <n v="250132"/>
    <n v="8332"/>
  </r>
  <r>
    <x v="50"/>
    <n v="353659"/>
    <d v="2019-07-03T00:00:00"/>
    <x v="2"/>
    <x v="2"/>
    <x v="20"/>
    <n v="844.83"/>
    <n v="0.16"/>
    <x v="45"/>
    <x v="53"/>
    <x v="9"/>
    <n v="235274"/>
    <s v="TOYOTA"/>
    <s v="Hilux"/>
    <n v="3044906"/>
    <x v="50"/>
    <x v="1"/>
    <n v="1.1599999999999999"/>
    <n v="980.00279999999998"/>
    <n v="0"/>
    <n v="235274"/>
    <n v="250254"/>
    <n v="14980"/>
  </r>
  <r>
    <x v="50"/>
    <n v="353659"/>
    <d v="2019-07-03T00:00:00"/>
    <x v="2"/>
    <x v="2"/>
    <x v="11"/>
    <n v="14216"/>
    <n v="0.16"/>
    <x v="45"/>
    <x v="54"/>
    <x v="8"/>
    <n v="235274"/>
    <s v="TOYOTA"/>
    <s v="Hilux"/>
    <n v="3045606"/>
    <x v="50"/>
    <x v="1"/>
    <n v="1.1599999999999999"/>
    <n v="16490.559999999998"/>
    <n v="0"/>
    <n v="235274"/>
    <n v="250254"/>
    <n v="14980"/>
  </r>
  <r>
    <x v="50"/>
    <n v="353659"/>
    <d v="2019-08-07T00:00:00"/>
    <x v="2"/>
    <x v="2"/>
    <x v="1"/>
    <n v="4168.09"/>
    <n v="0.16"/>
    <x v="16"/>
    <x v="55"/>
    <x v="2"/>
    <n v="243512"/>
    <s v="TOYOTA"/>
    <s v="Hilux"/>
    <n v="3045606"/>
    <x v="50"/>
    <x v="1"/>
    <n v="1.1599999999999999"/>
    <n v="4834.9844000000003"/>
    <n v="0"/>
    <n v="235274"/>
    <n v="250254"/>
    <n v="14980"/>
  </r>
  <r>
    <x v="50"/>
    <n v="353659"/>
    <d v="2019-09-14T00:00:00"/>
    <x v="2"/>
    <x v="2"/>
    <x v="1"/>
    <n v="1137.06"/>
    <n v="0.16"/>
    <x v="46"/>
    <x v="56"/>
    <x v="2"/>
    <n v="250254"/>
    <s v="TOYOTA"/>
    <s v="Hilux"/>
    <n v="3046330"/>
    <x v="50"/>
    <x v="1"/>
    <n v="1.1599999999999999"/>
    <n v="1318.9895999999999"/>
    <n v="0"/>
    <n v="235274"/>
    <n v="250254"/>
    <n v="14980"/>
  </r>
  <r>
    <x v="50"/>
    <n v="353659"/>
    <d v="2019-09-14T00:00:00"/>
    <x v="2"/>
    <x v="2"/>
    <x v="30"/>
    <n v="699.37"/>
    <n v="0.16"/>
    <x v="46"/>
    <x v="56"/>
    <x v="2"/>
    <n v="243512"/>
    <s v="TOYOTA"/>
    <s v="Hilux"/>
    <n v="3046330"/>
    <x v="50"/>
    <x v="1"/>
    <n v="1.1599999999999999"/>
    <n v="811.26919999999996"/>
    <n v="0"/>
    <n v="235274"/>
    <n v="250254"/>
    <n v="14980"/>
  </r>
  <r>
    <x v="51"/>
    <n v="353661"/>
    <d v="2019-09-18T00:00:00"/>
    <x v="2"/>
    <x v="2"/>
    <x v="1"/>
    <n v="4835"/>
    <n v="0.16"/>
    <x v="47"/>
    <x v="57"/>
    <x v="4"/>
    <n v="79508"/>
    <s v="TOYOTA"/>
    <s v="Hilux"/>
    <n v="3046330"/>
    <x v="51"/>
    <x v="2"/>
    <n v="1.1599999999999999"/>
    <n v="5608.5999999999995"/>
    <n v="0"/>
    <n v="79508"/>
    <n v="82206"/>
    <n v="2698"/>
  </r>
  <r>
    <x v="51"/>
    <n v="353661"/>
    <d v="2019-09-28T00:00:00"/>
    <x v="2"/>
    <x v="2"/>
    <x v="31"/>
    <n v="1942.59"/>
    <n v="0.16"/>
    <x v="32"/>
    <x v="31"/>
    <x v="4"/>
    <n v="82206"/>
    <s v="TOYOTA"/>
    <s v="Hilux"/>
    <n v="3047074"/>
    <x v="51"/>
    <x v="2"/>
    <n v="1.1599999999999999"/>
    <n v="2253.4043999999999"/>
    <n v="0"/>
    <n v="79508"/>
    <n v="82206"/>
    <n v="2698"/>
  </r>
  <r>
    <x v="51"/>
    <n v="353661"/>
    <d v="2019-10-12T00:00:00"/>
    <x v="2"/>
    <x v="2"/>
    <x v="20"/>
    <n v="248"/>
    <n v="0.16"/>
    <x v="48"/>
    <x v="10"/>
    <x v="12"/>
    <n v="82206"/>
    <s v="TOYOTA"/>
    <s v="Hilux"/>
    <n v="0"/>
    <x v="51"/>
    <x v="2"/>
    <n v="1.1599999999999999"/>
    <n v="287.68"/>
    <n v="0"/>
    <n v="79508"/>
    <n v="82206"/>
    <n v="2698"/>
  </r>
  <r>
    <x v="52"/>
    <n v="354175"/>
    <d v="2019-09-25T00:00:00"/>
    <x v="1"/>
    <x v="2"/>
    <x v="6"/>
    <n v="6007.66"/>
    <n v="0.16"/>
    <x v="43"/>
    <x v="31"/>
    <x v="11"/>
    <n v="141309"/>
    <s v="MITSUBISHI"/>
    <s v="L200"/>
    <n v="3047074"/>
    <x v="52"/>
    <x v="2"/>
    <n v="1.1599999999999999"/>
    <n v="6968.8855999999996"/>
    <n v="0"/>
    <n v="141309"/>
    <n v="141309"/>
    <n v="0"/>
  </r>
  <r>
    <x v="53"/>
    <n v="354199"/>
    <d v="2019-08-13T00:00:00"/>
    <x v="1"/>
    <x v="2"/>
    <x v="1"/>
    <n v="2225.42"/>
    <n v="0.16"/>
    <x v="49"/>
    <x v="23"/>
    <x v="11"/>
    <n v="190000"/>
    <s v="MITSUBISHI"/>
    <s v="L200"/>
    <n v="3045606"/>
    <x v="53"/>
    <x v="2"/>
    <n v="1.1599999999999999"/>
    <n v="2581.4872"/>
    <n v="0"/>
    <n v="190000"/>
    <n v="190000"/>
    <n v="0"/>
  </r>
  <r>
    <x v="53"/>
    <n v="354199"/>
    <d v="2019-08-13T00:00:00"/>
    <x v="1"/>
    <x v="2"/>
    <x v="32"/>
    <n v="8271"/>
    <n v="0.16"/>
    <x v="49"/>
    <x v="58"/>
    <x v="11"/>
    <n v="190000"/>
    <s v="MITSUBISHI"/>
    <s v="L200"/>
    <n v="3046330"/>
    <x v="53"/>
    <x v="2"/>
    <n v="1.1599999999999999"/>
    <n v="9594.3599999999988"/>
    <n v="0"/>
    <n v="190000"/>
    <n v="190000"/>
    <n v="0"/>
  </r>
  <r>
    <x v="53"/>
    <n v="354199"/>
    <d v="2019-08-30T00:00:00"/>
    <x v="1"/>
    <x v="2"/>
    <x v="33"/>
    <n v="1440"/>
    <n v="0.16"/>
    <x v="31"/>
    <x v="58"/>
    <x v="11"/>
    <n v="190000"/>
    <s v="MITSUBISHI"/>
    <s v="L200"/>
    <n v="3046330"/>
    <x v="53"/>
    <x v="2"/>
    <n v="1.1599999999999999"/>
    <n v="1670.3999999999999"/>
    <n v="0"/>
    <n v="190000"/>
    <n v="190000"/>
    <n v="0"/>
  </r>
  <r>
    <x v="53"/>
    <n v="354199"/>
    <d v="2019-10-19T00:00:00"/>
    <x v="1"/>
    <x v="2"/>
    <x v="1"/>
    <n v="2225.42"/>
    <n v="0.16"/>
    <x v="50"/>
    <x v="10"/>
    <x v="11"/>
    <n v="190000"/>
    <s v="MITSUBISHI"/>
    <s v="L200"/>
    <n v="3047074"/>
    <x v="53"/>
    <x v="2"/>
    <n v="1.1599999999999999"/>
    <n v="2581.4872"/>
    <n v="0"/>
    <n v="190000"/>
    <n v="190000"/>
    <n v="0"/>
  </r>
  <r>
    <x v="54"/>
    <n v="359859"/>
    <d v="2019-09-13T00:00:00"/>
    <x v="2"/>
    <x v="2"/>
    <x v="2"/>
    <n v="3554.3"/>
    <n v="0.16"/>
    <x v="51"/>
    <x v="5"/>
    <x v="2"/>
    <n v="131616"/>
    <s v="TOYOTA"/>
    <s v="Rav4"/>
    <n v="3046330"/>
    <x v="54"/>
    <x v="3"/>
    <n v="1.1599999999999999"/>
    <n v="4122.9880000000003"/>
    <n v="0"/>
    <n v="131616"/>
    <n v="137150"/>
    <n v="5534"/>
  </r>
  <r>
    <x v="54"/>
    <n v="359859"/>
    <d v="2019-09-13T00:00:00"/>
    <x v="2"/>
    <x v="2"/>
    <x v="1"/>
    <n v="3554.3"/>
    <n v="0.16"/>
    <x v="51"/>
    <x v="5"/>
    <x v="2"/>
    <n v="131616"/>
    <s v="TOYOTA"/>
    <s v="Rav4"/>
    <n v="3046330"/>
    <x v="54"/>
    <x v="3"/>
    <n v="1.1599999999999999"/>
    <n v="4122.9880000000003"/>
    <n v="0"/>
    <n v="131616"/>
    <n v="137150"/>
    <n v="5534"/>
  </r>
  <r>
    <x v="54"/>
    <n v="359859"/>
    <d v="2019-11-03T00:00:00"/>
    <x v="2"/>
    <x v="2"/>
    <x v="27"/>
    <n v="16536.439999999999"/>
    <n v="0.16"/>
    <x v="52"/>
    <x v="59"/>
    <x v="1"/>
    <n v="137150"/>
    <s v="TOYOTA"/>
    <s v="Rav4"/>
    <n v="0"/>
    <x v="54"/>
    <x v="3"/>
    <n v="1.1599999999999999"/>
    <n v="19182.270399999998"/>
    <n v="0"/>
    <n v="131616"/>
    <n v="137150"/>
    <n v="5534"/>
  </r>
  <r>
    <x v="55"/>
    <n v="359882"/>
    <d v="2019-07-03T00:00:00"/>
    <x v="2"/>
    <x v="2"/>
    <x v="1"/>
    <n v="1137.07"/>
    <n v="0.16"/>
    <x v="45"/>
    <x v="60"/>
    <x v="2"/>
    <n v="113126"/>
    <s v="TOYOTA"/>
    <s v="Rav4"/>
    <n v="3044906"/>
    <x v="55"/>
    <x v="3"/>
    <n v="1.1599999999999999"/>
    <n v="1319.0011999999999"/>
    <n v="0"/>
    <n v="113126"/>
    <n v="131922"/>
    <n v="18796"/>
  </r>
  <r>
    <x v="55"/>
    <n v="359882"/>
    <d v="2019-09-12T00:00:00"/>
    <x v="2"/>
    <x v="2"/>
    <x v="6"/>
    <n v="3347.41"/>
    <n v="0.16"/>
    <x v="19"/>
    <x v="45"/>
    <x v="2"/>
    <n v="125431"/>
    <s v="TOYOTA"/>
    <s v="Rav4"/>
    <n v="3046330"/>
    <x v="55"/>
    <x v="3"/>
    <n v="1.1599999999999999"/>
    <n v="3882.9955999999997"/>
    <n v="0"/>
    <n v="113126"/>
    <n v="131922"/>
    <n v="18796"/>
  </r>
  <r>
    <x v="55"/>
    <n v="359882"/>
    <d v="2019-10-11T00:00:00"/>
    <x v="2"/>
    <x v="2"/>
    <x v="34"/>
    <n v="21039"/>
    <n v="0.16"/>
    <x v="53"/>
    <x v="44"/>
    <x v="1"/>
    <n v="131922"/>
    <s v="TOYOTA"/>
    <s v="Rav4"/>
    <n v="3047074"/>
    <x v="55"/>
    <x v="3"/>
    <n v="1.1599999999999999"/>
    <n v="24405.239999999998"/>
    <n v="0"/>
    <n v="113126"/>
    <n v="131922"/>
    <n v="18796"/>
  </r>
  <r>
    <x v="56"/>
    <n v="359894"/>
    <d v="2019-08-11T00:00:00"/>
    <x v="1"/>
    <x v="2"/>
    <x v="35"/>
    <n v="625"/>
    <n v="0.16"/>
    <x v="54"/>
    <x v="61"/>
    <x v="1"/>
    <n v="130559"/>
    <s v="TOYOTA"/>
    <s v="Rav4"/>
    <n v="3047074"/>
    <x v="56"/>
    <x v="3"/>
    <n v="1.1599999999999999"/>
    <n v="725"/>
    <n v="0"/>
    <n v="130559"/>
    <n v="130559"/>
    <n v="0"/>
  </r>
  <r>
    <x v="57"/>
    <n v="367367"/>
    <d v="2019-08-27T00:00:00"/>
    <x v="1"/>
    <x v="2"/>
    <x v="1"/>
    <n v="44313.24"/>
    <n v="0.16"/>
    <x v="55"/>
    <x v="62"/>
    <x v="4"/>
    <n v="120702"/>
    <s v="FORD"/>
    <s v="F-550"/>
    <n v="3045606"/>
    <x v="57"/>
    <x v="4"/>
    <n v="1.1599999999999999"/>
    <n v="51403.358399999997"/>
    <n v="0"/>
    <n v="120702"/>
    <n v="120702"/>
    <n v="0"/>
  </r>
  <r>
    <x v="57"/>
    <n v="367367"/>
    <d v="2019-08-27T00:00:00"/>
    <x v="1"/>
    <x v="2"/>
    <x v="36"/>
    <n v="44313.24"/>
    <n v="0.16"/>
    <x v="55"/>
    <x v="62"/>
    <x v="4"/>
    <n v="120702"/>
    <s v="FORD"/>
    <s v="F-550"/>
    <n v="3045606"/>
    <x v="57"/>
    <x v="4"/>
    <n v="1.1599999999999999"/>
    <n v="51403.358399999997"/>
    <n v="0"/>
    <n v="120702"/>
    <n v="120702"/>
    <n v="0"/>
  </r>
  <r>
    <x v="58"/>
    <n v="367429"/>
    <d v="2019-07-18T00:00:00"/>
    <x v="1"/>
    <x v="2"/>
    <x v="37"/>
    <n v="3619.2"/>
    <n v="0.16"/>
    <x v="56"/>
    <x v="54"/>
    <x v="4"/>
    <n v="97602"/>
    <s v="FORD"/>
    <s v="F-450"/>
    <n v="3045606"/>
    <x v="58"/>
    <x v="2"/>
    <n v="1.1599999999999999"/>
    <n v="4198.2719999999999"/>
    <n v="0"/>
    <n v="97602"/>
    <n v="100000"/>
    <n v="2398"/>
  </r>
  <r>
    <x v="58"/>
    <n v="367429"/>
    <d v="2019-09-07T00:00:00"/>
    <x v="1"/>
    <x v="2"/>
    <x v="6"/>
    <n v="2155"/>
    <n v="0.16"/>
    <x v="27"/>
    <x v="5"/>
    <x v="3"/>
    <n v="100000"/>
    <s v="FORD"/>
    <s v="F-450"/>
    <n v="3046330"/>
    <x v="58"/>
    <x v="2"/>
    <n v="1.1599999999999999"/>
    <n v="2499.7999999999997"/>
    <n v="0"/>
    <n v="97602"/>
    <n v="100000"/>
    <n v="2398"/>
  </r>
  <r>
    <x v="59"/>
    <n v="367431"/>
    <d v="2019-07-09T00:00:00"/>
    <x v="1"/>
    <x v="2"/>
    <x v="5"/>
    <n v="4200"/>
    <n v="0.16"/>
    <x v="57"/>
    <x v="63"/>
    <x v="4"/>
    <n v="124538"/>
    <s v="FORD"/>
    <s v="F-450"/>
    <n v="3044906"/>
    <x v="59"/>
    <x v="1"/>
    <n v="1.1599999999999999"/>
    <n v="4872"/>
    <n v="0"/>
    <n v="124538"/>
    <n v="124538"/>
    <n v="0"/>
  </r>
  <r>
    <x v="60"/>
    <n v="373714"/>
    <d v="2019-10-30T00:00:00"/>
    <x v="1"/>
    <x v="2"/>
    <x v="1"/>
    <n v="1137.06"/>
    <n v="0.16"/>
    <x v="58"/>
    <x v="4"/>
    <x v="2"/>
    <n v="50850"/>
    <s v="TOYOTA"/>
    <s v="Rav4"/>
    <n v="0"/>
    <x v="60"/>
    <x v="2"/>
    <n v="1.1599999999999999"/>
    <n v="1318.9895999999999"/>
    <n v="0"/>
    <n v="50850"/>
    <n v="50850"/>
    <n v="0"/>
  </r>
  <r>
    <x v="61"/>
    <n v="382483"/>
    <d v="2019-09-07T00:00:00"/>
    <x v="1"/>
    <x v="2"/>
    <x v="1"/>
    <n v="2225.42"/>
    <n v="0.16"/>
    <x v="27"/>
    <x v="31"/>
    <x v="11"/>
    <n v="168504"/>
    <s v="MITSUBISHI"/>
    <s v="L200"/>
    <n v="3047074"/>
    <x v="61"/>
    <x v="3"/>
    <n v="1.1599999999999999"/>
    <n v="2581.4872"/>
    <n v="0"/>
    <n v="168504"/>
    <n v="168504"/>
    <n v="0"/>
  </r>
  <r>
    <x v="62"/>
    <n v="382495"/>
    <d v="2019-09-12T00:00:00"/>
    <x v="2"/>
    <x v="2"/>
    <x v="6"/>
    <n v="2620"/>
    <n v="0.16"/>
    <x v="19"/>
    <x v="5"/>
    <x v="3"/>
    <n v="268344"/>
    <s v="MITSUBISHI"/>
    <s v="L200"/>
    <n v="3046330"/>
    <x v="62"/>
    <x v="2"/>
    <n v="1.1599999999999999"/>
    <n v="3039.2"/>
    <n v="0"/>
    <n v="268344"/>
    <n v="277054"/>
    <n v="8710"/>
  </r>
  <r>
    <x v="62"/>
    <n v="382495"/>
    <d v="2019-09-20T00:00:00"/>
    <x v="2"/>
    <x v="2"/>
    <x v="20"/>
    <n v="405"/>
    <n v="0.16"/>
    <x v="37"/>
    <x v="2"/>
    <x v="6"/>
    <n v="277054"/>
    <s v="MITSUBISHI"/>
    <s v="L200"/>
    <n v="3046330"/>
    <x v="62"/>
    <x v="2"/>
    <n v="1.1599999999999999"/>
    <n v="469.79999999999995"/>
    <n v="0"/>
    <n v="268344"/>
    <n v="277054"/>
    <n v="8710"/>
  </r>
  <r>
    <x v="63"/>
    <n v="382519"/>
    <d v="2019-10-12T00:00:00"/>
    <x v="1"/>
    <x v="2"/>
    <x v="5"/>
    <n v="2872.66"/>
    <n v="0.16"/>
    <x v="48"/>
    <x v="10"/>
    <x v="11"/>
    <n v="159484"/>
    <s v="MITSUBISHI"/>
    <s v="L200"/>
    <n v="3047074"/>
    <x v="63"/>
    <x v="3"/>
    <n v="1.1599999999999999"/>
    <n v="3332.2855999999997"/>
    <n v="0"/>
    <n v="159484"/>
    <n v="159484"/>
    <n v="0"/>
  </r>
  <r>
    <x v="64"/>
    <n v="382521"/>
    <d v="2019-09-19T00:00:00"/>
    <x v="2"/>
    <x v="2"/>
    <x v="6"/>
    <n v="5801.42"/>
    <n v="0.16"/>
    <x v="59"/>
    <x v="31"/>
    <x v="11"/>
    <n v="150241"/>
    <s v="MITSUBISHI"/>
    <s v="L200"/>
    <n v="3047074"/>
    <x v="64"/>
    <x v="4"/>
    <n v="1.1599999999999999"/>
    <n v="6729.6471999999994"/>
    <n v="0"/>
    <n v="150241"/>
    <n v="160241"/>
    <n v="10000"/>
  </r>
  <r>
    <x v="64"/>
    <n v="382521"/>
    <d v="2019-10-01T00:00:00"/>
    <x v="2"/>
    <x v="2"/>
    <x v="38"/>
    <n v="7505"/>
    <n v="0.16"/>
    <x v="18"/>
    <x v="31"/>
    <x v="11"/>
    <n v="160241"/>
    <s v="MITSUBISHI"/>
    <s v="L200"/>
    <n v="3047074"/>
    <x v="64"/>
    <x v="4"/>
    <n v="1.1599999999999999"/>
    <n v="8705.7999999999993"/>
    <n v="0"/>
    <n v="150241"/>
    <n v="160241"/>
    <n v="10000"/>
  </r>
  <r>
    <x v="65"/>
    <n v="382545"/>
    <d v="2019-09-25T00:00:00"/>
    <x v="1"/>
    <x v="2"/>
    <x v="6"/>
    <n v="2225.42"/>
    <n v="0.16"/>
    <x v="43"/>
    <x v="31"/>
    <x v="11"/>
    <n v="229733"/>
    <s v="MITSUBISHI"/>
    <s v="L200"/>
    <n v="3047074"/>
    <x v="65"/>
    <x v="2"/>
    <n v="1.1599999999999999"/>
    <n v="2581.4872"/>
    <n v="0"/>
    <n v="229733"/>
    <n v="229733"/>
    <n v="0"/>
  </r>
  <r>
    <x v="66"/>
    <n v="382569"/>
    <d v="2019-08-21T00:00:00"/>
    <x v="2"/>
    <x v="2"/>
    <x v="6"/>
    <n v="6007.66"/>
    <n v="0.16"/>
    <x v="60"/>
    <x v="64"/>
    <x v="11"/>
    <n v="183892"/>
    <s v="MITSUBISHI"/>
    <s v="L200"/>
    <n v="3046330"/>
    <x v="66"/>
    <x v="1"/>
    <n v="1.1599999999999999"/>
    <n v="6968.8855999999996"/>
    <n v="0"/>
    <n v="183892"/>
    <n v="191843"/>
    <n v="7951"/>
  </r>
  <r>
    <x v="66"/>
    <n v="382569"/>
    <d v="2019-10-10T00:00:00"/>
    <x v="2"/>
    <x v="2"/>
    <x v="5"/>
    <n v="24125.85"/>
    <n v="0.16"/>
    <x v="33"/>
    <x v="10"/>
    <x v="11"/>
    <n v="191843"/>
    <s v="MITSUBISHI"/>
    <s v="L200"/>
    <n v="0"/>
    <x v="66"/>
    <x v="1"/>
    <n v="1.1599999999999999"/>
    <n v="27985.985999999997"/>
    <n v="0"/>
    <n v="183892"/>
    <n v="191843"/>
    <n v="7951"/>
  </r>
  <r>
    <x v="66"/>
    <n v="382569"/>
    <d v="2019-10-10T00:00:00"/>
    <x v="2"/>
    <x v="2"/>
    <x v="24"/>
    <n v="24125.85"/>
    <n v="0.16"/>
    <x v="33"/>
    <x v="10"/>
    <x v="11"/>
    <n v="191843"/>
    <s v="MITSUBISHI"/>
    <s v="L200"/>
    <n v="0"/>
    <x v="66"/>
    <x v="1"/>
    <n v="1.1599999999999999"/>
    <n v="27985.985999999997"/>
    <n v="0"/>
    <n v="183892"/>
    <n v="191843"/>
    <n v="7951"/>
  </r>
  <r>
    <x v="67"/>
    <n v="382571"/>
    <d v="2019-08-29T00:00:00"/>
    <x v="2"/>
    <x v="2"/>
    <x v="1"/>
    <n v="5801.42"/>
    <n v="0.16"/>
    <x v="61"/>
    <x v="58"/>
    <x v="11"/>
    <n v="200325"/>
    <s v="MITSUBISHI"/>
    <s v="L200"/>
    <n v="3046330"/>
    <x v="67"/>
    <x v="2"/>
    <n v="1.1599999999999999"/>
    <n v="6729.6471999999994"/>
    <n v="0"/>
    <n v="200325"/>
    <n v="200325"/>
    <n v="0"/>
  </r>
  <r>
    <x v="67"/>
    <n v="382571"/>
    <d v="2019-08-30T00:00:00"/>
    <x v="2"/>
    <x v="2"/>
    <x v="39"/>
    <n v="11035"/>
    <n v="0.16"/>
    <x v="31"/>
    <x v="58"/>
    <x v="11"/>
    <n v="200325"/>
    <s v="MITSUBISHI"/>
    <s v="L200"/>
    <n v="3046330"/>
    <x v="67"/>
    <x v="2"/>
    <n v="1.1599999999999999"/>
    <n v="12800.599999999999"/>
    <n v="0"/>
    <n v="200325"/>
    <n v="200325"/>
    <n v="0"/>
  </r>
  <r>
    <x v="68"/>
    <n v="382596"/>
    <d v="2019-09-05T00:00:00"/>
    <x v="1"/>
    <x v="2"/>
    <x v="1"/>
    <n v="5801.42"/>
    <n v="0.16"/>
    <x v="62"/>
    <x v="31"/>
    <x v="11"/>
    <n v="156872"/>
    <s v="MITSUBISHI"/>
    <s v="L200"/>
    <n v="3047074"/>
    <x v="68"/>
    <x v="3"/>
    <n v="1.1599999999999999"/>
    <n v="6729.6471999999994"/>
    <n v="0"/>
    <n v="156872"/>
    <n v="156872"/>
    <n v="0"/>
  </r>
  <r>
    <x v="69"/>
    <n v="382610"/>
    <d v="2019-10-22T00:00:00"/>
    <x v="2"/>
    <x v="2"/>
    <x v="6"/>
    <n v="6573"/>
    <n v="0.16"/>
    <x v="63"/>
    <x v="65"/>
    <x v="4"/>
    <n v="154031"/>
    <s v="MITSUBISHI"/>
    <s v="L200"/>
    <n v="3047074"/>
    <x v="69"/>
    <x v="3"/>
    <n v="1.1599999999999999"/>
    <n v="7624.6799999999994"/>
    <n v="0"/>
    <n v="154031"/>
    <n v="154031"/>
    <n v="0"/>
  </r>
  <r>
    <x v="70"/>
    <n v="382622"/>
    <d v="2019-08-27T00:00:00"/>
    <x v="2"/>
    <x v="2"/>
    <x v="1"/>
    <n v="15871"/>
    <n v="0.16"/>
    <x v="55"/>
    <x v="62"/>
    <x v="4"/>
    <n v="150950"/>
    <s v="MITSUBISHI"/>
    <s v="L200"/>
    <n v="3045606"/>
    <x v="70"/>
    <x v="2"/>
    <n v="1.1599999999999999"/>
    <n v="18410.359999999997"/>
    <n v="0"/>
    <n v="150950"/>
    <n v="150950"/>
    <n v="0"/>
  </r>
  <r>
    <x v="70"/>
    <n v="382622"/>
    <d v="2019-08-27T00:00:00"/>
    <x v="2"/>
    <x v="2"/>
    <x v="2"/>
    <n v="15871"/>
    <n v="0.16"/>
    <x v="55"/>
    <x v="62"/>
    <x v="4"/>
    <n v="150950"/>
    <s v="MITSUBISHI"/>
    <s v="L200"/>
    <n v="3045606"/>
    <x v="70"/>
    <x v="2"/>
    <n v="1.1599999999999999"/>
    <n v="18410.359999999997"/>
    <n v="0"/>
    <n v="150950"/>
    <n v="150950"/>
    <n v="0"/>
  </r>
  <r>
    <x v="71"/>
    <n v="382634"/>
    <d v="2019-07-31T00:00:00"/>
    <x v="2"/>
    <x v="2"/>
    <x v="19"/>
    <n v="5704.15"/>
    <n v="0.16"/>
    <x v="28"/>
    <x v="40"/>
    <x v="4"/>
    <n v="154338"/>
    <s v="MITSUBISHI"/>
    <s v="L200"/>
    <n v="3045606"/>
    <x v="71"/>
    <x v="1"/>
    <n v="1.1599999999999999"/>
    <n v="6616.8139999999994"/>
    <n v="0"/>
    <n v="154338"/>
    <n v="154338"/>
    <n v="0"/>
  </r>
  <r>
    <x v="71"/>
    <n v="382634"/>
    <d v="2019-07-31T00:00:00"/>
    <x v="2"/>
    <x v="2"/>
    <x v="1"/>
    <n v="5704.15"/>
    <n v="0.16"/>
    <x v="28"/>
    <x v="40"/>
    <x v="4"/>
    <n v="154338"/>
    <s v="MITSUBISHI"/>
    <s v="L200"/>
    <n v="3045606"/>
    <x v="71"/>
    <x v="1"/>
    <n v="1.1599999999999999"/>
    <n v="6616.8139999999994"/>
    <n v="0"/>
    <n v="154338"/>
    <n v="154338"/>
    <n v="0"/>
  </r>
  <r>
    <x v="72"/>
    <n v="385004"/>
    <d v="2019-07-05T00:00:00"/>
    <x v="1"/>
    <x v="2"/>
    <x v="5"/>
    <n v="4399.97"/>
    <n v="0.16"/>
    <x v="64"/>
    <x v="66"/>
    <x v="4"/>
    <n v="180398"/>
    <s v="VOLKSWAGEN"/>
    <s v="Polo"/>
    <n v="3044906"/>
    <x v="72"/>
    <x v="2"/>
    <n v="1.1599999999999999"/>
    <n v="5103.9651999999996"/>
    <n v="0"/>
    <n v="180398"/>
    <n v="180398"/>
    <n v="0"/>
  </r>
  <r>
    <x v="73"/>
    <n v="385304"/>
    <d v="2019-08-06T00:00:00"/>
    <x v="1"/>
    <x v="2"/>
    <x v="1"/>
    <n v="1137.06"/>
    <n v="0.16"/>
    <x v="65"/>
    <x v="38"/>
    <x v="2"/>
    <n v="130389"/>
    <s v="TOYOTA"/>
    <s v="Hilux"/>
    <n v="3045606"/>
    <x v="73"/>
    <x v="3"/>
    <n v="1.1599999999999999"/>
    <n v="1318.9895999999999"/>
    <n v="0"/>
    <n v="130389"/>
    <n v="139657"/>
    <n v="9268"/>
  </r>
  <r>
    <x v="73"/>
    <n v="385304"/>
    <d v="2019-10-22T00:00:00"/>
    <x v="1"/>
    <x v="2"/>
    <x v="1"/>
    <n v="2028.45"/>
    <n v="0.16"/>
    <x v="63"/>
    <x v="10"/>
    <x v="2"/>
    <n v="139657"/>
    <s v="TOYOTA"/>
    <s v="Hilux"/>
    <n v="3047074"/>
    <x v="73"/>
    <x v="3"/>
    <n v="1.1599999999999999"/>
    <n v="2353.002"/>
    <n v="0"/>
    <n v="130389"/>
    <n v="139657"/>
    <n v="9268"/>
  </r>
  <r>
    <x v="74"/>
    <n v="385431"/>
    <d v="2019-09-07T00:00:00"/>
    <x v="2"/>
    <x v="2"/>
    <x v="40"/>
    <n v="1209.8800000000001"/>
    <n v="0.16"/>
    <x v="27"/>
    <x v="67"/>
    <x v="4"/>
    <n v="62884"/>
    <s v="VOLKSWAGEN"/>
    <s v="Polo"/>
    <n v="0"/>
    <x v="74"/>
    <x v="1"/>
    <n v="1.1599999999999999"/>
    <n v="1403.4608000000001"/>
    <n v="0"/>
    <n v="62884"/>
    <n v="62884"/>
    <n v="0"/>
  </r>
  <r>
    <x v="74"/>
    <n v="385431"/>
    <d v="2019-09-15T00:00:00"/>
    <x v="2"/>
    <x v="2"/>
    <x v="41"/>
    <n v="10119.76"/>
    <n v="0.16"/>
    <x v="66"/>
    <x v="2"/>
    <x v="4"/>
    <n v="62884"/>
    <s v="VOLKSWAGEN"/>
    <s v="Polo"/>
    <n v="0"/>
    <x v="74"/>
    <x v="1"/>
    <n v="1.1599999999999999"/>
    <n v="11738.9216"/>
    <n v="0"/>
    <n v="62884"/>
    <n v="62884"/>
    <n v="0"/>
  </r>
  <r>
    <x v="75"/>
    <n v="386538"/>
    <d v="2019-08-22T00:00:00"/>
    <x v="1"/>
    <x v="2"/>
    <x v="42"/>
    <n v="32245.97"/>
    <n v="0.16"/>
    <x v="55"/>
    <x v="58"/>
    <x v="11"/>
    <n v="139292"/>
    <s v="MITSUBISHI"/>
    <s v="L200"/>
    <n v="3047074"/>
    <x v="75"/>
    <x v="4"/>
    <n v="1.1599999999999999"/>
    <n v="37405.325199999999"/>
    <n v="5"/>
    <n v="139292"/>
    <n v="149780"/>
    <n v="10488"/>
  </r>
  <r>
    <x v="75"/>
    <n v="386538"/>
    <d v="2019-08-22T00:00:00"/>
    <x v="1"/>
    <x v="2"/>
    <x v="6"/>
    <n v="32245.97"/>
    <n v="0.16"/>
    <x v="55"/>
    <x v="58"/>
    <x v="11"/>
    <n v="139292"/>
    <s v="MITSUBISHI"/>
    <s v="L200"/>
    <n v="3047074"/>
    <x v="75"/>
    <x v="4"/>
    <n v="1.1599999999999999"/>
    <n v="37405.325199999999"/>
    <n v="5"/>
    <n v="139292"/>
    <n v="149780"/>
    <n v="10488"/>
  </r>
  <r>
    <x v="75"/>
    <n v="386538"/>
    <d v="2019-10-12T00:00:00"/>
    <x v="1"/>
    <x v="2"/>
    <x v="1"/>
    <n v="5801.42"/>
    <n v="0.16"/>
    <x v="48"/>
    <x v="10"/>
    <x v="11"/>
    <n v="149780"/>
    <s v="MITSUBISHI"/>
    <s v="L200"/>
    <n v="3047074"/>
    <x v="75"/>
    <x v="4"/>
    <n v="1.1599999999999999"/>
    <n v="6729.6471999999994"/>
    <n v="0"/>
    <n v="139292"/>
    <n v="149780"/>
    <n v="10488"/>
  </r>
  <r>
    <x v="76"/>
    <n v="386540"/>
    <d v="2019-07-17T00:00:00"/>
    <x v="1"/>
    <x v="2"/>
    <x v="20"/>
    <n v="844.83"/>
    <n v="0.16"/>
    <x v="67"/>
    <x v="68"/>
    <x v="9"/>
    <n v="74000"/>
    <s v="MITSUBISHI"/>
    <s v="L200"/>
    <n v="3045606"/>
    <x v="76"/>
    <x v="2"/>
    <n v="1.1599999999999999"/>
    <n v="980.00279999999998"/>
    <n v="0"/>
    <n v="74000"/>
    <n v="74000"/>
    <n v="0"/>
  </r>
  <r>
    <x v="77"/>
    <n v="386552"/>
    <d v="2019-10-16T00:00:00"/>
    <x v="2"/>
    <x v="2"/>
    <x v="5"/>
    <n v="2744.75"/>
    <n v="0.16"/>
    <x v="39"/>
    <x v="69"/>
    <x v="12"/>
    <n v="130243"/>
    <s v="MITSUBISHI"/>
    <s v="L200"/>
    <n v="0"/>
    <x v="77"/>
    <x v="2"/>
    <n v="1.1599999999999999"/>
    <n v="3183.91"/>
    <n v="0"/>
    <n v="130243"/>
    <n v="130243"/>
    <n v="0"/>
  </r>
  <r>
    <x v="77"/>
    <n v="386552"/>
    <d v="2019-10-16T00:00:00"/>
    <x v="2"/>
    <x v="2"/>
    <x v="13"/>
    <n v="8625.16"/>
    <n v="0.16"/>
    <x v="39"/>
    <x v="69"/>
    <x v="12"/>
    <n v="130243"/>
    <s v="MITSUBISHI"/>
    <s v="L200"/>
    <n v="0"/>
    <x v="77"/>
    <x v="2"/>
    <n v="1.1599999999999999"/>
    <n v="10005.185599999999"/>
    <n v="0"/>
    <n v="130243"/>
    <n v="130243"/>
    <n v="0"/>
  </r>
  <r>
    <x v="78"/>
    <n v="391631"/>
    <d v="2019-08-30T00:00:00"/>
    <x v="2"/>
    <x v="2"/>
    <x v="11"/>
    <n v="8835.84"/>
    <n v="0.16"/>
    <x v="31"/>
    <x v="42"/>
    <x v="8"/>
    <n v="75280"/>
    <s v="TOYOTA"/>
    <s v="Rav4"/>
    <n v="3047074"/>
    <x v="78"/>
    <x v="2"/>
    <n v="1.1599999999999999"/>
    <n v="10249.5744"/>
    <n v="0"/>
    <n v="75280"/>
    <n v="75687"/>
    <n v="407"/>
  </r>
  <r>
    <x v="78"/>
    <n v="391631"/>
    <d v="2019-09-15T00:00:00"/>
    <x v="2"/>
    <x v="2"/>
    <x v="39"/>
    <n v="4932.1499999999996"/>
    <n v="0.16"/>
    <x v="66"/>
    <x v="6"/>
    <x v="2"/>
    <n v="75687"/>
    <s v="TOYOTA"/>
    <s v="Rav4"/>
    <n v="3047074"/>
    <x v="78"/>
    <x v="2"/>
    <n v="1.1599999999999999"/>
    <n v="5721.293999999999"/>
    <n v="0"/>
    <n v="75280"/>
    <n v="75687"/>
    <n v="407"/>
  </r>
  <r>
    <x v="78"/>
    <n v="391631"/>
    <d v="2019-09-25T00:00:00"/>
    <x v="2"/>
    <x v="2"/>
    <x v="29"/>
    <n v="10985.28"/>
    <n v="0.16"/>
    <x v="43"/>
    <x v="6"/>
    <x v="2"/>
    <n v="75687"/>
    <s v="TOYOTA"/>
    <s v="Rav4"/>
    <n v="3047074"/>
    <x v="78"/>
    <x v="2"/>
    <n v="1.1599999999999999"/>
    <n v="12742.924800000001"/>
    <n v="0"/>
    <n v="75280"/>
    <n v="75687"/>
    <n v="407"/>
  </r>
  <r>
    <x v="79"/>
    <n v="398318"/>
    <d v="2019-10-15T00:00:00"/>
    <x v="1"/>
    <x v="2"/>
    <x v="1"/>
    <n v="1137.07"/>
    <n v="0.16"/>
    <x v="68"/>
    <x v="19"/>
    <x v="2"/>
    <n v="191218"/>
    <s v="TOYOTA"/>
    <s v="Hilux"/>
    <n v="3047074"/>
    <x v="79"/>
    <x v="1"/>
    <n v="1.1599999999999999"/>
    <n v="1319.0011999999999"/>
    <n v="0"/>
    <n v="191218"/>
    <n v="191218"/>
    <n v="0"/>
  </r>
  <r>
    <x v="80"/>
    <n v="398320"/>
    <d v="2019-07-10T00:00:00"/>
    <x v="1"/>
    <x v="2"/>
    <x v="1"/>
    <n v="3347.41"/>
    <n v="0.16"/>
    <x v="69"/>
    <x v="63"/>
    <x v="2"/>
    <n v="121465"/>
    <s v="TOYOTA"/>
    <s v="Hilux"/>
    <n v="3044906"/>
    <x v="80"/>
    <x v="2"/>
    <n v="1.1599999999999999"/>
    <n v="3882.9955999999997"/>
    <n v="0"/>
    <n v="121465"/>
    <n v="131450"/>
    <n v="9985"/>
  </r>
  <r>
    <x v="80"/>
    <n v="398320"/>
    <d v="2019-09-26T00:00:00"/>
    <x v="1"/>
    <x v="2"/>
    <x v="1"/>
    <n v="1137.06"/>
    <n v="0.16"/>
    <x v="35"/>
    <x v="46"/>
    <x v="2"/>
    <n v="131450"/>
    <s v="TOYOTA"/>
    <s v="Hilux"/>
    <n v="3046330"/>
    <x v="80"/>
    <x v="2"/>
    <n v="1.1599999999999999"/>
    <n v="1318.9895999999999"/>
    <n v="0"/>
    <n v="121465"/>
    <n v="131450"/>
    <n v="9985"/>
  </r>
  <r>
    <x v="81"/>
    <n v="398332"/>
    <d v="2019-07-27T00:00:00"/>
    <x v="1"/>
    <x v="2"/>
    <x v="43"/>
    <n v="7025.24"/>
    <n v="0.16"/>
    <x v="70"/>
    <x v="38"/>
    <x v="2"/>
    <n v="182349"/>
    <s v="TOYOTA"/>
    <s v="Hilux"/>
    <n v="3045606"/>
    <x v="81"/>
    <x v="2"/>
    <n v="1.1599999999999999"/>
    <n v="8149.2783999999992"/>
    <n v="0"/>
    <n v="182349"/>
    <n v="183000"/>
    <n v="651"/>
  </r>
  <r>
    <x v="81"/>
    <n v="398332"/>
    <d v="2019-09-12T00:00:00"/>
    <x v="1"/>
    <x v="2"/>
    <x v="6"/>
    <n v="2000"/>
    <n v="0.16"/>
    <x v="19"/>
    <x v="5"/>
    <x v="3"/>
    <n v="183000"/>
    <s v="TOYOTA"/>
    <s v="Hilux"/>
    <n v="3046330"/>
    <x v="81"/>
    <x v="2"/>
    <n v="1.1599999999999999"/>
    <n v="2320"/>
    <n v="0"/>
    <n v="182349"/>
    <n v="183000"/>
    <n v="651"/>
  </r>
  <r>
    <x v="82"/>
    <n v="398368"/>
    <d v="2019-08-21T00:00:00"/>
    <x v="2"/>
    <x v="2"/>
    <x v="44"/>
    <n v="15979.75"/>
    <n v="0.16"/>
    <x v="60"/>
    <x v="49"/>
    <x v="2"/>
    <n v="130563"/>
    <s v="TOYOTA"/>
    <s v="Hilux"/>
    <n v="3046330"/>
    <x v="82"/>
    <x v="2"/>
    <n v="1.1599999999999999"/>
    <n v="18536.509999999998"/>
    <n v="0"/>
    <n v="130563"/>
    <n v="168618"/>
    <n v="38055"/>
  </r>
  <r>
    <x v="82"/>
    <n v="398368"/>
    <d v="2019-09-06T00:00:00"/>
    <x v="2"/>
    <x v="2"/>
    <x v="1"/>
    <n v="4168.1000000000004"/>
    <n v="0.16"/>
    <x v="71"/>
    <x v="49"/>
    <x v="2"/>
    <n v="165506"/>
    <s v="TOYOTA"/>
    <s v="Hilux"/>
    <n v="3046330"/>
    <x v="82"/>
    <x v="2"/>
    <n v="1.1599999999999999"/>
    <n v="4834.9960000000001"/>
    <n v="0"/>
    <n v="130563"/>
    <n v="168618"/>
    <n v="38055"/>
  </r>
  <r>
    <x v="82"/>
    <n v="398368"/>
    <d v="2019-09-26T00:00:00"/>
    <x v="2"/>
    <x v="2"/>
    <x v="11"/>
    <n v="12041.36"/>
    <n v="0.16"/>
    <x v="35"/>
    <x v="46"/>
    <x v="6"/>
    <n v="168618"/>
    <s v="TOYOTA"/>
    <s v="Hilux"/>
    <n v="3046330"/>
    <x v="82"/>
    <x v="2"/>
    <n v="1.1599999999999999"/>
    <n v="13967.9776"/>
    <n v="0"/>
    <n v="130563"/>
    <n v="168618"/>
    <n v="38055"/>
  </r>
  <r>
    <x v="83"/>
    <n v="398370"/>
    <d v="2019-08-24T00:00:00"/>
    <x v="2"/>
    <x v="2"/>
    <x v="45"/>
    <n v="1595"/>
    <n v="0.16"/>
    <x v="29"/>
    <x v="39"/>
    <x v="12"/>
    <n v="157226"/>
    <s v="TOYOTA"/>
    <s v="Hilux"/>
    <n v="3046330"/>
    <x v="83"/>
    <x v="2"/>
    <n v="1.1599999999999999"/>
    <n v="1850.1999999999998"/>
    <n v="0"/>
    <n v="157226"/>
    <n v="160925"/>
    <n v="3699"/>
  </r>
  <r>
    <x v="83"/>
    <n v="398370"/>
    <d v="2019-10-03T00:00:00"/>
    <x v="2"/>
    <x v="2"/>
    <x v="5"/>
    <n v="4889.41"/>
    <n v="0.16"/>
    <x v="72"/>
    <x v="8"/>
    <x v="4"/>
    <n v="160925"/>
    <s v="TOYOTA"/>
    <s v="Hilux"/>
    <n v="3047074"/>
    <x v="83"/>
    <x v="2"/>
    <n v="1.1599999999999999"/>
    <n v="5671.7155999999995"/>
    <n v="0"/>
    <n v="157226"/>
    <n v="160925"/>
    <n v="3699"/>
  </r>
  <r>
    <x v="83"/>
    <n v="398370"/>
    <d v="2019-10-03T00:00:00"/>
    <x v="2"/>
    <x v="2"/>
    <x v="13"/>
    <n v="4889.41"/>
    <n v="0.16"/>
    <x v="72"/>
    <x v="8"/>
    <x v="4"/>
    <n v="160925"/>
    <s v="TOYOTA"/>
    <s v="Hilux"/>
    <n v="3047074"/>
    <x v="83"/>
    <x v="2"/>
    <n v="1.1599999999999999"/>
    <n v="5671.7155999999995"/>
    <n v="0"/>
    <n v="157226"/>
    <n v="160925"/>
    <n v="3699"/>
  </r>
  <r>
    <x v="84"/>
    <n v="398382"/>
    <d v="2019-08-11T00:00:00"/>
    <x v="1"/>
    <x v="2"/>
    <x v="20"/>
    <n v="412.08"/>
    <n v="0.16"/>
    <x v="54"/>
    <x v="50"/>
    <x v="6"/>
    <n v="84665"/>
    <s v="TOYOTA"/>
    <s v="Hilux"/>
    <n v="3045606"/>
    <x v="84"/>
    <x v="4"/>
    <n v="1.1599999999999999"/>
    <n v="478.01279999999997"/>
    <n v="0"/>
    <n v="84665"/>
    <n v="95386"/>
    <n v="10721"/>
  </r>
  <r>
    <x v="84"/>
    <n v="398382"/>
    <d v="2019-10-30T00:00:00"/>
    <x v="1"/>
    <x v="2"/>
    <x v="1"/>
    <n v="1137.07"/>
    <n v="0.16"/>
    <x v="58"/>
    <x v="4"/>
    <x v="2"/>
    <n v="95386"/>
    <s v="TOYOTA"/>
    <s v="Hilux"/>
    <n v="0"/>
    <x v="84"/>
    <x v="4"/>
    <n v="1.1599999999999999"/>
    <n v="1319.0011999999999"/>
    <n v="0"/>
    <n v="84665"/>
    <n v="95386"/>
    <n v="10721"/>
  </r>
  <r>
    <x v="85"/>
    <n v="398407"/>
    <d v="2019-09-07T00:00:00"/>
    <x v="1"/>
    <x v="2"/>
    <x v="1"/>
    <n v="2000"/>
    <n v="0.16"/>
    <x v="27"/>
    <x v="5"/>
    <x v="3"/>
    <n v="101689"/>
    <s v="TOYOTA"/>
    <s v="Hilux"/>
    <n v="3046330"/>
    <x v="85"/>
    <x v="4"/>
    <n v="1.1599999999999999"/>
    <n v="2320"/>
    <n v="0"/>
    <n v="101689"/>
    <n v="101689"/>
    <n v="0"/>
  </r>
  <r>
    <x v="86"/>
    <n v="398419"/>
    <d v="2019-08-16T00:00:00"/>
    <x v="2"/>
    <x v="2"/>
    <x v="16"/>
    <n v="1307.9000000000001"/>
    <n v="0.16"/>
    <x v="24"/>
    <x v="70"/>
    <x v="2"/>
    <n v="211778"/>
    <s v="TOYOTA"/>
    <s v="Hilux"/>
    <n v="3045606"/>
    <x v="86"/>
    <x v="2"/>
    <n v="1.1599999999999999"/>
    <n v="1517.164"/>
    <n v="0"/>
    <n v="211778"/>
    <n v="218166"/>
    <n v="6388"/>
  </r>
  <r>
    <x v="86"/>
    <n v="398419"/>
    <d v="2019-08-16T00:00:00"/>
    <x v="2"/>
    <x v="2"/>
    <x v="1"/>
    <n v="1307.9000000000001"/>
    <n v="0.16"/>
    <x v="24"/>
    <x v="70"/>
    <x v="2"/>
    <n v="211778"/>
    <s v="TOYOTA"/>
    <s v="Hilux"/>
    <n v="3045606"/>
    <x v="86"/>
    <x v="2"/>
    <n v="1.1599999999999999"/>
    <n v="1517.164"/>
    <n v="0"/>
    <n v="211778"/>
    <n v="218166"/>
    <n v="6388"/>
  </r>
  <r>
    <x v="86"/>
    <n v="398419"/>
    <d v="2019-10-29T00:00:00"/>
    <x v="2"/>
    <x v="2"/>
    <x v="38"/>
    <n v="907.5"/>
    <n v="0.16"/>
    <x v="34"/>
    <x v="9"/>
    <x v="1"/>
    <n v="218166"/>
    <s v="TOYOTA"/>
    <s v="Hilux"/>
    <n v="3047074"/>
    <x v="86"/>
    <x v="2"/>
    <n v="1.1599999999999999"/>
    <n v="1052.6999999999998"/>
    <n v="0"/>
    <n v="211778"/>
    <n v="218166"/>
    <n v="6388"/>
  </r>
  <r>
    <x v="87"/>
    <n v="398433"/>
    <d v="2019-08-10T00:00:00"/>
    <x v="1"/>
    <x v="2"/>
    <x v="11"/>
    <n v="9567.36"/>
    <n v="0.16"/>
    <x v="15"/>
    <x v="71"/>
    <x v="9"/>
    <n v="84526"/>
    <s v="MITSUBISHI"/>
    <s v="L200"/>
    <n v="3045606"/>
    <x v="87"/>
    <x v="1"/>
    <n v="1.1599999999999999"/>
    <n v="11098.1376"/>
    <n v="0"/>
    <n v="84526"/>
    <n v="84526"/>
    <n v="0"/>
  </r>
  <r>
    <x v="88"/>
    <n v="398457"/>
    <d v="2019-10-09T00:00:00"/>
    <x v="1"/>
    <x v="2"/>
    <x v="6"/>
    <n v="2939.12"/>
    <n v="0.16"/>
    <x v="73"/>
    <x v="72"/>
    <x v="4"/>
    <n v="15678"/>
    <s v="MITSUBISHI"/>
    <s v="L200"/>
    <n v="3047074"/>
    <x v="88"/>
    <x v="2"/>
    <n v="1.1599999999999999"/>
    <n v="3409.3791999999999"/>
    <n v="0"/>
    <n v="15678"/>
    <n v="15678"/>
    <n v="0"/>
  </r>
  <r>
    <x v="89"/>
    <n v="398495"/>
    <d v="2019-08-29T00:00:00"/>
    <x v="2"/>
    <x v="2"/>
    <x v="46"/>
    <n v="20369.419999999998"/>
    <n v="0.16"/>
    <x v="61"/>
    <x v="58"/>
    <x v="11"/>
    <n v="152468"/>
    <s v="MITSUBISHI"/>
    <s v="L200"/>
    <n v="3046330"/>
    <x v="89"/>
    <x v="3"/>
    <n v="1.1599999999999999"/>
    <n v="23628.527199999997"/>
    <n v="0"/>
    <n v="152468"/>
    <n v="155000"/>
    <n v="2532"/>
  </r>
  <r>
    <x v="89"/>
    <n v="398495"/>
    <d v="2019-08-29T00:00:00"/>
    <x v="2"/>
    <x v="2"/>
    <x v="6"/>
    <n v="20369.419999999998"/>
    <n v="0.16"/>
    <x v="61"/>
    <x v="58"/>
    <x v="11"/>
    <n v="152468"/>
    <s v="MITSUBISHI"/>
    <s v="L200"/>
    <n v="3046330"/>
    <x v="89"/>
    <x v="3"/>
    <n v="1.1599999999999999"/>
    <n v="23628.527199999997"/>
    <n v="0"/>
    <n v="152468"/>
    <n v="155000"/>
    <n v="2532"/>
  </r>
  <r>
    <x v="89"/>
    <n v="398495"/>
    <d v="2019-09-06T00:00:00"/>
    <x v="2"/>
    <x v="2"/>
    <x v="47"/>
    <n v="9365"/>
    <n v="0.16"/>
    <x v="71"/>
    <x v="31"/>
    <x v="11"/>
    <n v="155000"/>
    <s v="MITSUBISHI"/>
    <s v="L200"/>
    <n v="3047074"/>
    <x v="89"/>
    <x v="3"/>
    <n v="1.1599999999999999"/>
    <n v="10863.4"/>
    <n v="0"/>
    <n v="152468"/>
    <n v="155000"/>
    <n v="2532"/>
  </r>
  <r>
    <x v="90"/>
    <n v="398510"/>
    <d v="2019-08-07T00:00:00"/>
    <x v="1"/>
    <x v="2"/>
    <x v="27"/>
    <n v="3544"/>
    <n v="0.16"/>
    <x v="60"/>
    <x v="21"/>
    <x v="4"/>
    <n v="186657"/>
    <s v="MITSUBISHI"/>
    <s v="L200"/>
    <n v="3045606"/>
    <x v="90"/>
    <x v="2"/>
    <n v="1.1599999999999999"/>
    <n v="4111.04"/>
    <n v="14"/>
    <n v="186657"/>
    <n v="186657"/>
    <n v="0"/>
  </r>
  <r>
    <x v="91"/>
    <n v="398522"/>
    <d v="2019-09-25T00:00:00"/>
    <x v="2"/>
    <x v="2"/>
    <x v="48"/>
    <n v="3569.38"/>
    <n v="0.16"/>
    <x v="43"/>
    <x v="46"/>
    <x v="4"/>
    <n v="159335"/>
    <s v="MITSUBISHI"/>
    <s v="L200"/>
    <n v="3046330"/>
    <x v="91"/>
    <x v="3"/>
    <n v="1.1599999999999999"/>
    <n v="4140.4808000000003"/>
    <n v="0"/>
    <n v="159335"/>
    <n v="159335"/>
    <n v="0"/>
  </r>
  <r>
    <x v="92"/>
    <n v="398546"/>
    <d v="2019-07-16T00:00:00"/>
    <x v="2"/>
    <x v="2"/>
    <x v="11"/>
    <n v="8164"/>
    <n v="0.16"/>
    <x v="74"/>
    <x v="73"/>
    <x v="6"/>
    <n v="191150"/>
    <s v="MITSUBISHI"/>
    <s v="L200"/>
    <n v="3045606"/>
    <x v="92"/>
    <x v="4"/>
    <n v="1.1599999999999999"/>
    <n v="9470.24"/>
    <n v="0"/>
    <n v="191150"/>
    <n v="200348"/>
    <n v="9198"/>
  </r>
  <r>
    <x v="92"/>
    <n v="398546"/>
    <d v="2019-09-12T00:00:00"/>
    <x v="2"/>
    <x v="2"/>
    <x v="6"/>
    <n v="2620"/>
    <n v="0.16"/>
    <x v="19"/>
    <x v="5"/>
    <x v="3"/>
    <n v="191737"/>
    <s v="MITSUBISHI"/>
    <s v="L200"/>
    <n v="3046330"/>
    <x v="92"/>
    <x v="4"/>
    <n v="1.1599999999999999"/>
    <n v="3039.2"/>
    <n v="0"/>
    <n v="191150"/>
    <n v="200348"/>
    <n v="9198"/>
  </r>
  <r>
    <x v="92"/>
    <n v="398546"/>
    <d v="2019-10-15T00:00:00"/>
    <x v="2"/>
    <x v="2"/>
    <x v="1"/>
    <n v="21082.82"/>
    <n v="0.16"/>
    <x v="68"/>
    <x v="10"/>
    <x v="11"/>
    <n v="200348"/>
    <s v="MITSUBISHI"/>
    <s v="L200"/>
    <n v="3047074"/>
    <x v="92"/>
    <x v="4"/>
    <n v="1.1599999999999999"/>
    <n v="24456.071199999998"/>
    <n v="0"/>
    <n v="191150"/>
    <n v="200348"/>
    <n v="9198"/>
  </r>
  <r>
    <x v="92"/>
    <n v="398546"/>
    <d v="2019-10-15T00:00:00"/>
    <x v="2"/>
    <x v="2"/>
    <x v="49"/>
    <n v="21082.82"/>
    <n v="0.16"/>
    <x v="68"/>
    <x v="10"/>
    <x v="11"/>
    <n v="200348"/>
    <s v="MITSUBISHI"/>
    <s v="L200"/>
    <n v="3047074"/>
    <x v="92"/>
    <x v="4"/>
    <n v="1.1599999999999999"/>
    <n v="24456.071199999998"/>
    <n v="0"/>
    <n v="191150"/>
    <n v="200348"/>
    <n v="9198"/>
  </r>
  <r>
    <x v="93"/>
    <n v="398558"/>
    <d v="2019-07-20T00:00:00"/>
    <x v="2"/>
    <x v="2"/>
    <x v="5"/>
    <n v="2620"/>
    <n v="0.16"/>
    <x v="41"/>
    <x v="74"/>
    <x v="3"/>
    <n v="146897"/>
    <s v="MITSUBISHI"/>
    <s v="L200"/>
    <n v="3045606"/>
    <x v="93"/>
    <x v="3"/>
    <n v="1.1599999999999999"/>
    <n v="3039.2"/>
    <n v="0"/>
    <n v="146897"/>
    <n v="158230"/>
    <n v="11333"/>
  </r>
  <r>
    <x v="93"/>
    <n v="398558"/>
    <d v="2019-10-24T00:00:00"/>
    <x v="2"/>
    <x v="2"/>
    <x v="6"/>
    <n v="16372.66"/>
    <n v="0.16"/>
    <x v="75"/>
    <x v="75"/>
    <x v="11"/>
    <n v="158230"/>
    <s v="MITSUBISHI"/>
    <s v="L200"/>
    <n v="0"/>
    <x v="93"/>
    <x v="3"/>
    <n v="1.1599999999999999"/>
    <n v="18992.285599999999"/>
    <n v="0"/>
    <n v="146897"/>
    <n v="158230"/>
    <n v="11333"/>
  </r>
  <r>
    <x v="93"/>
    <n v="398558"/>
    <d v="2019-10-24T00:00:00"/>
    <x v="2"/>
    <x v="2"/>
    <x v="50"/>
    <n v="16372.66"/>
    <n v="0.16"/>
    <x v="75"/>
    <x v="75"/>
    <x v="11"/>
    <n v="158230"/>
    <s v="MITSUBISHI"/>
    <s v="L200"/>
    <n v="0"/>
    <x v="93"/>
    <x v="3"/>
    <n v="1.1599999999999999"/>
    <n v="18992.285599999999"/>
    <n v="0"/>
    <n v="146897"/>
    <n v="158230"/>
    <n v="11333"/>
  </r>
  <r>
    <x v="94"/>
    <n v="398560"/>
    <d v="2019-07-31T00:00:00"/>
    <x v="1"/>
    <x v="2"/>
    <x v="11"/>
    <n v="8163.92"/>
    <n v="0.16"/>
    <x v="28"/>
    <x v="30"/>
    <x v="6"/>
    <n v="110528"/>
    <s v="MITSUBISHI"/>
    <s v="L200"/>
    <n v="3045606"/>
    <x v="94"/>
    <x v="2"/>
    <n v="1.1599999999999999"/>
    <n v="9470.1471999999994"/>
    <n v="0"/>
    <n v="110528"/>
    <n v="110528"/>
    <n v="0"/>
  </r>
  <r>
    <x v="95"/>
    <n v="398584"/>
    <d v="2019-09-06T00:00:00"/>
    <x v="1"/>
    <x v="2"/>
    <x v="6"/>
    <n v="5801.42"/>
    <n v="0.16"/>
    <x v="71"/>
    <x v="31"/>
    <x v="11"/>
    <n v="110527"/>
    <s v="MITSUBISHI"/>
    <s v="L200"/>
    <n v="3047074"/>
    <x v="95"/>
    <x v="2"/>
    <n v="1.1599999999999999"/>
    <n v="6729.6471999999994"/>
    <n v="0"/>
    <n v="110527"/>
    <n v="110527"/>
    <n v="0"/>
  </r>
  <r>
    <x v="96"/>
    <n v="398623"/>
    <d v="2019-10-19T00:00:00"/>
    <x v="1"/>
    <x v="2"/>
    <x v="6"/>
    <n v="2772.75"/>
    <n v="0.16"/>
    <x v="50"/>
    <x v="42"/>
    <x v="12"/>
    <n v="110219"/>
    <s v="MITSUBISHI"/>
    <s v="L200"/>
    <n v="0"/>
    <x v="96"/>
    <x v="4"/>
    <n v="1.1599999999999999"/>
    <n v="3216.39"/>
    <n v="0"/>
    <n v="110219"/>
    <n v="110219"/>
    <n v="0"/>
  </r>
  <r>
    <x v="97"/>
    <n v="398635"/>
    <d v="2019-07-27T00:00:00"/>
    <x v="2"/>
    <x v="2"/>
    <x v="6"/>
    <n v="2546.65"/>
    <n v="0.16"/>
    <x v="70"/>
    <x v="30"/>
    <x v="12"/>
    <n v="162650"/>
    <s v="MITSUBISHI"/>
    <s v="L200"/>
    <n v="3046330"/>
    <x v="97"/>
    <x v="3"/>
    <n v="1.1599999999999999"/>
    <n v="2954.114"/>
    <n v="0"/>
    <n v="162650"/>
    <n v="164000"/>
    <n v="1350"/>
  </r>
  <r>
    <x v="97"/>
    <n v="398635"/>
    <d v="2019-08-03T00:00:00"/>
    <x v="2"/>
    <x v="2"/>
    <x v="51"/>
    <n v="8608.56"/>
    <n v="0.16"/>
    <x v="76"/>
    <x v="30"/>
    <x v="12"/>
    <n v="163000"/>
    <s v="MITSUBISHI"/>
    <s v="L200"/>
    <n v="3046330"/>
    <x v="97"/>
    <x v="3"/>
    <n v="1.1599999999999999"/>
    <n v="9985.9295999999995"/>
    <n v="0"/>
    <n v="162650"/>
    <n v="164000"/>
    <n v="1350"/>
  </r>
  <r>
    <x v="97"/>
    <n v="398635"/>
    <d v="2019-10-11T00:00:00"/>
    <x v="2"/>
    <x v="2"/>
    <x v="5"/>
    <n v="2779.75"/>
    <n v="0.16"/>
    <x v="53"/>
    <x v="44"/>
    <x v="12"/>
    <n v="164000"/>
    <s v="MITSUBISHI"/>
    <s v="L200"/>
    <n v="0"/>
    <x v="97"/>
    <x v="3"/>
    <n v="1.1599999999999999"/>
    <n v="3224.5099999999998"/>
    <n v="0"/>
    <n v="162650"/>
    <n v="164000"/>
    <n v="1350"/>
  </r>
  <r>
    <x v="98"/>
    <n v="398659"/>
    <d v="2019-10-02T00:00:00"/>
    <x v="2"/>
    <x v="2"/>
    <x v="52"/>
    <n v="35523.199999999997"/>
    <n v="0.16"/>
    <x v="77"/>
    <x v="31"/>
    <x v="11"/>
    <n v="185127"/>
    <s v="MITSUBISHI"/>
    <s v="L200"/>
    <n v="3047074"/>
    <x v="98"/>
    <x v="1"/>
    <n v="1.1599999999999999"/>
    <n v="41206.911999999997"/>
    <n v="0"/>
    <n v="185127"/>
    <n v="190000"/>
    <n v="4873"/>
  </r>
  <r>
    <x v="98"/>
    <n v="398659"/>
    <d v="2019-10-18T00:00:00"/>
    <x v="2"/>
    <x v="2"/>
    <x v="6"/>
    <n v="2225.42"/>
    <n v="0.16"/>
    <x v="78"/>
    <x v="10"/>
    <x v="11"/>
    <n v="190000"/>
    <s v="MITSUBISHI"/>
    <s v="L200"/>
    <n v="0"/>
    <x v="98"/>
    <x v="1"/>
    <n v="1.1599999999999999"/>
    <n v="2581.4872"/>
    <n v="0"/>
    <n v="185127"/>
    <n v="190000"/>
    <n v="4873"/>
  </r>
  <r>
    <x v="99"/>
    <n v="398661"/>
    <d v="2019-08-16T00:00:00"/>
    <x v="2"/>
    <x v="2"/>
    <x v="1"/>
    <n v="6007.66"/>
    <n v="0.16"/>
    <x v="24"/>
    <x v="14"/>
    <x v="11"/>
    <n v="140556"/>
    <s v="MITSUBISHI"/>
    <s v="L200"/>
    <n v="3046330"/>
    <x v="99"/>
    <x v="3"/>
    <n v="1.1599999999999999"/>
    <n v="6968.8855999999996"/>
    <n v="0"/>
    <n v="140556"/>
    <n v="140556"/>
    <n v="0"/>
  </r>
  <r>
    <x v="100"/>
    <n v="398706"/>
    <d v="2019-07-04T00:00:00"/>
    <x v="2"/>
    <x v="2"/>
    <x v="5"/>
    <n v="3194.67"/>
    <n v="0.16"/>
    <x v="79"/>
    <x v="66"/>
    <x v="4"/>
    <n v="130000"/>
    <s v="MITSUBISHI"/>
    <s v="L200"/>
    <n v="3044906"/>
    <x v="100"/>
    <x v="2"/>
    <n v="1.1599999999999999"/>
    <n v="3705.8172"/>
    <n v="0"/>
    <n v="130000"/>
    <n v="130000"/>
    <n v="0"/>
  </r>
  <r>
    <x v="101"/>
    <n v="398718"/>
    <d v="2019-08-17T00:00:00"/>
    <x v="2"/>
    <x v="2"/>
    <x v="1"/>
    <n v="5801.42"/>
    <n v="0.16"/>
    <x v="26"/>
    <x v="64"/>
    <x v="11"/>
    <n v="151642"/>
    <s v="MITSUBISHI"/>
    <s v="L200"/>
    <n v="3046330"/>
    <x v="101"/>
    <x v="3"/>
    <n v="1.1599999999999999"/>
    <n v="6729.6471999999994"/>
    <n v="0"/>
    <n v="151642"/>
    <n v="155000"/>
    <n v="3358"/>
  </r>
  <r>
    <x v="101"/>
    <n v="398718"/>
    <d v="2019-08-30T00:00:00"/>
    <x v="2"/>
    <x v="2"/>
    <x v="49"/>
    <n v="290819"/>
    <n v="0.16"/>
    <x v="31"/>
    <x v="64"/>
    <x v="11"/>
    <n v="152654"/>
    <s v="MITSUBISHI"/>
    <s v="L200"/>
    <n v="3046330"/>
    <x v="101"/>
    <x v="3"/>
    <n v="1.1599999999999999"/>
    <n v="337350.04"/>
    <n v="0"/>
    <n v="151642"/>
    <n v="155000"/>
    <n v="3358"/>
  </r>
  <r>
    <x v="101"/>
    <n v="398718"/>
    <d v="2019-09-07T00:00:00"/>
    <x v="2"/>
    <x v="2"/>
    <x v="6"/>
    <n v="2620"/>
    <n v="0.16"/>
    <x v="27"/>
    <x v="3"/>
    <x v="3"/>
    <n v="155000"/>
    <s v="MITSUBISHI"/>
    <s v="L200"/>
    <n v="3046330"/>
    <x v="101"/>
    <x v="3"/>
    <n v="1.1599999999999999"/>
    <n v="3039.2"/>
    <n v="0"/>
    <n v="151642"/>
    <n v="155000"/>
    <n v="3358"/>
  </r>
  <r>
    <x v="102"/>
    <n v="438767"/>
    <d v="2019-09-08T00:00:00"/>
    <x v="1"/>
    <x v="2"/>
    <x v="1"/>
    <n v="2620"/>
    <n v="0.16"/>
    <x v="17"/>
    <x v="5"/>
    <x v="3"/>
    <n v="132973"/>
    <s v="MITSUBISHI"/>
    <s v="L200"/>
    <n v="3046330"/>
    <x v="102"/>
    <x v="3"/>
    <n v="1.1599999999999999"/>
    <n v="3039.2"/>
    <n v="0"/>
    <n v="132973"/>
    <n v="140533"/>
    <n v="7560"/>
  </r>
  <r>
    <x v="102"/>
    <n v="438767"/>
    <d v="2019-09-12T00:00:00"/>
    <x v="1"/>
    <x v="2"/>
    <x v="6"/>
    <n v="6007.66"/>
    <n v="0.16"/>
    <x v="19"/>
    <x v="31"/>
    <x v="11"/>
    <n v="140533"/>
    <s v="MITSUBISHI"/>
    <s v="L200"/>
    <n v="3047074"/>
    <x v="102"/>
    <x v="3"/>
    <n v="1.1599999999999999"/>
    <n v="6968.8855999999996"/>
    <n v="0"/>
    <n v="132973"/>
    <n v="140533"/>
    <n v="7560"/>
  </r>
  <r>
    <x v="103"/>
    <n v="438781"/>
    <d v="2019-07-20T00:00:00"/>
    <x v="2"/>
    <x v="2"/>
    <x v="11"/>
    <n v="8163.96"/>
    <n v="0.16"/>
    <x v="23"/>
    <x v="76"/>
    <x v="6"/>
    <n v="191300"/>
    <s v="MITSUBISHI"/>
    <s v="L200"/>
    <n v="3045606"/>
    <x v="103"/>
    <x v="2"/>
    <n v="1.1599999999999999"/>
    <n v="9470.1935999999987"/>
    <n v="20"/>
    <n v="191300"/>
    <n v="200739"/>
    <n v="9439"/>
  </r>
  <r>
    <x v="103"/>
    <n v="438781"/>
    <d v="2019-08-09T00:00:00"/>
    <x v="2"/>
    <x v="2"/>
    <x v="1"/>
    <n v="2225.42"/>
    <n v="0.16"/>
    <x v="23"/>
    <x v="23"/>
    <x v="11"/>
    <n v="191300"/>
    <s v="MITSUBISHI"/>
    <s v="L200"/>
    <n v="3045606"/>
    <x v="103"/>
    <x v="2"/>
    <n v="1.1599999999999999"/>
    <n v="2581.4872"/>
    <n v="0"/>
    <n v="191300"/>
    <n v="200739"/>
    <n v="9439"/>
  </r>
  <r>
    <x v="103"/>
    <n v="438781"/>
    <d v="2019-08-10T00:00:00"/>
    <x v="2"/>
    <x v="2"/>
    <x v="43"/>
    <n v="13921"/>
    <n v="0.16"/>
    <x v="15"/>
    <x v="64"/>
    <x v="11"/>
    <n v="191300"/>
    <s v="MITSUBISHI"/>
    <s v="L200"/>
    <n v="3046330"/>
    <x v="103"/>
    <x v="2"/>
    <n v="1.1599999999999999"/>
    <n v="16148.359999999999"/>
    <n v="0"/>
    <n v="191300"/>
    <n v="200739"/>
    <n v="9439"/>
  </r>
  <r>
    <x v="103"/>
    <n v="438781"/>
    <d v="2019-09-19T00:00:00"/>
    <x v="2"/>
    <x v="2"/>
    <x v="6"/>
    <n v="5801.42"/>
    <n v="0.16"/>
    <x v="59"/>
    <x v="31"/>
    <x v="11"/>
    <n v="200739"/>
    <s v="MITSUBISHI"/>
    <s v="L200"/>
    <n v="3047074"/>
    <x v="103"/>
    <x v="2"/>
    <n v="1.1599999999999999"/>
    <n v="6729.6471999999994"/>
    <n v="0"/>
    <n v="191300"/>
    <n v="200739"/>
    <n v="9439"/>
  </r>
  <r>
    <x v="103"/>
    <n v="438781"/>
    <d v="2019-10-01T00:00:00"/>
    <x v="2"/>
    <x v="2"/>
    <x v="30"/>
    <n v="11067.59"/>
    <n v="0.16"/>
    <x v="18"/>
    <x v="31"/>
    <x v="11"/>
    <n v="200739"/>
    <s v="MITSUBISHI"/>
    <s v="L200"/>
    <n v="3047074"/>
    <x v="103"/>
    <x v="2"/>
    <n v="1.1599999999999999"/>
    <n v="12838.404399999999"/>
    <n v="0"/>
    <n v="191300"/>
    <n v="200739"/>
    <n v="9439"/>
  </r>
  <r>
    <x v="104"/>
    <n v="438805"/>
    <d v="2019-09-12T00:00:00"/>
    <x v="2"/>
    <x v="2"/>
    <x v="12"/>
    <n v="26501"/>
    <n v="0.16"/>
    <x v="19"/>
    <x v="31"/>
    <x v="11"/>
    <n v="160000"/>
    <s v="MITSUBISHI"/>
    <s v="L200"/>
    <n v="3047074"/>
    <x v="104"/>
    <x v="2"/>
    <n v="1.1599999999999999"/>
    <n v="30741.159999999996"/>
    <n v="0"/>
    <n v="160000"/>
    <n v="183085"/>
    <n v="23085"/>
  </r>
  <r>
    <x v="104"/>
    <n v="438805"/>
    <d v="2019-11-01T00:00:00"/>
    <x v="2"/>
    <x v="2"/>
    <x v="6"/>
    <n v="6007.66"/>
    <n v="0.16"/>
    <x v="80"/>
    <x v="75"/>
    <x v="11"/>
    <n v="183085"/>
    <s v="MITSUBISHI"/>
    <s v="L200"/>
    <n v="0"/>
    <x v="104"/>
    <x v="2"/>
    <n v="1.1599999999999999"/>
    <n v="6968.8855999999996"/>
    <n v="0"/>
    <n v="160000"/>
    <n v="183085"/>
    <n v="23085"/>
  </r>
  <r>
    <x v="104"/>
    <n v="438805"/>
    <d v="2019-11-01T00:00:00"/>
    <x v="2"/>
    <x v="2"/>
    <x v="11"/>
    <n v="8163.96"/>
    <n v="0.16"/>
    <x v="80"/>
    <x v="75"/>
    <x v="6"/>
    <n v="182644"/>
    <s v="MITSUBISHI"/>
    <s v="L200"/>
    <n v="0"/>
    <x v="104"/>
    <x v="2"/>
    <n v="1.1599999999999999"/>
    <n v="9470.1935999999987"/>
    <n v="0"/>
    <n v="160000"/>
    <n v="183085"/>
    <n v="23085"/>
  </r>
  <r>
    <x v="104"/>
    <n v="438805"/>
    <d v="2019-11-01T00:00:00"/>
    <x v="2"/>
    <x v="2"/>
    <x v="20"/>
    <n v="405"/>
    <n v="0.16"/>
    <x v="80"/>
    <x v="75"/>
    <x v="6"/>
    <n v="182644"/>
    <s v="MITSUBISHI"/>
    <s v="L200"/>
    <n v="0"/>
    <x v="104"/>
    <x v="2"/>
    <n v="1.1599999999999999"/>
    <n v="469.79999999999995"/>
    <n v="0"/>
    <n v="160000"/>
    <n v="183085"/>
    <n v="23085"/>
  </r>
  <r>
    <x v="105"/>
    <n v="438829"/>
    <d v="2019-09-25T00:00:00"/>
    <x v="2"/>
    <x v="2"/>
    <x v="53"/>
    <n v="3595.7"/>
    <n v="0.16"/>
    <x v="43"/>
    <x v="46"/>
    <x v="1"/>
    <n v="147930"/>
    <s v="TOYOTA"/>
    <s v="Rav4"/>
    <n v="3046330"/>
    <x v="105"/>
    <x v="2"/>
    <n v="1.1599999999999999"/>
    <n v="4171.0119999999997"/>
    <n v="0"/>
    <n v="147930"/>
    <n v="148422"/>
    <n v="492"/>
  </r>
  <r>
    <x v="105"/>
    <n v="438829"/>
    <d v="2019-09-26T00:00:00"/>
    <x v="2"/>
    <x v="2"/>
    <x v="17"/>
    <n v="4418"/>
    <n v="0.16"/>
    <x v="35"/>
    <x v="42"/>
    <x v="8"/>
    <n v="147930"/>
    <s v="TOYOTA"/>
    <s v="Rav4"/>
    <n v="3047074"/>
    <x v="105"/>
    <x v="2"/>
    <n v="1.1599999999999999"/>
    <n v="5124.8799999999992"/>
    <n v="0"/>
    <n v="147930"/>
    <n v="148422"/>
    <n v="492"/>
  </r>
  <r>
    <x v="105"/>
    <n v="438829"/>
    <d v="2019-10-03T00:00:00"/>
    <x v="2"/>
    <x v="2"/>
    <x v="54"/>
    <n v="10636.21"/>
    <n v="0.16"/>
    <x v="72"/>
    <x v="77"/>
    <x v="1"/>
    <n v="148422"/>
    <s v="TOYOTA"/>
    <s v="Rav4"/>
    <n v="3047074"/>
    <x v="105"/>
    <x v="2"/>
    <n v="1.1599999999999999"/>
    <n v="12338.003599999998"/>
    <n v="0"/>
    <n v="147930"/>
    <n v="148422"/>
    <n v="492"/>
  </r>
  <r>
    <x v="106"/>
    <n v="456695"/>
    <d v="2019-08-07T00:00:00"/>
    <x v="1"/>
    <x v="2"/>
    <x v="9"/>
    <n v="2465"/>
    <n v="0.16"/>
    <x v="16"/>
    <x v="30"/>
    <x v="4"/>
    <n v="73237"/>
    <s v="VOLKSWAGEN"/>
    <s v="Polo"/>
    <n v="3045606"/>
    <x v="106"/>
    <x v="2"/>
    <n v="1.1599999999999999"/>
    <n v="2859.3999999999996"/>
    <n v="0"/>
    <n v="73237"/>
    <n v="73237"/>
    <n v="0"/>
  </r>
  <r>
    <x v="106"/>
    <n v="456695"/>
    <d v="2019-08-08T00:00:00"/>
    <x v="1"/>
    <x v="2"/>
    <x v="15"/>
    <n v="1110"/>
    <n v="0.16"/>
    <x v="60"/>
    <x v="78"/>
    <x v="4"/>
    <n v="73237"/>
    <s v="VOLKSWAGEN"/>
    <s v="Polo"/>
    <n v="3045606"/>
    <x v="106"/>
    <x v="2"/>
    <n v="1.1599999999999999"/>
    <n v="1287.5999999999999"/>
    <n v="13"/>
    <n v="73237"/>
    <n v="73237"/>
    <n v="0"/>
  </r>
  <r>
    <x v="107"/>
    <n v="460260"/>
    <d v="2019-08-27T00:00:00"/>
    <x v="1"/>
    <x v="2"/>
    <x v="1"/>
    <n v="3347.41"/>
    <n v="0.16"/>
    <x v="55"/>
    <x v="37"/>
    <x v="2"/>
    <n v="100000"/>
    <s v="TOYOTA"/>
    <s v="Hilux"/>
    <n v="3046330"/>
    <x v="107"/>
    <x v="3"/>
    <n v="1.1599999999999999"/>
    <n v="3882.9955999999997"/>
    <n v="0"/>
    <n v="100000"/>
    <n v="131126"/>
    <n v="31126"/>
  </r>
  <r>
    <x v="107"/>
    <n v="460260"/>
    <d v="2019-10-17T00:00:00"/>
    <x v="1"/>
    <x v="2"/>
    <x v="1"/>
    <n v="1137.06"/>
    <n v="0.16"/>
    <x v="81"/>
    <x v="69"/>
    <x v="2"/>
    <n v="129400"/>
    <s v="TOYOTA"/>
    <s v="Hilux"/>
    <n v="3047074"/>
    <x v="107"/>
    <x v="3"/>
    <n v="1.1599999999999999"/>
    <n v="1318.9895999999999"/>
    <n v="0"/>
    <n v="100000"/>
    <n v="131126"/>
    <n v="31126"/>
  </r>
  <r>
    <x v="107"/>
    <n v="460260"/>
    <d v="2019-11-07T00:00:00"/>
    <x v="1"/>
    <x v="2"/>
    <x v="20"/>
    <n v="410"/>
    <n v="0.16"/>
    <x v="82"/>
    <x v="27"/>
    <x v="6"/>
    <n v="131126"/>
    <s v="TOYOTA"/>
    <s v="Hilux"/>
    <n v="0"/>
    <x v="107"/>
    <x v="3"/>
    <n v="1.1599999999999999"/>
    <n v="475.59999999999997"/>
    <n v="0"/>
    <n v="100000"/>
    <n v="131126"/>
    <n v="31126"/>
  </r>
  <r>
    <x v="108"/>
    <n v="460285"/>
    <d v="2019-07-28T00:00:00"/>
    <x v="1"/>
    <x v="2"/>
    <x v="17"/>
    <n v="5752.36"/>
    <n v="0.16"/>
    <x v="83"/>
    <x v="79"/>
    <x v="6"/>
    <n v="131000"/>
    <s v="TOYOTA"/>
    <s v="Hilux"/>
    <n v="3045606"/>
    <x v="108"/>
    <x v="2"/>
    <n v="1.1599999999999999"/>
    <n v="6672.7375999999995"/>
    <n v="0"/>
    <n v="131000"/>
    <n v="162034"/>
    <n v="31034"/>
  </r>
  <r>
    <x v="108"/>
    <n v="460285"/>
    <d v="2019-08-24T00:00:00"/>
    <x v="1"/>
    <x v="2"/>
    <x v="1"/>
    <n v="1852.57"/>
    <n v="0.16"/>
    <x v="29"/>
    <x v="29"/>
    <x v="2"/>
    <n v="150435"/>
    <s v="TOYOTA"/>
    <s v="Hilux"/>
    <n v="3045606"/>
    <x v="108"/>
    <x v="2"/>
    <n v="1.1599999999999999"/>
    <n v="2148.9811999999997"/>
    <n v="0"/>
    <n v="131000"/>
    <n v="162034"/>
    <n v="31034"/>
  </r>
  <r>
    <x v="108"/>
    <n v="460285"/>
    <d v="2019-08-24T00:00:00"/>
    <x v="1"/>
    <x v="2"/>
    <x v="20"/>
    <n v="1852.57"/>
    <n v="0.16"/>
    <x v="29"/>
    <x v="29"/>
    <x v="2"/>
    <n v="150435"/>
    <s v="TOYOTA"/>
    <s v="Hilux"/>
    <n v="3045606"/>
    <x v="108"/>
    <x v="2"/>
    <n v="1.1599999999999999"/>
    <n v="2148.9811999999997"/>
    <n v="0"/>
    <n v="131000"/>
    <n v="162034"/>
    <n v="31034"/>
  </r>
  <r>
    <x v="108"/>
    <n v="460285"/>
    <d v="2019-09-07T00:00:00"/>
    <x v="1"/>
    <x v="2"/>
    <x v="1"/>
    <n v="2715"/>
    <n v="0.16"/>
    <x v="27"/>
    <x v="5"/>
    <x v="3"/>
    <n v="150435"/>
    <s v="TOYOTA"/>
    <s v="Hilux"/>
    <n v="3046330"/>
    <x v="108"/>
    <x v="2"/>
    <n v="1.1599999999999999"/>
    <n v="3149.3999999999996"/>
    <n v="0"/>
    <n v="131000"/>
    <n v="162034"/>
    <n v="31034"/>
  </r>
  <r>
    <x v="108"/>
    <n v="460285"/>
    <d v="2019-10-12T00:00:00"/>
    <x v="1"/>
    <x v="2"/>
    <x v="1"/>
    <n v="4168.1000000000004"/>
    <n v="0.16"/>
    <x v="48"/>
    <x v="80"/>
    <x v="2"/>
    <n v="162034"/>
    <s v="TOYOTA"/>
    <s v="Hilux"/>
    <n v="3047074"/>
    <x v="108"/>
    <x v="2"/>
    <n v="1.1599999999999999"/>
    <n v="4834.9960000000001"/>
    <n v="0"/>
    <n v="131000"/>
    <n v="162034"/>
    <n v="31034"/>
  </r>
  <r>
    <x v="109"/>
    <n v="474582"/>
    <d v="2019-10-08T00:00:00"/>
    <x v="2"/>
    <x v="2"/>
    <x v="3"/>
    <n v="2500"/>
    <n v="0.16"/>
    <x v="10"/>
    <x v="81"/>
    <x v="1"/>
    <n v="35186"/>
    <s v="TOYOTA"/>
    <s v="Rav4"/>
    <n v="3047074"/>
    <x v="109"/>
    <x v="2"/>
    <n v="1.1599999999999999"/>
    <n v="2900"/>
    <n v="0"/>
    <n v="35186"/>
    <n v="35186"/>
    <n v="0"/>
  </r>
  <r>
    <x v="110"/>
    <n v="505121"/>
    <d v="2019-07-03T00:00:00"/>
    <x v="1"/>
    <x v="2"/>
    <x v="1"/>
    <n v="1137.06"/>
    <n v="0.16"/>
    <x v="79"/>
    <x v="82"/>
    <x v="2"/>
    <n v="50530"/>
    <s v="TOYOTA"/>
    <s v="Rav4"/>
    <n v="3044906"/>
    <x v="110"/>
    <x v="1"/>
    <n v="1.1599999999999999"/>
    <n v="1318.9895999999999"/>
    <n v="1"/>
    <n v="50530"/>
    <n v="60079"/>
    <n v="9549"/>
  </r>
  <r>
    <x v="110"/>
    <n v="505121"/>
    <d v="2019-07-11T00:00:00"/>
    <x v="1"/>
    <x v="2"/>
    <x v="20"/>
    <n v="283.70999999999998"/>
    <n v="0.16"/>
    <x v="84"/>
    <x v="83"/>
    <x v="6"/>
    <n v="54800"/>
    <s v="TOYOTA"/>
    <s v="Rav4"/>
    <n v="3045606"/>
    <x v="110"/>
    <x v="1"/>
    <n v="1.1599999999999999"/>
    <n v="329.10359999999997"/>
    <n v="0"/>
    <n v="50530"/>
    <n v="60079"/>
    <n v="9549"/>
  </r>
  <r>
    <x v="110"/>
    <n v="505121"/>
    <d v="2019-09-13T00:00:00"/>
    <x v="1"/>
    <x v="2"/>
    <x v="1"/>
    <n v="2028.45"/>
    <n v="0.16"/>
    <x v="51"/>
    <x v="5"/>
    <x v="2"/>
    <n v="60079"/>
    <s v="TOYOTA"/>
    <s v="Rav4"/>
    <n v="3046330"/>
    <x v="110"/>
    <x v="1"/>
    <n v="1.1599999999999999"/>
    <n v="2353.002"/>
    <n v="0"/>
    <n v="50530"/>
    <n v="60079"/>
    <n v="9549"/>
  </r>
  <r>
    <x v="111"/>
    <n v="530050"/>
    <d v="2019-09-11T00:00:00"/>
    <x v="1"/>
    <x v="2"/>
    <x v="1"/>
    <n v="2620"/>
    <n v="0.16"/>
    <x v="40"/>
    <x v="5"/>
    <x v="3"/>
    <n v="69987"/>
    <s v="MITSUBISHI"/>
    <s v="L200"/>
    <n v="3046330"/>
    <x v="111"/>
    <x v="2"/>
    <n v="1.1599999999999999"/>
    <n v="3039.2"/>
    <n v="0"/>
    <n v="69987"/>
    <n v="80454"/>
    <n v="10467"/>
  </r>
  <r>
    <x v="111"/>
    <n v="530050"/>
    <d v="2019-10-11T00:00:00"/>
    <x v="1"/>
    <x v="2"/>
    <x v="1"/>
    <n v="6007.66"/>
    <n v="0.16"/>
    <x v="53"/>
    <x v="10"/>
    <x v="11"/>
    <n v="80454"/>
    <s v="MITSUBISHI"/>
    <s v="L200"/>
    <n v="3047074"/>
    <x v="111"/>
    <x v="2"/>
    <n v="1.1599999999999999"/>
    <n v="6968.8855999999996"/>
    <n v="0"/>
    <n v="69987"/>
    <n v="80454"/>
    <n v="10467"/>
  </r>
  <r>
    <x v="112"/>
    <n v="630980"/>
    <d v="2019-11-08T00:00:00"/>
    <x v="2"/>
    <x v="2"/>
    <x v="5"/>
    <n v="15235.65"/>
    <n v="0.16"/>
    <x v="14"/>
    <x v="84"/>
    <x v="4"/>
    <n v="84448"/>
    <s v="FORD"/>
    <s v="F-550"/>
    <n v="0"/>
    <x v="112"/>
    <x v="2"/>
    <n v="1.1599999999999999"/>
    <n v="17673.353999999999"/>
    <n v="0"/>
    <n v="84448"/>
    <n v="84448"/>
    <n v="0"/>
  </r>
  <r>
    <x v="112"/>
    <n v="630980"/>
    <d v="2019-11-08T00:00:00"/>
    <x v="2"/>
    <x v="2"/>
    <x v="40"/>
    <n v="15235.65"/>
    <n v="0.16"/>
    <x v="14"/>
    <x v="84"/>
    <x v="4"/>
    <n v="84448"/>
    <s v="FORD"/>
    <s v="F-550"/>
    <n v="0"/>
    <x v="112"/>
    <x v="2"/>
    <n v="1.1599999999999999"/>
    <n v="17673.353999999999"/>
    <n v="0"/>
    <n v="84448"/>
    <n v="84448"/>
    <n v="0"/>
  </r>
  <r>
    <x v="113"/>
    <n v="631322"/>
    <d v="2019-08-03T00:00:00"/>
    <x v="1"/>
    <x v="2"/>
    <x v="5"/>
    <n v="4760"/>
    <n v="0.16"/>
    <x v="76"/>
    <x v="36"/>
    <x v="4"/>
    <n v="77416"/>
    <s v="FORD"/>
    <s v="F-350"/>
    <n v="3045607"/>
    <x v="113"/>
    <x v="3"/>
    <n v="1.1599999999999999"/>
    <n v="5521.5999999999995"/>
    <n v="0"/>
    <n v="77416"/>
    <n v="77416"/>
    <n v="0"/>
  </r>
  <r>
    <x v="114"/>
    <n v="638738"/>
    <d v="2019-07-06T00:00:00"/>
    <x v="1"/>
    <x v="2"/>
    <x v="1"/>
    <n v="1611.21"/>
    <n v="0.16"/>
    <x v="85"/>
    <x v="85"/>
    <x v="1"/>
    <n v="12696"/>
    <s v="TOYOTA"/>
    <s v="Rav4"/>
    <n v="3044907"/>
    <x v="114"/>
    <x v="2"/>
    <n v="1.1599999999999999"/>
    <n v="1869.0036"/>
    <n v="0"/>
    <n v="12696"/>
    <n v="12696"/>
    <n v="0"/>
  </r>
  <r>
    <x v="114"/>
    <n v="638738"/>
    <d v="2019-07-06T00:00:00"/>
    <x v="1"/>
    <x v="2"/>
    <x v="40"/>
    <n v="1611.21"/>
    <n v="0.16"/>
    <x v="85"/>
    <x v="85"/>
    <x v="1"/>
    <n v="12696"/>
    <s v="TOYOTA"/>
    <s v="Rav4"/>
    <n v="3044907"/>
    <x v="114"/>
    <x v="2"/>
    <n v="1.1599999999999999"/>
    <n v="1869.0036"/>
    <n v="0"/>
    <n v="12696"/>
    <n v="12696"/>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E460B66-B0CE-41D9-A80A-CF952C6BCAAB}"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ehículo">
  <location ref="B3:D119" firstHeaderRow="0" firstDataRow="1" firstDataCol="1"/>
  <pivotFields count="15">
    <pivotField axis="axisRow" showAll="0">
      <items count="116">
        <item x="1"/>
        <item x="10"/>
        <item x="96"/>
        <item x="97"/>
        <item x="98"/>
        <item x="99"/>
        <item x="100"/>
        <item x="101"/>
        <item x="102"/>
        <item x="103"/>
        <item x="104"/>
        <item x="105"/>
        <item x="11"/>
        <item x="106"/>
        <item x="107"/>
        <item x="108"/>
        <item x="109"/>
        <item x="110"/>
        <item x="111"/>
        <item x="112"/>
        <item x="113"/>
        <item x="114"/>
        <item x="12"/>
        <item x="13"/>
        <item x="14"/>
        <item x="15"/>
        <item x="16"/>
        <item x="17"/>
        <item x="18"/>
        <item x="2"/>
        <item x="19"/>
        <item x="20"/>
        <item x="21"/>
        <item x="22"/>
        <item x="23"/>
        <item x="24"/>
        <item x="25"/>
        <item x="26"/>
        <item x="27"/>
        <item x="3"/>
        <item x="28"/>
        <item x="29"/>
        <item x="30"/>
        <item x="31"/>
        <item x="32"/>
        <item x="33"/>
        <item x="34"/>
        <item x="35"/>
        <item x="36"/>
        <item x="4"/>
        <item x="37"/>
        <item x="38"/>
        <item x="39"/>
        <item x="40"/>
        <item x="41"/>
        <item x="42"/>
        <item x="43"/>
        <item x="44"/>
        <item x="45"/>
        <item x="46"/>
        <item x="5"/>
        <item x="47"/>
        <item x="48"/>
        <item x="49"/>
        <item x="50"/>
        <item x="51"/>
        <item x="52"/>
        <item x="53"/>
        <item x="54"/>
        <item x="55"/>
        <item x="6"/>
        <item x="56"/>
        <item x="57"/>
        <item x="58"/>
        <item x="59"/>
        <item x="60"/>
        <item x="61"/>
        <item x="62"/>
        <item x="63"/>
        <item x="64"/>
        <item x="65"/>
        <item x="7"/>
        <item x="66"/>
        <item x="67"/>
        <item x="68"/>
        <item x="69"/>
        <item x="70"/>
        <item x="71"/>
        <item x="72"/>
        <item x="73"/>
        <item x="74"/>
        <item x="75"/>
        <item x="8"/>
        <item x="76"/>
        <item x="77"/>
        <item x="78"/>
        <item x="79"/>
        <item x="80"/>
        <item x="81"/>
        <item x="82"/>
        <item x="83"/>
        <item x="84"/>
        <item x="85"/>
        <item x="9"/>
        <item x="86"/>
        <item x="87"/>
        <item x="88"/>
        <item x="89"/>
        <item x="90"/>
        <item x="91"/>
        <item x="92"/>
        <item x="93"/>
        <item x="94"/>
        <item x="95"/>
        <item x="0"/>
        <item t="default"/>
      </items>
    </pivotField>
    <pivotField showAll="0"/>
    <pivotField numFmtId="164" showAll="0"/>
    <pivotField showAll="0"/>
    <pivotField showAll="0"/>
    <pivotField showAll="0"/>
    <pivotField showAll="0"/>
    <pivotField showAll="0"/>
    <pivotField numFmtId="164" showAll="0"/>
    <pivotField showAll="0"/>
    <pivotField showAll="0"/>
    <pivotField dataField="1" showAll="0"/>
    <pivotField showAll="0"/>
    <pivotField showAll="0"/>
    <pivotField showAll="0"/>
  </pivotFields>
  <rowFields count="1">
    <field x="0"/>
  </rowFields>
  <rowItems count="11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t="grand">
      <x/>
    </i>
  </rowItems>
  <colFields count="1">
    <field x="-2"/>
  </colFields>
  <colItems count="2">
    <i>
      <x/>
    </i>
    <i i="1">
      <x v="1"/>
    </i>
  </colItems>
  <dataFields count="2">
    <dataField name="Mín. de odometro" fld="11" subtotal="min" baseField="0" baseItem="0"/>
    <dataField name="Máx. de odometro" fld="11" subtotal="max" baseField="0" baseItem="0"/>
  </dataField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478C2EB5-93FE-4193-AD23-07F90A1DC8D0}"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Proveedor">
  <location ref="F9:G23" firstHeaderRow="1" firstDataRow="1" firstDataCol="1"/>
  <pivotFields count="23">
    <pivotField compact="0" subtotalTop="0" showAll="0" sortType="descending" defaultSubtotal="0">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axis="axisRow" showAll="0" sortType="descending">
      <items count="15">
        <item x="3"/>
        <item h="1" x="0"/>
        <item x="5"/>
        <item x="8"/>
        <item x="13"/>
        <item x="6"/>
        <item x="9"/>
        <item x="2"/>
        <item x="7"/>
        <item x="10"/>
        <item x="12"/>
        <item x="1"/>
        <item x="11"/>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10"/>
  </rowFields>
  <rowItems count="14">
    <i>
      <x v="8"/>
    </i>
    <i>
      <x v="2"/>
    </i>
    <i>
      <x v="11"/>
    </i>
    <i>
      <x v="13"/>
    </i>
    <i>
      <x v="5"/>
    </i>
    <i>
      <x v="6"/>
    </i>
    <i>
      <x/>
    </i>
    <i>
      <x v="7"/>
    </i>
    <i>
      <x v="10"/>
    </i>
    <i>
      <x v="12"/>
    </i>
    <i>
      <x v="4"/>
    </i>
    <i>
      <x v="9"/>
    </i>
    <i>
      <x v="3"/>
    </i>
    <i t="grand">
      <x/>
    </i>
  </rowItems>
  <colItems count="1">
    <i/>
  </colItems>
  <dataFields count="1">
    <dataField name="Prom Días de Entrega" fld="19" subtotal="average" baseField="0" baseItem="5" numFmtId="2"/>
  </dataFields>
  <formats count="2">
    <format dxfId="4">
      <pivotArea grandRow="1" outline="0" collapsedLevelsAreSubtotals="1" fieldPosition="0"/>
    </format>
    <format dxfId="3">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4FD52257-6FD0-41F1-9715-D370DCD419E3}"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ehículo">
  <location ref="B9:C124" firstHeaderRow="1" firstDataRow="1" firstDataCol="1"/>
  <pivotFields count="23">
    <pivotField axis="axisRow" compact="0" subtotalTop="0" showAll="0" sortType="descending" defaultSubtotal="0">
      <items count="115">
        <item x="1"/>
        <item x="10"/>
        <item x="96"/>
        <item x="97"/>
        <item x="98"/>
        <item x="99"/>
        <item x="100"/>
        <item x="101"/>
        <item x="102"/>
        <item x="103"/>
        <item x="104"/>
        <item x="105"/>
        <item x="11"/>
        <item x="106"/>
        <item x="107"/>
        <item x="108"/>
        <item x="109"/>
        <item x="110"/>
        <item x="111"/>
        <item x="112"/>
        <item x="113"/>
        <item x="114"/>
        <item x="12"/>
        <item x="13"/>
        <item x="14"/>
        <item x="15"/>
        <item x="16"/>
        <item x="17"/>
        <item x="18"/>
        <item x="2"/>
        <item x="19"/>
        <item x="20"/>
        <item x="21"/>
        <item x="22"/>
        <item x="23"/>
        <item x="24"/>
        <item x="25"/>
        <item x="26"/>
        <item x="27"/>
        <item x="3"/>
        <item x="28"/>
        <item x="29"/>
        <item x="30"/>
        <item x="31"/>
        <item x="32"/>
        <item x="33"/>
        <item x="34"/>
        <item x="35"/>
        <item x="36"/>
        <item x="4"/>
        <item x="37"/>
        <item x="38"/>
        <item x="39"/>
        <item x="40"/>
        <item x="41"/>
        <item x="42"/>
        <item x="43"/>
        <item x="44"/>
        <item x="45"/>
        <item x="46"/>
        <item x="5"/>
        <item x="47"/>
        <item x="48"/>
        <item x="49"/>
        <item x="50"/>
        <item x="51"/>
        <item x="52"/>
        <item x="53"/>
        <item x="54"/>
        <item x="55"/>
        <item x="6"/>
        <item x="56"/>
        <item x="57"/>
        <item x="58"/>
        <item x="59"/>
        <item x="60"/>
        <item x="61"/>
        <item x="62"/>
        <item x="63"/>
        <item x="64"/>
        <item x="65"/>
        <item x="7"/>
        <item x="66"/>
        <item x="67"/>
        <item x="68"/>
        <item x="69"/>
        <item x="70"/>
        <item x="71"/>
        <item x="72"/>
        <item x="73"/>
        <item x="74"/>
        <item x="75"/>
        <item x="8"/>
        <item x="76"/>
        <item x="77"/>
        <item x="78"/>
        <item x="79"/>
        <item x="80"/>
        <item x="81"/>
        <item x="82"/>
        <item x="83"/>
        <item x="84"/>
        <item x="85"/>
        <item x="9"/>
        <item x="86"/>
        <item x="87"/>
        <item x="88"/>
        <item x="89"/>
        <item x="90"/>
        <item x="91"/>
        <item x="92"/>
        <item x="93"/>
        <item x="94"/>
        <item x="95"/>
        <item h="1" x="0"/>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0"/>
  </rowFields>
  <rowItems count="115">
    <i>
      <x v="30"/>
    </i>
    <i>
      <x v="42"/>
    </i>
    <i>
      <x v="31"/>
    </i>
    <i>
      <x v="23"/>
    </i>
    <i>
      <x v="103"/>
    </i>
    <i>
      <x v="24"/>
    </i>
    <i>
      <x/>
    </i>
    <i>
      <x v="32"/>
    </i>
    <i>
      <x v="40"/>
    </i>
    <i>
      <x v="29"/>
    </i>
    <i>
      <x v="28"/>
    </i>
    <i>
      <x v="49"/>
    </i>
    <i>
      <x v="26"/>
    </i>
    <i>
      <x v="27"/>
    </i>
    <i>
      <x v="60"/>
    </i>
    <i>
      <x v="70"/>
    </i>
    <i>
      <x v="39"/>
    </i>
    <i>
      <x v="81"/>
    </i>
    <i>
      <x v="33"/>
    </i>
    <i>
      <x v="25"/>
    </i>
    <i>
      <x v="92"/>
    </i>
    <i>
      <x v="1"/>
    </i>
    <i>
      <x v="44"/>
    </i>
    <i>
      <x v="108"/>
    </i>
    <i>
      <x v="13"/>
    </i>
    <i>
      <x v="9"/>
    </i>
    <i>
      <x v="91"/>
    </i>
    <i>
      <x v="45"/>
    </i>
    <i>
      <x v="37"/>
    </i>
    <i>
      <x v="17"/>
    </i>
    <i>
      <x v="63"/>
    </i>
    <i>
      <x v="90"/>
    </i>
    <i>
      <x v="72"/>
    </i>
    <i>
      <x v="4"/>
    </i>
    <i>
      <x v="112"/>
    </i>
    <i>
      <x v="10"/>
    </i>
    <i>
      <x v="68"/>
    </i>
    <i>
      <x v="16"/>
    </i>
    <i>
      <x v="76"/>
    </i>
    <i>
      <x v="34"/>
    </i>
    <i>
      <x v="14"/>
    </i>
    <i>
      <x v="35"/>
    </i>
    <i>
      <x v="61"/>
    </i>
    <i>
      <x v="36"/>
    </i>
    <i>
      <x v="8"/>
    </i>
    <i>
      <x v="2"/>
    </i>
    <i>
      <x v="19"/>
    </i>
    <i>
      <x v="38"/>
    </i>
    <i>
      <x v="74"/>
    </i>
    <i>
      <x v="78"/>
    </i>
    <i>
      <x v="3"/>
    </i>
    <i>
      <x v="80"/>
    </i>
    <i>
      <x v="82"/>
    </i>
    <i>
      <x v="11"/>
    </i>
    <i>
      <x v="106"/>
    </i>
    <i>
      <x v="41"/>
    </i>
    <i>
      <x v="110"/>
    </i>
    <i>
      <x v="5"/>
    </i>
    <i>
      <x v="18"/>
    </i>
    <i>
      <x v="43"/>
    </i>
    <i>
      <x v="62"/>
    </i>
    <i>
      <x v="22"/>
    </i>
    <i>
      <x v="64"/>
    </i>
    <i>
      <x v="65"/>
    </i>
    <i>
      <x v="66"/>
    </i>
    <i>
      <x v="67"/>
    </i>
    <i>
      <x v="46"/>
    </i>
    <i>
      <x v="69"/>
    </i>
    <i>
      <x v="47"/>
    </i>
    <i>
      <x v="71"/>
    </i>
    <i>
      <x v="48"/>
    </i>
    <i>
      <x v="73"/>
    </i>
    <i>
      <x v="93"/>
    </i>
    <i>
      <x v="75"/>
    </i>
    <i>
      <x v="94"/>
    </i>
    <i>
      <x v="77"/>
    </i>
    <i>
      <x v="83"/>
    </i>
    <i>
      <x v="79"/>
    </i>
    <i>
      <x v="84"/>
    </i>
    <i>
      <x v="20"/>
    </i>
    <i>
      <x v="86"/>
    </i>
    <i>
      <x v="15"/>
    </i>
    <i>
      <x v="88"/>
    </i>
    <i>
      <x v="85"/>
    </i>
    <i>
      <x v="12"/>
    </i>
    <i>
      <x v="87"/>
    </i>
    <i>
      <x v="100"/>
    </i>
    <i>
      <x v="89"/>
    </i>
    <i>
      <x v="102"/>
    </i>
    <i>
      <x v="21"/>
    </i>
    <i>
      <x v="104"/>
    </i>
    <i>
      <x v="96"/>
    </i>
    <i>
      <x v="98"/>
    </i>
    <i>
      <x v="95"/>
    </i>
    <i>
      <x v="50"/>
    </i>
    <i>
      <x v="97"/>
    </i>
    <i>
      <x v="51"/>
    </i>
    <i>
      <x v="99"/>
    </i>
    <i>
      <x v="52"/>
    </i>
    <i>
      <x v="101"/>
    </i>
    <i>
      <x v="53"/>
    </i>
    <i>
      <x v="6"/>
    </i>
    <i>
      <x v="54"/>
    </i>
    <i>
      <x v="105"/>
    </i>
    <i>
      <x v="55"/>
    </i>
    <i>
      <x v="107"/>
    </i>
    <i>
      <x v="113"/>
    </i>
    <i>
      <x v="109"/>
    </i>
    <i>
      <x v="57"/>
    </i>
    <i>
      <x v="111"/>
    </i>
    <i>
      <x v="58"/>
    </i>
    <i>
      <x v="7"/>
    </i>
    <i>
      <x v="59"/>
    </i>
    <i>
      <x v="56"/>
    </i>
    <i t="grand">
      <x/>
    </i>
  </rowItems>
  <colItems count="1">
    <i/>
  </colItems>
  <dataFields count="1">
    <dataField name="Prom Días En taller" fld="19" subtotal="average" baseField="0" baseItem="5"/>
  </dataFields>
  <formats count="3">
    <format dxfId="7">
      <pivotArea outline="0" collapsedLevelsAreSubtotals="1" fieldPosition="0"/>
    </format>
    <format dxfId="6">
      <pivotArea grandRow="1" outline="0" collapsedLevelsAreSubtotals="1" fieldPosition="0"/>
    </format>
    <format dxfId="5">
      <pivotArea fieldPosition="0">
        <references count="1">
          <reference field="0" count="0"/>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CE0BDCCD-8F67-42E0-854F-F84C519C5F93}" name="TablaDinámica6"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ehículo">
  <location ref="B11:E23" firstHeaderRow="0" firstDataRow="1" firstDataCol="2" rowPageCount="1" colPageCount="1"/>
  <pivotFields count="23">
    <pivotField axis="axisRow" showAll="0" sortType="descending">
      <items count="116">
        <item x="1"/>
        <item x="10"/>
        <item x="96"/>
        <item x="97"/>
        <item x="98"/>
        <item x="99"/>
        <item x="100"/>
        <item x="101"/>
        <item x="102"/>
        <item x="103"/>
        <item x="104"/>
        <item x="105"/>
        <item x="11"/>
        <item x="106"/>
        <item x="107"/>
        <item x="108"/>
        <item x="109"/>
        <item x="110"/>
        <item x="111"/>
        <item x="112"/>
        <item x="113"/>
        <item x="114"/>
        <item x="12"/>
        <item x="13"/>
        <item x="14"/>
        <item x="15"/>
        <item x="16"/>
        <item x="17"/>
        <item x="18"/>
        <item x="2"/>
        <item x="19"/>
        <item x="20"/>
        <item x="21"/>
        <item x="22"/>
        <item x="23"/>
        <item x="24"/>
        <item x="25"/>
        <item x="26"/>
        <item x="27"/>
        <item x="3"/>
        <item x="28"/>
        <item x="29"/>
        <item x="30"/>
        <item x="31"/>
        <item x="32"/>
        <item x="33"/>
        <item x="34"/>
        <item x="35"/>
        <item x="36"/>
        <item x="4"/>
        <item x="37"/>
        <item x="38"/>
        <item x="39"/>
        <item x="40"/>
        <item x="41"/>
        <item x="42"/>
        <item x="43"/>
        <item x="44"/>
        <item x="45"/>
        <item x="46"/>
        <item x="5"/>
        <item x="47"/>
        <item x="48"/>
        <item x="49"/>
        <item x="50"/>
        <item x="51"/>
        <item x="52"/>
        <item x="53"/>
        <item x="54"/>
        <item x="55"/>
        <item x="6"/>
        <item x="56"/>
        <item x="57"/>
        <item x="58"/>
        <item x="59"/>
        <item x="60"/>
        <item x="61"/>
        <item x="62"/>
        <item x="63"/>
        <item x="64"/>
        <item x="65"/>
        <item x="7"/>
        <item x="66"/>
        <item x="67"/>
        <item x="68"/>
        <item x="69"/>
        <item x="70"/>
        <item x="71"/>
        <item x="72"/>
        <item x="73"/>
        <item x="74"/>
        <item x="75"/>
        <item x="8"/>
        <item x="76"/>
        <item x="77"/>
        <item x="78"/>
        <item x="79"/>
        <item x="80"/>
        <item x="81"/>
        <item x="82"/>
        <item x="83"/>
        <item x="84"/>
        <item x="85"/>
        <item x="9"/>
        <item x="86"/>
        <item x="87"/>
        <item x="88"/>
        <item x="89"/>
        <item x="90"/>
        <item x="91"/>
        <item x="92"/>
        <item x="93"/>
        <item x="94"/>
        <item x="95"/>
        <item h="1" x="0"/>
        <item t="default"/>
      </items>
      <autoSortScope>
        <pivotArea dataOnly="0" outline="0" fieldPosition="0">
          <references count="1">
            <reference field="4294967294" count="1" selected="0">
              <x v="1"/>
            </reference>
          </references>
        </pivotArea>
      </autoSortScope>
    </pivotField>
    <pivotField dataField="1" showAll="0"/>
    <pivotField showAll="0"/>
    <pivotField showAll="0"/>
    <pivotField axis="axisPage" multipleItemSelectionAllowed="1" showAll="0">
      <items count="4">
        <item x="1"/>
        <item h="1" x="0"/>
        <item h="1" x="2"/>
        <item t="default"/>
      </items>
    </pivotField>
    <pivotField showAll="0"/>
    <pivotField showAll="0"/>
    <pivotField showAll="0"/>
    <pivotField axis="axisRow" outline="0" showAll="0" defaultSubtotal="0">
      <items count="93">
        <item x="0"/>
        <item x="45"/>
        <item x="79"/>
        <item x="64"/>
        <item x="85"/>
        <item x="57"/>
        <item x="69"/>
        <item x="84"/>
        <item m="1" x="91"/>
        <item x="44"/>
        <item x="74"/>
        <item x="67"/>
        <item x="56"/>
        <item x="41"/>
        <item x="21"/>
        <item x="70"/>
        <item x="83"/>
        <item x="28"/>
        <item x="20"/>
        <item x="22"/>
        <item x="76"/>
        <item x="65"/>
        <item x="16"/>
        <item m="1" x="86"/>
        <item x="23"/>
        <item x="15"/>
        <item x="54"/>
        <item x="49"/>
        <item x="25"/>
        <item x="13"/>
        <item x="24"/>
        <item x="26"/>
        <item x="11"/>
        <item x="60"/>
        <item x="36"/>
        <item x="29"/>
        <item x="55"/>
        <item x="61"/>
        <item x="31"/>
        <item x="12"/>
        <item x="38"/>
        <item x="62"/>
        <item x="71"/>
        <item x="27"/>
        <item x="17"/>
        <item x="40"/>
        <item x="19"/>
        <item x="51"/>
        <item x="46"/>
        <item x="66"/>
        <item x="47"/>
        <item x="59"/>
        <item x="37"/>
        <item x="42"/>
        <item x="43"/>
        <item x="35"/>
        <item m="1" x="92"/>
        <item x="32"/>
        <item x="18"/>
        <item x="77"/>
        <item x="72"/>
        <item m="1" x="87"/>
        <item m="1" x="90"/>
        <item x="10"/>
        <item x="73"/>
        <item x="33"/>
        <item x="53"/>
        <item x="48"/>
        <item x="68"/>
        <item x="39"/>
        <item x="81"/>
        <item x="78"/>
        <item x="50"/>
        <item x="63"/>
        <item x="30"/>
        <item x="75"/>
        <item m="1" x="88"/>
        <item x="34"/>
        <item x="58"/>
        <item x="80"/>
        <item x="52"/>
        <item m="1" x="89"/>
        <item x="82"/>
        <item x="14"/>
        <item x="1"/>
        <item x="2"/>
        <item x="3"/>
        <item x="4"/>
        <item x="5"/>
        <item x="6"/>
        <item x="7"/>
        <item x="8"/>
        <item x="9"/>
      </items>
    </pivotField>
    <pivotField multipleItemSelectionAllowed="1"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s>
  <rowFields count="2">
    <field x="8"/>
    <field x="0"/>
  </rowFields>
  <rowItems count="12">
    <i>
      <x v="84"/>
      <x/>
    </i>
    <i>
      <x v="85"/>
      <x v="103"/>
    </i>
    <i>
      <x v="86"/>
      <x v="23"/>
    </i>
    <i>
      <x v="87"/>
      <x v="24"/>
    </i>
    <i>
      <x v="89"/>
      <x v="31"/>
    </i>
    <i>
      <x v="90"/>
      <x v="30"/>
    </i>
    <i r="1">
      <x v="33"/>
    </i>
    <i>
      <x v="91"/>
      <x v="30"/>
    </i>
    <i r="1">
      <x v="33"/>
    </i>
    <i r="1">
      <x v="40"/>
    </i>
    <i>
      <x v="92"/>
      <x v="42"/>
    </i>
    <i t="grand">
      <x/>
    </i>
  </rowItems>
  <colFields count="1">
    <field x="-2"/>
  </colFields>
  <colItems count="2">
    <i>
      <x/>
    </i>
    <i i="1">
      <x v="1"/>
    </i>
  </colItems>
  <pageFields count="1">
    <pageField fld="4" hier="-1"/>
  </pageFields>
  <dataFields count="2">
    <dataField name="#Servicios" fld="1" subtotal="count" baseField="0" baseItem="5"/>
    <dataField name="$Servicios" fld="18" baseField="0" baseItem="0" numFmtId="44"/>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outline="0" collapsedLevelsAreSubtotals="1" fieldPosition="0">
        <references count="1">
          <reference field="4294967294" count="1" selected="0">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6CC271C-A007-4341-972E-022B9749338A}" name="TablaDinámica6"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ehículo">
  <location ref="J8:N13" firstHeaderRow="0" firstDataRow="1" firstDataCol="2"/>
  <pivotFields count="23">
    <pivotField axis="axisRow" outline="0" showAll="0" sortType="descending" defaultSubtotal="0">
      <items count="115">
        <item x="1"/>
        <item x="10"/>
        <item x="96"/>
        <item x="97"/>
        <item x="98"/>
        <item x="99"/>
        <item x="100"/>
        <item x="101"/>
        <item x="102"/>
        <item x="103"/>
        <item x="104"/>
        <item x="105"/>
        <item x="11"/>
        <item x="106"/>
        <item x="107"/>
        <item x="108"/>
        <item x="109"/>
        <item x="110"/>
        <item x="111"/>
        <item x="112"/>
        <item x="113"/>
        <item x="114"/>
        <item x="12"/>
        <item x="13"/>
        <item x="14"/>
        <item x="15"/>
        <item x="16"/>
        <item x="17"/>
        <item x="18"/>
        <item x="2"/>
        <item x="19"/>
        <item x="20"/>
        <item x="21"/>
        <item x="22"/>
        <item x="23"/>
        <item x="24"/>
        <item x="25"/>
        <item x="26"/>
        <item x="27"/>
        <item x="3"/>
        <item x="28"/>
        <item x="29"/>
        <item x="30"/>
        <item x="31"/>
        <item x="32"/>
        <item x="33"/>
        <item x="34"/>
        <item x="35"/>
        <item x="36"/>
        <item x="4"/>
        <item x="37"/>
        <item x="38"/>
        <item x="39"/>
        <item x="40"/>
        <item x="41"/>
        <item x="42"/>
        <item x="43"/>
        <item x="44"/>
        <item x="45"/>
        <item x="46"/>
        <item x="5"/>
        <item x="47"/>
        <item x="48"/>
        <item x="49"/>
        <item x="50"/>
        <item x="51"/>
        <item x="52"/>
        <item x="53"/>
        <item x="54"/>
        <item x="55"/>
        <item x="6"/>
        <item x="56"/>
        <item x="57"/>
        <item x="58"/>
        <item x="59"/>
        <item x="60"/>
        <item x="61"/>
        <item x="62"/>
        <item x="63"/>
        <item x="64"/>
        <item x="65"/>
        <item x="7"/>
        <item x="66"/>
        <item x="67"/>
        <item x="68"/>
        <item x="69"/>
        <item x="70"/>
        <item x="71"/>
        <item x="72"/>
        <item x="73"/>
        <item x="74"/>
        <item x="75"/>
        <item x="8"/>
        <item x="76"/>
        <item x="77"/>
        <item x="78"/>
        <item x="79"/>
        <item x="80"/>
        <item x="81"/>
        <item x="82"/>
        <item x="83"/>
        <item x="84"/>
        <item x="85"/>
        <item x="9"/>
        <item x="86"/>
        <item x="87"/>
        <item x="88"/>
        <item x="89"/>
        <item x="90"/>
        <item x="91"/>
        <item x="92"/>
        <item x="93"/>
        <item x="94"/>
        <item x="95"/>
        <item x="0"/>
      </items>
      <autoSortScope>
        <pivotArea dataOnly="0" outline="0" fieldPosition="0">
          <references count="1">
            <reference field="4294967294" count="1" selected="0">
              <x v="1"/>
            </reference>
          </references>
        </pivotArea>
      </autoSortScope>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outline="0" showAll="0" sortType="descending">
      <items count="6">
        <item sd="0" x="1"/>
        <item sd="0" x="4"/>
        <item sd="0" x="2"/>
        <item sd="0" x="3"/>
        <item h="1" x="0"/>
        <item t="default"/>
      </items>
      <autoSortScope>
        <pivotArea dataOnly="0" outline="0" fieldPosition="0">
          <references count="1">
            <reference field="4294967294" count="1" selected="0">
              <x v="1"/>
            </reference>
          </references>
        </pivotArea>
      </autoSortScope>
    </pivotField>
    <pivotField showAll="0"/>
    <pivotField dataField="1" showAll="0"/>
    <pivotField showAll="0"/>
    <pivotField showAll="0"/>
    <pivotField showAll="0"/>
    <pivotField showAll="0"/>
  </pivotFields>
  <rowFields count="2">
    <field x="16"/>
    <field x="0"/>
  </rowFields>
  <rowItems count="5">
    <i>
      <x v="3"/>
    </i>
    <i>
      <x v="2"/>
    </i>
    <i>
      <x v="1"/>
    </i>
    <i>
      <x/>
    </i>
    <i t="grand">
      <x/>
    </i>
  </rowItems>
  <colFields count="1">
    <field x="-2"/>
  </colFields>
  <colItems count="3">
    <i>
      <x/>
    </i>
    <i i="1">
      <x v="1"/>
    </i>
    <i i="2">
      <x v="2"/>
    </i>
  </colItems>
  <dataFields count="3">
    <dataField name="#Servicios" fld="1" subtotal="count" baseField="0" baseItem="5"/>
    <dataField name="$Servicios" fld="18" baseField="0" baseItem="0" numFmtId="44"/>
    <dataField name="%Gasto" fld="18" subtotal="count" showDataAs="percentOfTotal" baseField="16" baseItem="3" numFmtId="10"/>
  </dataFields>
  <formats count="4">
    <format dxfId="21">
      <pivotArea outline="0" collapsedLevelsAreSubtotals="1" fieldPosition="0"/>
    </format>
    <format dxfId="20">
      <pivotArea outline="0" collapsedLevelsAreSubtotals="1" fieldPosition="0">
        <references count="1">
          <reference field="4294967294" count="1" selected="0">
            <x v="0"/>
          </reference>
        </references>
      </pivotArea>
    </format>
    <format dxfId="19">
      <pivotArea outline="0" collapsedLevelsAreSubtotals="1" fieldPosition="0">
        <references count="1">
          <reference field="4294967294" count="1" selected="0">
            <x v="0"/>
          </reference>
        </references>
      </pivotArea>
    </format>
    <format dxfId="18">
      <pivotArea outline="0" fieldPosition="0">
        <references count="1">
          <reference field="4294967294" count="1">
            <x v="2"/>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0935BC2-B975-43F9-96FC-75E4FBD477AA}" name="TablaDinámica5"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3" rowHeaderCaption="Vehículo">
  <location ref="P8:T11" firstHeaderRow="0" firstDataRow="1" firstDataCol="2"/>
  <pivotFields count="23">
    <pivotField axis="axisRow" showAll="0" sortType="descending">
      <items count="116">
        <item x="1"/>
        <item x="10"/>
        <item x="96"/>
        <item x="97"/>
        <item x="98"/>
        <item x="99"/>
        <item x="100"/>
        <item x="101"/>
        <item x="102"/>
        <item x="103"/>
        <item x="104"/>
        <item x="105"/>
        <item x="11"/>
        <item x="106"/>
        <item x="107"/>
        <item x="108"/>
        <item x="109"/>
        <item x="110"/>
        <item x="111"/>
        <item x="112"/>
        <item x="113"/>
        <item x="114"/>
        <item x="12"/>
        <item x="13"/>
        <item x="14"/>
        <item x="15"/>
        <item x="16"/>
        <item x="17"/>
        <item x="18"/>
        <item x="2"/>
        <item x="19"/>
        <item x="20"/>
        <item x="21"/>
        <item x="22"/>
        <item x="23"/>
        <item x="24"/>
        <item x="25"/>
        <item x="26"/>
        <item x="27"/>
        <item x="3"/>
        <item x="28"/>
        <item x="29"/>
        <item x="30"/>
        <item x="31"/>
        <item x="32"/>
        <item x="33"/>
        <item x="34"/>
        <item x="35"/>
        <item x="36"/>
        <item x="4"/>
        <item x="37"/>
        <item x="38"/>
        <item x="39"/>
        <item x="40"/>
        <item x="41"/>
        <item x="42"/>
        <item x="43"/>
        <item x="44"/>
        <item x="45"/>
        <item x="46"/>
        <item x="5"/>
        <item x="47"/>
        <item x="48"/>
        <item x="49"/>
        <item x="50"/>
        <item x="51"/>
        <item x="52"/>
        <item x="53"/>
        <item x="54"/>
        <item x="55"/>
        <item x="6"/>
        <item x="56"/>
        <item x="57"/>
        <item x="58"/>
        <item x="59"/>
        <item x="60"/>
        <item x="61"/>
        <item x="62"/>
        <item x="63"/>
        <item x="64"/>
        <item x="65"/>
        <item x="7"/>
        <item x="66"/>
        <item x="67"/>
        <item x="68"/>
        <item x="69"/>
        <item x="70"/>
        <item x="71"/>
        <item x="72"/>
        <item x="73"/>
        <item x="74"/>
        <item x="75"/>
        <item x="8"/>
        <item x="76"/>
        <item x="77"/>
        <item x="78"/>
        <item x="79"/>
        <item x="80"/>
        <item x="81"/>
        <item x="82"/>
        <item x="83"/>
        <item x="84"/>
        <item x="85"/>
        <item x="9"/>
        <item x="86"/>
        <item x="87"/>
        <item x="88"/>
        <item x="89"/>
        <item x="90"/>
        <item x="91"/>
        <item x="92"/>
        <item x="93"/>
        <item x="94"/>
        <item x="95"/>
        <item x="0"/>
        <item t="default"/>
      </items>
      <autoSortScope>
        <pivotArea dataOnly="0" outline="0" fieldPosition="0">
          <references count="1">
            <reference field="4294967294" count="1" selected="0">
              <x v="1"/>
            </reference>
          </references>
        </pivotArea>
      </autoSortScope>
    </pivotField>
    <pivotField dataField="1" showAll="0"/>
    <pivotField showAll="0"/>
    <pivotField axis="axisRow" outline="0" showAll="0">
      <items count="4">
        <item sd="0" x="2"/>
        <item h="1" x="0"/>
        <item sd="0"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s>
  <rowFields count="2">
    <field x="3"/>
    <field x="0"/>
  </rowFields>
  <rowItems count="3">
    <i>
      <x/>
    </i>
    <i>
      <x v="2"/>
    </i>
    <i t="grand">
      <x/>
    </i>
  </rowItems>
  <colFields count="1">
    <field x="-2"/>
  </colFields>
  <colItems count="3">
    <i>
      <x/>
    </i>
    <i i="1">
      <x v="1"/>
    </i>
    <i i="2">
      <x v="2"/>
    </i>
  </colItems>
  <dataFields count="3">
    <dataField name="#Servicios" fld="1" subtotal="count" baseField="0" baseItem="5"/>
    <dataField name="$Servicios" fld="18" baseField="0" baseItem="0" numFmtId="44"/>
    <dataField name="%Gasto" fld="18" showDataAs="percentOfTotal" baseField="3" baseItem="0" numFmtId="10"/>
  </dataFields>
  <formats count="4">
    <format dxfId="25">
      <pivotArea outline="0" collapsedLevelsAreSubtotals="1" fieldPosition="0"/>
    </format>
    <format dxfId="24">
      <pivotArea outline="0" collapsedLevelsAreSubtotals="1" fieldPosition="0">
        <references count="1">
          <reference field="4294967294" count="1" selected="0">
            <x v="0"/>
          </reference>
        </references>
      </pivotArea>
    </format>
    <format dxfId="23">
      <pivotArea outline="0" collapsedLevelsAreSubtotals="1" fieldPosition="0">
        <references count="1">
          <reference field="4294967294" count="1" selected="0">
            <x v="0"/>
          </reference>
        </references>
      </pivotArea>
    </format>
    <format dxfId="22">
      <pivotArea outline="0" fieldPosition="0">
        <references count="1">
          <reference field="4294967294" count="1">
            <x v="2"/>
          </reference>
        </references>
      </pivotArea>
    </format>
  </formats>
  <chartFormats count="3">
    <chartFormat chart="23" format="0" series="1">
      <pivotArea type="data" outline="0" fieldPosition="0">
        <references count="1">
          <reference field="4294967294" count="1" selected="0">
            <x v="0"/>
          </reference>
        </references>
      </pivotArea>
    </chartFormat>
    <chartFormat chart="23" format="1" series="1">
      <pivotArea type="data" outline="0" fieldPosition="0">
        <references count="1">
          <reference field="4294967294" count="1" selected="0">
            <x v="1"/>
          </reference>
        </references>
      </pivotArea>
    </chartFormat>
    <chartFormat chart="23" format="2" series="1">
      <pivotArea type="data" outline="0" fieldPosition="0">
        <references count="1">
          <reference field="4294967294" count="1" selected="0">
            <x v="2"/>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E25A599-F859-4EF1-91C2-7498D5299851}"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ehículo">
  <location ref="F8:H123" firstHeaderRow="0" firstDataRow="1" firstDataCol="1"/>
  <pivotFields count="23">
    <pivotField showAll="0" sortType="descending">
      <autoSortScope>
        <pivotArea dataOnly="0" outline="0" fieldPosition="0">
          <references count="1">
            <reference field="4294967294" count="1" selected="0">
              <x v="1"/>
            </reference>
          </references>
        </pivotArea>
      </autoSortScope>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16">
        <item x="1"/>
        <item x="10"/>
        <item x="96"/>
        <item x="97"/>
        <item x="98"/>
        <item x="99"/>
        <item x="100"/>
        <item x="101"/>
        <item x="102"/>
        <item x="103"/>
        <item x="104"/>
        <item x="105"/>
        <item x="11"/>
        <item x="106"/>
        <item x="107"/>
        <item x="108"/>
        <item x="109"/>
        <item x="110"/>
        <item x="111"/>
        <item x="112"/>
        <item x="113"/>
        <item x="114"/>
        <item x="12"/>
        <item x="13"/>
        <item x="14"/>
        <item x="15"/>
        <item x="16"/>
        <item x="17"/>
        <item x="18"/>
        <item x="2"/>
        <item x="19"/>
        <item x="20"/>
        <item x="21"/>
        <item x="22"/>
        <item x="23"/>
        <item x="24"/>
        <item x="25"/>
        <item x="26"/>
        <item x="27"/>
        <item x="3"/>
        <item x="28"/>
        <item x="29"/>
        <item x="30"/>
        <item x="31"/>
        <item x="32"/>
        <item x="33"/>
        <item x="34"/>
        <item x="35"/>
        <item x="36"/>
        <item x="4"/>
        <item x="37"/>
        <item x="38"/>
        <item x="39"/>
        <item x="40"/>
        <item x="41"/>
        <item x="42"/>
        <item x="43"/>
        <item x="44"/>
        <item x="45"/>
        <item x="46"/>
        <item x="5"/>
        <item x="47"/>
        <item x="48"/>
        <item x="49"/>
        <item x="50"/>
        <item x="51"/>
        <item x="52"/>
        <item x="53"/>
        <item x="54"/>
        <item x="55"/>
        <item x="6"/>
        <item x="56"/>
        <item x="57"/>
        <item x="58"/>
        <item x="59"/>
        <item x="60"/>
        <item x="61"/>
        <item x="62"/>
        <item x="63"/>
        <item x="64"/>
        <item x="65"/>
        <item x="7"/>
        <item x="66"/>
        <item x="67"/>
        <item x="68"/>
        <item x="69"/>
        <item x="70"/>
        <item x="71"/>
        <item x="72"/>
        <item x="73"/>
        <item x="74"/>
        <item x="75"/>
        <item x="8"/>
        <item x="76"/>
        <item x="77"/>
        <item x="78"/>
        <item x="79"/>
        <item x="80"/>
        <item x="81"/>
        <item x="82"/>
        <item x="83"/>
        <item x="84"/>
        <item x="85"/>
        <item x="9"/>
        <item x="86"/>
        <item x="87"/>
        <item x="88"/>
        <item x="89"/>
        <item x="90"/>
        <item x="91"/>
        <item x="92"/>
        <item x="93"/>
        <item x="94"/>
        <item x="95"/>
        <item h="1" x="0"/>
        <item t="default"/>
      </items>
      <autoSortScope>
        <pivotArea dataOnly="0" outline="0" fieldPosition="0">
          <references count="1">
            <reference field="4294967294" count="1" selected="0">
              <x v="1"/>
            </reference>
          </references>
        </pivotArea>
      </autoSortScope>
    </pivotField>
    <pivotField showAll="0"/>
    <pivotField showAll="0"/>
    <pivotField dataField="1" showAll="0"/>
    <pivotField showAll="0"/>
    <pivotField showAll="0"/>
    <pivotField showAll="0"/>
    <pivotField showAll="0"/>
  </pivotFields>
  <rowFields count="1">
    <field x="15"/>
  </rowFields>
  <rowItems count="115">
    <i>
      <x v="7"/>
    </i>
    <i>
      <x v="72"/>
    </i>
    <i>
      <x v="91"/>
    </i>
    <i>
      <x v="82"/>
    </i>
    <i>
      <x v="110"/>
    </i>
    <i>
      <x v="107"/>
    </i>
    <i>
      <x v="9"/>
    </i>
    <i>
      <x v="10"/>
    </i>
    <i>
      <x v="70"/>
    </i>
    <i>
      <x v="4"/>
    </i>
    <i>
      <x v="111"/>
    </i>
    <i>
      <x v="62"/>
    </i>
    <i>
      <x v="99"/>
    </i>
    <i>
      <x v="86"/>
    </i>
    <i>
      <x v="55"/>
    </i>
    <i>
      <x v="19"/>
    </i>
    <i>
      <x v="27"/>
    </i>
    <i>
      <x v="33"/>
    </i>
    <i>
      <x v="40"/>
    </i>
    <i>
      <x v="69"/>
    </i>
    <i>
      <x v="95"/>
    </i>
    <i>
      <x/>
    </i>
    <i>
      <x v="68"/>
    </i>
    <i>
      <x v="47"/>
    </i>
    <i>
      <x v="64"/>
    </i>
    <i>
      <x v="11"/>
    </i>
    <i>
      <x v="30"/>
    </i>
    <i>
      <x v="36"/>
    </i>
    <i>
      <x v="83"/>
    </i>
    <i>
      <x v="23"/>
    </i>
    <i>
      <x v="15"/>
    </i>
    <i>
      <x v="58"/>
    </i>
    <i>
      <x v="39"/>
    </i>
    <i>
      <x v="81"/>
    </i>
    <i>
      <x v="67"/>
    </i>
    <i>
      <x v="3"/>
    </i>
    <i>
      <x v="79"/>
    </i>
    <i>
      <x v="54"/>
    </i>
    <i>
      <x v="48"/>
    </i>
    <i>
      <x v="46"/>
    </i>
    <i>
      <x v="87"/>
    </i>
    <i>
      <x v="100"/>
    </i>
    <i>
      <x v="94"/>
    </i>
    <i>
      <x v="44"/>
    </i>
    <i>
      <x v="90"/>
    </i>
    <i>
      <x v="60"/>
    </i>
    <i>
      <x v="34"/>
    </i>
    <i>
      <x v="105"/>
    </i>
    <i>
      <x v="35"/>
    </i>
    <i>
      <x v="98"/>
    </i>
    <i>
      <x v="52"/>
    </i>
    <i>
      <x v="50"/>
    </i>
    <i>
      <x v="8"/>
    </i>
    <i>
      <x v="18"/>
    </i>
    <i>
      <x v="37"/>
    </i>
    <i>
      <x v="42"/>
    </i>
    <i>
      <x v="112"/>
    </i>
    <i>
      <x v="25"/>
    </i>
    <i>
      <x v="26"/>
    </i>
    <i>
      <x v="65"/>
    </i>
    <i>
      <x v="29"/>
    </i>
    <i>
      <x v="85"/>
    </i>
    <i>
      <x v="66"/>
    </i>
    <i>
      <x v="5"/>
    </i>
    <i>
      <x v="22"/>
    </i>
    <i>
      <x v="113"/>
    </i>
    <i>
      <x v="41"/>
    </i>
    <i>
      <x v="84"/>
    </i>
    <i>
      <x v="73"/>
    </i>
    <i>
      <x v="45"/>
    </i>
    <i>
      <x v="14"/>
    </i>
    <i>
      <x v="92"/>
    </i>
    <i>
      <x v="20"/>
    </i>
    <i>
      <x v="12"/>
    </i>
    <i>
      <x v="97"/>
    </i>
    <i>
      <x v="88"/>
    </i>
    <i>
      <x v="74"/>
    </i>
    <i>
      <x v="59"/>
    </i>
    <i>
      <x v="57"/>
    </i>
    <i>
      <x v="1"/>
    </i>
    <i>
      <x v="43"/>
    </i>
    <i>
      <x v="13"/>
    </i>
    <i>
      <x v="109"/>
    </i>
    <i>
      <x v="108"/>
    </i>
    <i>
      <x v="104"/>
    </i>
    <i>
      <x v="17"/>
    </i>
    <i>
      <x v="61"/>
    </i>
    <i>
      <x v="51"/>
    </i>
    <i>
      <x v="21"/>
    </i>
    <i>
      <x v="6"/>
    </i>
    <i>
      <x v="89"/>
    </i>
    <i>
      <x v="63"/>
    </i>
    <i>
      <x v="77"/>
    </i>
    <i>
      <x v="106"/>
    </i>
    <i>
      <x v="31"/>
    </i>
    <i>
      <x v="78"/>
    </i>
    <i>
      <x v="49"/>
    </i>
    <i>
      <x v="2"/>
    </i>
    <i>
      <x v="28"/>
    </i>
    <i>
      <x v="38"/>
    </i>
    <i>
      <x v="16"/>
    </i>
    <i>
      <x v="103"/>
    </i>
    <i>
      <x v="24"/>
    </i>
    <i>
      <x v="80"/>
    </i>
    <i>
      <x v="76"/>
    </i>
    <i>
      <x v="56"/>
    </i>
    <i>
      <x v="102"/>
    </i>
    <i>
      <x v="101"/>
    </i>
    <i>
      <x v="53"/>
    </i>
    <i>
      <x v="96"/>
    </i>
    <i>
      <x v="75"/>
    </i>
    <i>
      <x v="32"/>
    </i>
    <i>
      <x v="93"/>
    </i>
    <i>
      <x v="71"/>
    </i>
    <i t="grand">
      <x/>
    </i>
  </rowItems>
  <colFields count="1">
    <field x="-2"/>
  </colFields>
  <colItems count="2">
    <i>
      <x/>
    </i>
    <i i="1">
      <x v="1"/>
    </i>
  </colItems>
  <dataFields count="2">
    <dataField name="#Servicios" fld="1" subtotal="count" baseField="0" baseItem="5"/>
    <dataField name="$Servicios" fld="18" baseField="0" baseItem="0" numFmtId="44"/>
  </dataFields>
  <formats count="3">
    <format dxfId="28">
      <pivotArea outline="0" collapsedLevelsAreSubtotals="1" fieldPosition="0"/>
    </format>
    <format dxfId="27">
      <pivotArea outline="0" collapsedLevelsAreSubtotals="1" fieldPosition="0">
        <references count="1">
          <reference field="4294967294" count="1" selected="0">
            <x v="0"/>
          </reference>
        </references>
      </pivotArea>
    </format>
    <format dxfId="26">
      <pivotArea outline="0" collapsedLevelsAreSubtotals="1" fieldPosition="0">
        <references count="1">
          <reference field="4294967294" count="1" selected="0">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DEF6A8E-B87C-44F3-A84D-B2E55B2D2983}"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ehículo">
  <location ref="B8:D123" firstHeaderRow="0" firstDataRow="1" firstDataCol="1"/>
  <pivotFields count="23">
    <pivotField axis="axisRow" showAll="0" sortType="descending">
      <items count="116">
        <item x="1"/>
        <item x="10"/>
        <item x="96"/>
        <item x="97"/>
        <item x="98"/>
        <item x="99"/>
        <item x="100"/>
        <item x="101"/>
        <item x="102"/>
        <item x="103"/>
        <item x="104"/>
        <item x="105"/>
        <item x="11"/>
        <item x="106"/>
        <item x="107"/>
        <item x="108"/>
        <item x="109"/>
        <item x="110"/>
        <item x="111"/>
        <item x="112"/>
        <item x="113"/>
        <item x="114"/>
        <item x="12"/>
        <item x="13"/>
        <item x="14"/>
        <item x="15"/>
        <item x="16"/>
        <item x="17"/>
        <item x="18"/>
        <item x="2"/>
        <item x="19"/>
        <item x="20"/>
        <item x="21"/>
        <item x="22"/>
        <item x="23"/>
        <item x="24"/>
        <item x="25"/>
        <item x="26"/>
        <item x="27"/>
        <item x="3"/>
        <item x="28"/>
        <item x="29"/>
        <item x="30"/>
        <item x="31"/>
        <item x="32"/>
        <item x="33"/>
        <item x="34"/>
        <item x="35"/>
        <item x="36"/>
        <item x="4"/>
        <item x="37"/>
        <item x="38"/>
        <item x="39"/>
        <item x="40"/>
        <item x="41"/>
        <item x="42"/>
        <item x="43"/>
        <item x="44"/>
        <item x="45"/>
        <item x="46"/>
        <item x="5"/>
        <item x="47"/>
        <item x="48"/>
        <item x="49"/>
        <item x="50"/>
        <item x="51"/>
        <item x="52"/>
        <item x="53"/>
        <item x="54"/>
        <item x="55"/>
        <item x="6"/>
        <item x="56"/>
        <item x="57"/>
        <item x="58"/>
        <item x="59"/>
        <item x="60"/>
        <item x="61"/>
        <item x="62"/>
        <item x="63"/>
        <item x="64"/>
        <item x="65"/>
        <item x="7"/>
        <item x="66"/>
        <item x="67"/>
        <item x="68"/>
        <item x="69"/>
        <item x="70"/>
        <item x="71"/>
        <item x="72"/>
        <item x="73"/>
        <item x="74"/>
        <item x="75"/>
        <item x="8"/>
        <item x="76"/>
        <item x="77"/>
        <item x="78"/>
        <item x="79"/>
        <item x="80"/>
        <item x="81"/>
        <item x="82"/>
        <item x="83"/>
        <item x="84"/>
        <item x="85"/>
        <item x="9"/>
        <item x="86"/>
        <item x="87"/>
        <item x="88"/>
        <item x="89"/>
        <item x="90"/>
        <item x="91"/>
        <item x="92"/>
        <item x="93"/>
        <item x="94"/>
        <item x="95"/>
        <item h="1" x="0"/>
        <item t="default"/>
      </items>
      <autoSortScope>
        <pivotArea dataOnly="0" outline="0" fieldPosition="0">
          <references count="1">
            <reference field="4294967294" count="1" selected="0">
              <x v="1"/>
            </reference>
          </references>
        </pivotArea>
      </autoSortScope>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s>
  <rowFields count="1">
    <field x="0"/>
  </rowFields>
  <rowItems count="115">
    <i>
      <x v="7"/>
    </i>
    <i>
      <x v="72"/>
    </i>
    <i>
      <x v="91"/>
    </i>
    <i>
      <x v="82"/>
    </i>
    <i>
      <x v="110"/>
    </i>
    <i>
      <x v="107"/>
    </i>
    <i>
      <x v="9"/>
    </i>
    <i>
      <x v="10"/>
    </i>
    <i>
      <x v="70"/>
    </i>
    <i>
      <x v="4"/>
    </i>
    <i>
      <x v="111"/>
    </i>
    <i>
      <x v="62"/>
    </i>
    <i>
      <x v="99"/>
    </i>
    <i>
      <x v="86"/>
    </i>
    <i>
      <x v="55"/>
    </i>
    <i>
      <x v="19"/>
    </i>
    <i>
      <x v="27"/>
    </i>
    <i>
      <x v="33"/>
    </i>
    <i>
      <x v="40"/>
    </i>
    <i>
      <x v="69"/>
    </i>
    <i>
      <x v="95"/>
    </i>
    <i>
      <x/>
    </i>
    <i>
      <x v="68"/>
    </i>
    <i>
      <x v="47"/>
    </i>
    <i>
      <x v="64"/>
    </i>
    <i>
      <x v="11"/>
    </i>
    <i>
      <x v="30"/>
    </i>
    <i>
      <x v="36"/>
    </i>
    <i>
      <x v="83"/>
    </i>
    <i>
      <x v="23"/>
    </i>
    <i>
      <x v="15"/>
    </i>
    <i>
      <x v="58"/>
    </i>
    <i>
      <x v="39"/>
    </i>
    <i>
      <x v="81"/>
    </i>
    <i>
      <x v="67"/>
    </i>
    <i>
      <x v="3"/>
    </i>
    <i>
      <x v="79"/>
    </i>
    <i>
      <x v="54"/>
    </i>
    <i>
      <x v="48"/>
    </i>
    <i>
      <x v="46"/>
    </i>
    <i>
      <x v="87"/>
    </i>
    <i>
      <x v="100"/>
    </i>
    <i>
      <x v="94"/>
    </i>
    <i>
      <x v="44"/>
    </i>
    <i>
      <x v="90"/>
    </i>
    <i>
      <x v="60"/>
    </i>
    <i>
      <x v="34"/>
    </i>
    <i>
      <x v="105"/>
    </i>
    <i>
      <x v="35"/>
    </i>
    <i>
      <x v="98"/>
    </i>
    <i>
      <x v="52"/>
    </i>
    <i>
      <x v="50"/>
    </i>
    <i>
      <x v="8"/>
    </i>
    <i>
      <x v="18"/>
    </i>
    <i>
      <x v="37"/>
    </i>
    <i>
      <x v="42"/>
    </i>
    <i>
      <x v="112"/>
    </i>
    <i>
      <x v="25"/>
    </i>
    <i>
      <x v="26"/>
    </i>
    <i>
      <x v="65"/>
    </i>
    <i>
      <x v="29"/>
    </i>
    <i>
      <x v="85"/>
    </i>
    <i>
      <x v="66"/>
    </i>
    <i>
      <x v="5"/>
    </i>
    <i>
      <x v="22"/>
    </i>
    <i>
      <x v="113"/>
    </i>
    <i>
      <x v="41"/>
    </i>
    <i>
      <x v="84"/>
    </i>
    <i>
      <x v="73"/>
    </i>
    <i>
      <x v="45"/>
    </i>
    <i>
      <x v="14"/>
    </i>
    <i>
      <x v="92"/>
    </i>
    <i>
      <x v="20"/>
    </i>
    <i>
      <x v="12"/>
    </i>
    <i>
      <x v="97"/>
    </i>
    <i>
      <x v="88"/>
    </i>
    <i>
      <x v="74"/>
    </i>
    <i>
      <x v="59"/>
    </i>
    <i>
      <x v="57"/>
    </i>
    <i>
      <x v="1"/>
    </i>
    <i>
      <x v="43"/>
    </i>
    <i>
      <x v="13"/>
    </i>
    <i>
      <x v="109"/>
    </i>
    <i>
      <x v="108"/>
    </i>
    <i>
      <x v="104"/>
    </i>
    <i>
      <x v="17"/>
    </i>
    <i>
      <x v="61"/>
    </i>
    <i>
      <x v="51"/>
    </i>
    <i>
      <x v="21"/>
    </i>
    <i>
      <x v="6"/>
    </i>
    <i>
      <x v="89"/>
    </i>
    <i>
      <x v="63"/>
    </i>
    <i>
      <x v="77"/>
    </i>
    <i>
      <x v="106"/>
    </i>
    <i>
      <x v="31"/>
    </i>
    <i>
      <x v="78"/>
    </i>
    <i>
      <x v="49"/>
    </i>
    <i>
      <x v="2"/>
    </i>
    <i>
      <x v="28"/>
    </i>
    <i>
      <x v="38"/>
    </i>
    <i>
      <x v="16"/>
    </i>
    <i>
      <x v="103"/>
    </i>
    <i>
      <x v="24"/>
    </i>
    <i>
      <x v="80"/>
    </i>
    <i>
      <x v="76"/>
    </i>
    <i>
      <x v="56"/>
    </i>
    <i>
      <x v="102"/>
    </i>
    <i>
      <x v="101"/>
    </i>
    <i>
      <x v="53"/>
    </i>
    <i>
      <x v="96"/>
    </i>
    <i>
      <x v="75"/>
    </i>
    <i>
      <x v="32"/>
    </i>
    <i>
      <x v="93"/>
    </i>
    <i>
      <x v="71"/>
    </i>
    <i t="grand">
      <x/>
    </i>
  </rowItems>
  <colFields count="1">
    <field x="-2"/>
  </colFields>
  <colItems count="2">
    <i>
      <x/>
    </i>
    <i i="1">
      <x v="1"/>
    </i>
  </colItems>
  <dataFields count="2">
    <dataField name="#Servicios" fld="1" subtotal="count" baseField="0" baseItem="5"/>
    <dataField name="$Servicios" fld="18" baseField="0" baseItem="0" numFmtId="44"/>
  </dataFields>
  <formats count="3">
    <format dxfId="31">
      <pivotArea outline="0" collapsedLevelsAreSubtotals="1" fieldPosition="0"/>
    </format>
    <format dxfId="30">
      <pivotArea outline="0" collapsedLevelsAreSubtotals="1" fieldPosition="0">
        <references count="1">
          <reference field="4294967294" count="1" selected="0">
            <x v="0"/>
          </reference>
        </references>
      </pivotArea>
    </format>
    <format dxfId="29">
      <pivotArea outline="0" collapsedLevelsAreSubtotals="1" fieldPosition="0">
        <references count="1">
          <reference field="4294967294" count="1" selected="0">
            <x v="0"/>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876CC656-68FC-4632-B075-18C01CCD2BBC}" name="TablaDinámica9"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8" rowHeaderCaption="Proveedor">
  <location ref="Y14:AA28" firstHeaderRow="0" firstDataRow="1" firstDataCol="1" rowPageCount="1" colPageCount="1"/>
  <pivotFields count="23">
    <pivotField showAll="0" sortType="descending">
      <autoSortScope>
        <pivotArea dataOnly="0" outline="0" fieldPosition="0">
          <references count="1">
            <reference field="4294967294" count="1" selected="0">
              <x v="1"/>
            </reference>
          </references>
        </pivotArea>
      </autoSortScope>
    </pivotField>
    <pivotField dataField="1" showAll="0"/>
    <pivotField showAll="0"/>
    <pivotField showAll="0"/>
    <pivotField showAll="0"/>
    <pivotField showAll="0" sortType="descending">
      <autoSortScope>
        <pivotArea dataOnly="0" outline="0" fieldPosition="0">
          <references count="1">
            <reference field="4294967294" count="1" selected="0">
              <x v="1"/>
            </reference>
          </references>
        </pivotArea>
      </autoSortScope>
    </pivotField>
    <pivotField showAll="0"/>
    <pivotField showAll="0"/>
    <pivotField showAll="0"/>
    <pivotField axis="axisPage" multipleItemSelectionAllowed="1" showAll="0">
      <items count="87">
        <item h="1" x="0"/>
        <item x="60"/>
        <item x="82"/>
        <item x="66"/>
        <item x="85"/>
        <item x="53"/>
        <item x="63"/>
        <item x="83"/>
        <item x="52"/>
        <item x="73"/>
        <item x="54"/>
        <item x="68"/>
        <item x="76"/>
        <item x="79"/>
        <item x="74"/>
        <item x="40"/>
        <item x="35"/>
        <item x="36"/>
        <item x="38"/>
        <item x="55"/>
        <item x="30"/>
        <item x="78"/>
        <item x="50"/>
        <item x="23"/>
        <item x="71"/>
        <item x="14"/>
        <item x="70"/>
        <item x="21"/>
        <item x="12"/>
        <item x="48"/>
        <item x="29"/>
        <item x="37"/>
        <item x="62"/>
        <item x="39"/>
        <item x="64"/>
        <item x="58"/>
        <item x="13"/>
        <item x="43"/>
        <item x="3"/>
        <item x="18"/>
        <item x="49"/>
        <item x="45"/>
        <item x="5"/>
        <item x="56"/>
        <item x="57"/>
        <item x="2"/>
        <item x="67"/>
        <item x="51"/>
        <item x="46"/>
        <item x="47"/>
        <item x="6"/>
        <item x="31"/>
        <item x="7"/>
        <item x="77"/>
        <item x="8"/>
        <item x="33"/>
        <item x="81"/>
        <item x="72"/>
        <item x="80"/>
        <item x="19"/>
        <item x="44"/>
        <item x="69"/>
        <item x="25"/>
        <item x="42"/>
        <item x="10"/>
        <item x="65"/>
        <item x="41"/>
        <item x="61"/>
        <item x="9"/>
        <item x="4"/>
        <item x="75"/>
        <item x="26"/>
        <item x="17"/>
        <item x="59"/>
        <item x="28"/>
        <item x="27"/>
        <item x="84"/>
        <item h="1" x="15"/>
        <item h="1" x="20"/>
        <item h="1" x="16"/>
        <item h="1" x="24"/>
        <item h="1" x="11"/>
        <item h="1" x="1"/>
        <item h="1" x="32"/>
        <item h="1" x="34"/>
        <item h="1" x="22"/>
        <item t="default"/>
      </items>
    </pivotField>
    <pivotField axis="axisRow" showAll="0" sortType="descending">
      <items count="15">
        <item x="3"/>
        <item h="1" x="0"/>
        <item x="5"/>
        <item x="8"/>
        <item x="13"/>
        <item x="6"/>
        <item x="9"/>
        <item x="2"/>
        <item x="7"/>
        <item x="10"/>
        <item x="12"/>
        <item x="1"/>
        <item x="11"/>
        <item x="4"/>
        <item t="default"/>
      </items>
      <autoSortScope>
        <pivotArea dataOnly="0" outline="0" fieldPosition="0">
          <references count="1">
            <reference field="4294967294" count="1" selected="0">
              <x v="1"/>
            </reference>
          </references>
        </pivotArea>
      </autoSortScope>
    </pivotField>
    <pivotField showAll="0"/>
    <pivotField showAll="0"/>
    <pivotField showAll="0"/>
    <pivotField showAll="0"/>
    <pivotField showAll="0"/>
    <pivotField showAll="0"/>
    <pivotField showAll="0"/>
    <pivotField dataField="1" showAll="0"/>
    <pivotField showAll="0"/>
    <pivotField showAll="0"/>
    <pivotField showAll="0"/>
    <pivotField showAll="0"/>
  </pivotFields>
  <rowFields count="1">
    <field x="10"/>
  </rowFields>
  <rowItems count="14">
    <i>
      <x v="12"/>
    </i>
    <i>
      <x v="13"/>
    </i>
    <i>
      <x v="11"/>
    </i>
    <i>
      <x v="7"/>
    </i>
    <i>
      <x v="5"/>
    </i>
    <i>
      <x/>
    </i>
    <i>
      <x v="10"/>
    </i>
    <i>
      <x v="3"/>
    </i>
    <i>
      <x v="4"/>
    </i>
    <i>
      <x v="9"/>
    </i>
    <i>
      <x v="6"/>
    </i>
    <i>
      <x v="2"/>
    </i>
    <i>
      <x v="8"/>
    </i>
    <i t="grand">
      <x/>
    </i>
  </rowItems>
  <colFields count="1">
    <field x="-2"/>
  </colFields>
  <colItems count="2">
    <i>
      <x/>
    </i>
    <i i="1">
      <x v="1"/>
    </i>
  </colItems>
  <pageFields count="1">
    <pageField fld="9" hier="-1"/>
  </pageFields>
  <dataFields count="2">
    <dataField name="#Servicios" fld="1" subtotal="count" baseField="0" baseItem="5"/>
    <dataField name="$Costo Pagado" fld="18" baseField="0" baseItem="0" numFmtId="44"/>
  </dataFields>
  <formats count="3">
    <format dxfId="10">
      <pivotArea outline="0" collapsedLevelsAreSubtotals="1" fieldPosition="0"/>
    </format>
    <format dxfId="9">
      <pivotArea outline="0" collapsedLevelsAreSubtotals="1" fieldPosition="0">
        <references count="1">
          <reference field="4294967294" count="1" selected="0">
            <x v="0"/>
          </reference>
        </references>
      </pivotArea>
    </format>
    <format dxfId="8">
      <pivotArea outline="0" collapsedLevelsAreSubtotals="1" fieldPosition="0">
        <references count="1">
          <reference field="4294967294" count="1" selected="0">
            <x v="0"/>
          </reference>
        </references>
      </pivotArea>
    </format>
  </formats>
  <chartFormats count="8">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21" format="0" series="1">
      <pivotArea type="data" outline="0" fieldPosition="0">
        <references count="1">
          <reference field="4294967294" count="1" selected="0">
            <x v="0"/>
          </reference>
        </references>
      </pivotArea>
    </chartFormat>
    <chartFormat chart="21" format="1" series="1">
      <pivotArea type="data" outline="0" fieldPosition="0">
        <references count="1">
          <reference field="4294967294" count="1" selected="0">
            <x v="1"/>
          </reference>
        </references>
      </pivotArea>
    </chartFormat>
    <chartFormat chart="23" format="0" series="1">
      <pivotArea type="data" outline="0" fieldPosition="0">
        <references count="1">
          <reference field="4294967294" count="1" selected="0">
            <x v="0"/>
          </reference>
        </references>
      </pivotArea>
    </chartFormat>
    <chartFormat chart="23" format="1" series="1">
      <pivotArea type="data" outline="0" fieldPosition="0">
        <references count="1">
          <reference field="4294967294" count="1" selected="0">
            <x v="1"/>
          </reference>
        </references>
      </pivotArea>
    </chartFormat>
    <chartFormat chart="27" format="4" series="1">
      <pivotArea type="data" outline="0" fieldPosition="0">
        <references count="1">
          <reference field="4294967294" count="1" selected="0">
            <x v="0"/>
          </reference>
        </references>
      </pivotArea>
    </chartFormat>
    <chartFormat chart="27" format="5" series="1">
      <pivotArea type="data" outline="0" fieldPosition="0">
        <references count="1">
          <reference field="4294967294" count="1" selected="0">
            <x v="1"/>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F2E5F700-A50F-4520-B0F4-DCD8124611ED}" name="TablaDinámica8"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2" rowHeaderCaption="Tarea de servicio">
  <location ref="M13:O67" firstHeaderRow="0" firstDataRow="1" firstDataCol="1" rowPageCount="1" colPageCount="1"/>
  <pivotFields count="23">
    <pivotField showAll="0" sortType="descending">
      <autoSortScope>
        <pivotArea dataOnly="0" outline="0" fieldPosition="0">
          <references count="1">
            <reference field="4294967294" count="1" selected="0">
              <x v="1"/>
            </reference>
          </references>
        </pivotArea>
      </autoSortScope>
    </pivotField>
    <pivotField dataField="1" showAll="0"/>
    <pivotField showAll="0"/>
    <pivotField showAll="0"/>
    <pivotField showAll="0"/>
    <pivotField axis="axisRow" showAll="0" sortType="descending">
      <items count="56">
        <item x="10"/>
        <item x="17"/>
        <item x="11"/>
        <item x="26"/>
        <item x="18"/>
        <item x="4"/>
        <item x="32"/>
        <item x="48"/>
        <item x="23"/>
        <item x="3"/>
        <item x="42"/>
        <item x="14"/>
        <item x="52"/>
        <item x="35"/>
        <item x="8"/>
        <item x="46"/>
        <item x="34"/>
        <item x="37"/>
        <item x="7"/>
        <item x="41"/>
        <item x="30"/>
        <item x="16"/>
        <item x="38"/>
        <item x="51"/>
        <item x="21"/>
        <item x="12"/>
        <item x="24"/>
        <item x="0"/>
        <item x="15"/>
        <item x="49"/>
        <item x="22"/>
        <item x="40"/>
        <item x="1"/>
        <item x="9"/>
        <item x="29"/>
        <item x="20"/>
        <item x="25"/>
        <item x="53"/>
        <item x="36"/>
        <item x="43"/>
        <item x="39"/>
        <item x="27"/>
        <item x="2"/>
        <item x="13"/>
        <item x="44"/>
        <item x="54"/>
        <item x="19"/>
        <item x="5"/>
        <item x="6"/>
        <item x="33"/>
        <item x="31"/>
        <item x="47"/>
        <item x="50"/>
        <item x="45"/>
        <item x="28"/>
        <item t="default"/>
      </items>
      <autoSortScope>
        <pivotArea dataOnly="0" outline="0" fieldPosition="0">
          <references count="1">
            <reference field="4294967294" count="1" selected="0">
              <x v="1"/>
            </reference>
          </references>
        </pivotArea>
      </autoSortScope>
    </pivotField>
    <pivotField showAll="0"/>
    <pivotField showAll="0"/>
    <pivotField showAll="0"/>
    <pivotField axis="axisPage" multipleItemSelectionAllowed="1" showAll="0">
      <items count="87">
        <item h="1" x="0"/>
        <item x="60"/>
        <item x="82"/>
        <item x="66"/>
        <item x="85"/>
        <item x="53"/>
        <item x="63"/>
        <item x="83"/>
        <item x="52"/>
        <item x="73"/>
        <item x="54"/>
        <item x="68"/>
        <item x="76"/>
        <item x="79"/>
        <item x="74"/>
        <item x="40"/>
        <item x="35"/>
        <item x="36"/>
        <item x="38"/>
        <item x="55"/>
        <item x="30"/>
        <item x="78"/>
        <item x="50"/>
        <item x="23"/>
        <item x="71"/>
        <item x="14"/>
        <item x="70"/>
        <item x="21"/>
        <item x="12"/>
        <item x="48"/>
        <item x="29"/>
        <item x="37"/>
        <item x="62"/>
        <item x="39"/>
        <item x="64"/>
        <item x="58"/>
        <item x="13"/>
        <item x="43"/>
        <item x="3"/>
        <item x="18"/>
        <item x="49"/>
        <item x="45"/>
        <item x="5"/>
        <item x="56"/>
        <item x="57"/>
        <item x="2"/>
        <item x="67"/>
        <item x="51"/>
        <item x="46"/>
        <item x="47"/>
        <item x="6"/>
        <item x="31"/>
        <item x="7"/>
        <item x="77"/>
        <item x="8"/>
        <item x="33"/>
        <item x="81"/>
        <item x="72"/>
        <item x="80"/>
        <item x="19"/>
        <item x="44"/>
        <item x="69"/>
        <item x="25"/>
        <item x="42"/>
        <item x="10"/>
        <item x="65"/>
        <item x="41"/>
        <item x="61"/>
        <item x="9"/>
        <item x="4"/>
        <item x="75"/>
        <item x="26"/>
        <item x="17"/>
        <item x="59"/>
        <item x="28"/>
        <item x="27"/>
        <item x="84"/>
        <item h="1" x="15"/>
        <item h="1" x="20"/>
        <item h="1" x="16"/>
        <item h="1" x="24"/>
        <item h="1" x="11"/>
        <item h="1" x="1"/>
        <item h="1" x="32"/>
        <item h="1" x="34"/>
        <item h="1" x="22"/>
        <item t="default"/>
      </items>
    </pivotField>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s>
  <rowFields count="1">
    <field x="5"/>
  </rowFields>
  <rowItems count="54">
    <i>
      <x v="29"/>
    </i>
    <i>
      <x v="32"/>
    </i>
    <i>
      <x v="48"/>
    </i>
    <i>
      <x v="2"/>
    </i>
    <i>
      <x v="47"/>
    </i>
    <i>
      <x v="25"/>
    </i>
    <i>
      <x v="38"/>
    </i>
    <i>
      <x v="42"/>
    </i>
    <i>
      <x v="14"/>
    </i>
    <i>
      <x v="12"/>
    </i>
    <i>
      <x v="26"/>
    </i>
    <i>
      <x v="10"/>
    </i>
    <i>
      <x v="11"/>
    </i>
    <i>
      <x v="41"/>
    </i>
    <i>
      <x v="34"/>
    </i>
    <i>
      <x v="16"/>
    </i>
    <i>
      <x v="39"/>
    </i>
    <i>
      <x v="15"/>
    </i>
    <i>
      <x v="31"/>
    </i>
    <i>
      <x v="4"/>
    </i>
    <i>
      <x v="52"/>
    </i>
    <i>
      <x v="44"/>
    </i>
    <i>
      <x v="40"/>
    </i>
    <i>
      <x v="5"/>
    </i>
    <i>
      <x v="43"/>
    </i>
    <i>
      <x v="30"/>
    </i>
    <i>
      <x v="1"/>
    </i>
    <i>
      <x v="9"/>
    </i>
    <i>
      <x v="20"/>
    </i>
    <i>
      <x v="36"/>
    </i>
    <i>
      <x v="45"/>
    </i>
    <i>
      <x v="19"/>
    </i>
    <i>
      <x v="21"/>
    </i>
    <i>
      <x v="46"/>
    </i>
    <i>
      <x v="51"/>
    </i>
    <i>
      <x v="35"/>
    </i>
    <i>
      <x v="24"/>
    </i>
    <i>
      <x v="23"/>
    </i>
    <i>
      <x v="22"/>
    </i>
    <i>
      <x v="6"/>
    </i>
    <i>
      <x v="54"/>
    </i>
    <i>
      <x v="18"/>
    </i>
    <i>
      <x v="33"/>
    </i>
    <i>
      <x v="17"/>
    </i>
    <i>
      <x v="37"/>
    </i>
    <i>
      <x v="7"/>
    </i>
    <i>
      <x v="8"/>
    </i>
    <i>
      <x v="3"/>
    </i>
    <i>
      <x v="50"/>
    </i>
    <i>
      <x v="53"/>
    </i>
    <i>
      <x v="49"/>
    </i>
    <i>
      <x v="28"/>
    </i>
    <i>
      <x v="13"/>
    </i>
    <i t="grand">
      <x/>
    </i>
  </rowItems>
  <colFields count="1">
    <field x="-2"/>
  </colFields>
  <colItems count="2">
    <i>
      <x/>
    </i>
    <i i="1">
      <x v="1"/>
    </i>
  </colItems>
  <pageFields count="1">
    <pageField fld="9" hier="-1"/>
  </pageFields>
  <dataFields count="2">
    <dataField name="#Servicios" fld="1" subtotal="count" baseField="0" baseItem="5"/>
    <dataField name="$Tarea" fld="18" baseField="0" baseItem="0" numFmtId="44"/>
  </dataFields>
  <formats count="3">
    <format dxfId="13">
      <pivotArea outline="0" collapsedLevelsAreSubtotals="1" fieldPosition="0"/>
    </format>
    <format dxfId="12">
      <pivotArea outline="0" collapsedLevelsAreSubtotals="1" fieldPosition="0">
        <references count="1">
          <reference field="4294967294" count="1" selected="0">
            <x v="0"/>
          </reference>
        </references>
      </pivotArea>
    </format>
    <format dxfId="11">
      <pivotArea outline="0" collapsedLevelsAreSubtotals="1" fieldPosition="0">
        <references count="1">
          <reference field="4294967294" count="1" selected="0">
            <x v="0"/>
          </reference>
        </references>
      </pivotArea>
    </format>
  </formats>
  <chartFormats count="4">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21" format="0" series="1">
      <pivotArea type="data" outline="0" fieldPosition="0">
        <references count="1">
          <reference field="4294967294" count="1" selected="0">
            <x v="0"/>
          </reference>
        </references>
      </pivotArea>
    </chartFormat>
    <chartFormat chart="21" format="1" series="1">
      <pivotArea type="data" outline="0" fieldPosition="0">
        <references count="1">
          <reference field="4294967294" count="1" selected="0">
            <x v="1"/>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E245A1C3-E0AF-4E94-A5AC-E5A2E1C87C12}" name="TablaDinámica5"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0" rowHeaderCaption="Vehículo">
  <location ref="AJ14:AK123" firstHeaderRow="1" firstDataRow="1" firstDataCol="1" rowPageCount="1" colPageCount="1"/>
  <pivotFields count="24">
    <pivotField axis="axisRow" showAll="0" sortType="descending">
      <items count="117">
        <item x="1"/>
        <item x="10"/>
        <item x="96"/>
        <item x="97"/>
        <item x="98"/>
        <item x="99"/>
        <item x="100"/>
        <item x="101"/>
        <item x="102"/>
        <item x="103"/>
        <item x="104"/>
        <item x="105"/>
        <item x="11"/>
        <item x="106"/>
        <item x="107"/>
        <item x="108"/>
        <item x="109"/>
        <item x="110"/>
        <item x="111"/>
        <item x="112"/>
        <item x="113"/>
        <item x="114"/>
        <item x="12"/>
        <item x="13"/>
        <item x="14"/>
        <item x="15"/>
        <item x="16"/>
        <item x="17"/>
        <item x="18"/>
        <item x="2"/>
        <item x="19"/>
        <item x="20"/>
        <item x="21"/>
        <item x="22"/>
        <item x="23"/>
        <item x="24"/>
        <item x="25"/>
        <item x="26"/>
        <item x="27"/>
        <item x="3"/>
        <item x="28"/>
        <item x="29"/>
        <item x="30"/>
        <item x="31"/>
        <item x="32"/>
        <item x="33"/>
        <item x="34"/>
        <item x="35"/>
        <item x="36"/>
        <item x="4"/>
        <item x="37"/>
        <item x="38"/>
        <item x="39"/>
        <item x="40"/>
        <item x="41"/>
        <item x="42"/>
        <item x="43"/>
        <item x="44"/>
        <item x="45"/>
        <item x="46"/>
        <item x="5"/>
        <item x="47"/>
        <item x="48"/>
        <item x="49"/>
        <item x="50"/>
        <item x="51"/>
        <item x="52"/>
        <item x="53"/>
        <item x="54"/>
        <item x="55"/>
        <item x="6"/>
        <item x="56"/>
        <item x="57"/>
        <item x="58"/>
        <item x="59"/>
        <item x="60"/>
        <item x="61"/>
        <item x="62"/>
        <item x="63"/>
        <item x="64"/>
        <item x="65"/>
        <item x="7"/>
        <item x="66"/>
        <item x="67"/>
        <item x="68"/>
        <item x="69"/>
        <item x="70"/>
        <item x="71"/>
        <item x="72"/>
        <item x="73"/>
        <item x="74"/>
        <item x="75"/>
        <item x="8"/>
        <item x="76"/>
        <item x="77"/>
        <item x="78"/>
        <item x="79"/>
        <item x="80"/>
        <item x="81"/>
        <item x="82"/>
        <item x="83"/>
        <item x="84"/>
        <item x="85"/>
        <item x="9"/>
        <item x="86"/>
        <item x="87"/>
        <item x="88"/>
        <item x="89"/>
        <item x="90"/>
        <item x="91"/>
        <item x="92"/>
        <item x="93"/>
        <item x="94"/>
        <item x="95"/>
        <item h="1" x="0"/>
        <item x="115"/>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axis="axisPage" multipleItemSelectionAllowed="1" showAll="0">
      <items count="88">
        <item h="1" x="0"/>
        <item x="60"/>
        <item x="82"/>
        <item x="66"/>
        <item x="85"/>
        <item x="53"/>
        <item x="63"/>
        <item x="83"/>
        <item x="52"/>
        <item x="73"/>
        <item x="54"/>
        <item x="68"/>
        <item x="76"/>
        <item x="79"/>
        <item x="74"/>
        <item x="40"/>
        <item x="35"/>
        <item x="36"/>
        <item x="38"/>
        <item x="55"/>
        <item x="30"/>
        <item x="78"/>
        <item x="50"/>
        <item x="23"/>
        <item x="71"/>
        <item x="14"/>
        <item x="70"/>
        <item x="21"/>
        <item x="12"/>
        <item x="48"/>
        <item x="29"/>
        <item x="37"/>
        <item x="62"/>
        <item x="39"/>
        <item x="64"/>
        <item x="58"/>
        <item x="13"/>
        <item x="43"/>
        <item x="3"/>
        <item x="18"/>
        <item x="49"/>
        <item x="45"/>
        <item x="5"/>
        <item x="56"/>
        <item x="57"/>
        <item x="2"/>
        <item x="67"/>
        <item x="51"/>
        <item x="46"/>
        <item x="47"/>
        <item x="6"/>
        <item x="31"/>
        <item x="7"/>
        <item x="77"/>
        <item x="8"/>
        <item x="33"/>
        <item x="81"/>
        <item x="72"/>
        <item x="80"/>
        <item x="19"/>
        <item x="44"/>
        <item x="69"/>
        <item x="25"/>
        <item x="42"/>
        <item x="10"/>
        <item x="65"/>
        <item x="41"/>
        <item x="61"/>
        <item x="9"/>
        <item x="4"/>
        <item x="75"/>
        <item x="26"/>
        <item x="17"/>
        <item x="59"/>
        <item x="28"/>
        <item x="27"/>
        <item x="84"/>
        <item h="1" x="15"/>
        <item h="1" x="20"/>
        <item h="1" x="16"/>
        <item h="1" x="24"/>
        <item h="1" x="11"/>
        <item h="1" x="1"/>
        <item h="1" x="32"/>
        <item h="1" x="34"/>
        <item h="1" x="22"/>
        <item h="1" x="8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s>
  <rowFields count="1">
    <field x="0"/>
  </rowFields>
  <rowItems count="109">
    <i>
      <x v="92"/>
    </i>
    <i>
      <x v="7"/>
    </i>
    <i>
      <x v="95"/>
    </i>
    <i>
      <x v="11"/>
    </i>
    <i>
      <x v="107"/>
    </i>
    <i>
      <x v="39"/>
    </i>
    <i>
      <x v="98"/>
    </i>
    <i>
      <x v="3"/>
    </i>
    <i>
      <x v="4"/>
    </i>
    <i>
      <x v="82"/>
    </i>
    <i>
      <x v="91"/>
    </i>
    <i>
      <x v="110"/>
    </i>
    <i>
      <x v="9"/>
    </i>
    <i>
      <x v="68"/>
    </i>
    <i>
      <x v="58"/>
    </i>
    <i>
      <x v="62"/>
    </i>
    <i>
      <x v="48"/>
    </i>
    <i>
      <x v="111"/>
    </i>
    <i>
      <x v="100"/>
    </i>
    <i>
      <x v="65"/>
    </i>
    <i>
      <x v="34"/>
    </i>
    <i>
      <x v="73"/>
    </i>
    <i>
      <x v="10"/>
    </i>
    <i>
      <x v="64"/>
    </i>
    <i>
      <x v="69"/>
    </i>
    <i>
      <x v="79"/>
    </i>
    <i>
      <x v="50"/>
    </i>
    <i>
      <x v="8"/>
    </i>
    <i>
      <x v="52"/>
    </i>
    <i>
      <x v="37"/>
    </i>
    <i>
      <x v="99"/>
    </i>
    <i>
      <x v="18"/>
    </i>
    <i>
      <x v="54"/>
    </i>
    <i>
      <x v="33"/>
    </i>
    <i>
      <x v="104"/>
    </i>
    <i>
      <x v="15"/>
    </i>
    <i>
      <x v="45"/>
    </i>
    <i>
      <x v="97"/>
    </i>
    <i>
      <x v="63"/>
    </i>
    <i>
      <x v="17"/>
    </i>
    <i>
      <x v="77"/>
    </i>
    <i>
      <x v="89"/>
    </i>
    <i>
      <x v="14"/>
    </i>
    <i>
      <x v="101"/>
    </i>
    <i>
      <x v="80"/>
    </i>
    <i>
      <x v="96"/>
    </i>
    <i>
      <x v="88"/>
    </i>
    <i>
      <x v="25"/>
    </i>
    <i>
      <x v="76"/>
    </i>
    <i>
      <x v="51"/>
    </i>
    <i>
      <x v="84"/>
    </i>
    <i>
      <x v="35"/>
    </i>
    <i>
      <x v="6"/>
    </i>
    <i>
      <x v="53"/>
    </i>
    <i>
      <x v="49"/>
    </i>
    <i>
      <x v="36"/>
    </i>
    <i>
      <x v="78"/>
    </i>
    <i>
      <x v="55"/>
    </i>
    <i>
      <x v="5"/>
    </i>
    <i>
      <x v="56"/>
    </i>
    <i>
      <x v="86"/>
    </i>
    <i>
      <x v="57"/>
    </i>
    <i>
      <x v="90"/>
    </i>
    <i>
      <x v="1"/>
    </i>
    <i>
      <x v="94"/>
    </i>
    <i>
      <x v="59"/>
    </i>
    <i>
      <x v="13"/>
    </i>
    <i>
      <x v="60"/>
    </i>
    <i>
      <x v="75"/>
    </i>
    <i>
      <x v="61"/>
    </i>
    <i>
      <x v="46"/>
    </i>
    <i>
      <x v="22"/>
    </i>
    <i>
      <x v="29"/>
    </i>
    <i>
      <x v="44"/>
    </i>
    <i>
      <x v="81"/>
    </i>
    <i>
      <x v="26"/>
    </i>
    <i>
      <x v="83"/>
    </i>
    <i>
      <x v="113"/>
    </i>
    <i>
      <x v="85"/>
    </i>
    <i>
      <x v="16"/>
    </i>
    <i>
      <x v="87"/>
    </i>
    <i>
      <x v="67"/>
    </i>
    <i>
      <x v="47"/>
    </i>
    <i>
      <x v="21"/>
    </i>
    <i>
      <x v="30"/>
    </i>
    <i>
      <x v="27"/>
    </i>
    <i>
      <x v="93"/>
    </i>
    <i>
      <x v="19"/>
    </i>
    <i>
      <x v="12"/>
    </i>
    <i>
      <x v="102"/>
    </i>
    <i>
      <x v="43"/>
    </i>
    <i>
      <x v="105"/>
    </i>
    <i>
      <x v="38"/>
    </i>
    <i>
      <x v="41"/>
    </i>
    <i>
      <x v="40"/>
    </i>
    <i>
      <x v="109"/>
    </i>
    <i>
      <x v="2"/>
    </i>
    <i>
      <x v="20"/>
    </i>
    <i>
      <x v="106"/>
    </i>
    <i>
      <x v="32"/>
    </i>
    <i>
      <x v="108"/>
    </i>
    <i>
      <x v="28"/>
    </i>
    <i>
      <x v="74"/>
    </i>
    <i>
      <x v="70"/>
    </i>
    <i>
      <x v="112"/>
    </i>
    <i>
      <x v="71"/>
    </i>
    <i>
      <x v="72"/>
    </i>
    <i>
      <x v="66"/>
    </i>
    <i t="grand">
      <x/>
    </i>
  </rowItems>
  <colItems count="1">
    <i/>
  </colItems>
  <pageFields count="1">
    <pageField fld="9" hier="-1"/>
  </pageFields>
  <dataFields count="1">
    <dataField name="$Costo por KM" fld="23" baseField="0" baseItem="1"/>
  </dataFields>
  <formats count="1">
    <format dxfId="14">
      <pivotArea outline="0" collapsedLevelsAreSubtotals="1" fieldPosition="0"/>
    </format>
  </formats>
  <chartFormats count="2">
    <chartFormat chart="54" format="0" series="1">
      <pivotArea type="data" outline="0" fieldPosition="0">
        <references count="1">
          <reference field="4294967294" count="1" selected="0">
            <x v="0"/>
          </reference>
        </references>
      </pivotArea>
    </chartFormat>
    <chartFormat chart="69" format="0"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35265797-EE71-4BB7-9C38-20572063BA6B}" name="TablaDinámica7"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rowHeaderCaption="Fecha de Pago">
  <location ref="B13:D99" firstHeaderRow="0" firstDataRow="1" firstDataCol="1"/>
  <pivotFields count="23">
    <pivotField showAll="0" sortType="descending">
      <autoSortScope>
        <pivotArea dataOnly="0" outline="0" fieldPosition="0">
          <references count="1">
            <reference field="4294967294" count="1" selected="0">
              <x v="1"/>
            </reference>
          </references>
        </pivotArea>
      </autoSortScope>
    </pivotField>
    <pivotField dataField="1" showAll="0"/>
    <pivotField showAll="0"/>
    <pivotField showAll="0"/>
    <pivotField showAll="0"/>
    <pivotField showAll="0"/>
    <pivotField showAll="0"/>
    <pivotField showAll="0"/>
    <pivotField showAll="0"/>
    <pivotField axis="axisRow" multipleItemSelectionAllowed="1" showAll="0">
      <items count="87">
        <item h="1" x="0"/>
        <item x="60"/>
        <item x="82"/>
        <item x="66"/>
        <item x="85"/>
        <item x="53"/>
        <item x="63"/>
        <item x="83"/>
        <item x="52"/>
        <item x="73"/>
        <item x="54"/>
        <item x="68"/>
        <item x="76"/>
        <item x="79"/>
        <item x="74"/>
        <item x="40"/>
        <item x="35"/>
        <item x="36"/>
        <item x="38"/>
        <item x="55"/>
        <item x="30"/>
        <item x="78"/>
        <item x="50"/>
        <item x="23"/>
        <item x="71"/>
        <item x="14"/>
        <item x="70"/>
        <item x="21"/>
        <item x="12"/>
        <item x="48"/>
        <item x="29"/>
        <item x="37"/>
        <item x="62"/>
        <item x="39"/>
        <item x="64"/>
        <item x="58"/>
        <item x="13"/>
        <item x="43"/>
        <item x="3"/>
        <item x="18"/>
        <item x="49"/>
        <item x="45"/>
        <item x="5"/>
        <item x="56"/>
        <item x="57"/>
        <item x="2"/>
        <item x="67"/>
        <item x="51"/>
        <item x="46"/>
        <item x="47"/>
        <item x="6"/>
        <item x="31"/>
        <item x="7"/>
        <item x="77"/>
        <item x="8"/>
        <item x="33"/>
        <item x="81"/>
        <item x="72"/>
        <item x="80"/>
        <item x="19"/>
        <item x="44"/>
        <item x="69"/>
        <item x="25"/>
        <item x="42"/>
        <item x="10"/>
        <item x="65"/>
        <item x="41"/>
        <item x="61"/>
        <item x="9"/>
        <item x="4"/>
        <item x="75"/>
        <item x="26"/>
        <item x="17"/>
        <item x="59"/>
        <item x="28"/>
        <item x="27"/>
        <item x="84"/>
        <item x="15"/>
        <item x="20"/>
        <item x="16"/>
        <item x="24"/>
        <item x="11"/>
        <item x="1"/>
        <item x="32"/>
        <item x="34"/>
        <item x="22"/>
        <item t="default"/>
      </items>
    </pivotField>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s>
  <rowFields count="1">
    <field x="9"/>
  </rowFields>
  <rowItems count="86">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Fields count="1">
    <field x="-2"/>
  </colFields>
  <colItems count="2">
    <i>
      <x/>
    </i>
    <i i="1">
      <x v="1"/>
    </i>
  </colItems>
  <dataFields count="2">
    <dataField name="#Servicios" fld="1" subtotal="count" baseField="0" baseItem="5"/>
    <dataField name="$Servicios" fld="18" baseField="0" baseItem="0" numFmtId="44"/>
  </dataFields>
  <formats count="3">
    <format dxfId="17">
      <pivotArea outline="0" collapsedLevelsAreSubtotals="1" fieldPosition="0"/>
    </format>
    <format dxfId="16">
      <pivotArea outline="0" collapsedLevelsAreSubtotals="1" fieldPosition="0">
        <references count="1">
          <reference field="4294967294" count="1" selected="0">
            <x v="0"/>
          </reference>
        </references>
      </pivotArea>
    </format>
    <format dxfId="15">
      <pivotArea outline="0" collapsedLevelsAreSubtotals="1" fieldPosition="0">
        <references count="1">
          <reference field="4294967294" count="1" selected="0">
            <x v="0"/>
          </reference>
        </references>
      </pivotArea>
    </format>
  </formats>
  <chartFormats count="2">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drawing" Target="../drawings/drawing2.xml"/><Relationship Id="rId4" Type="http://schemas.openxmlformats.org/officeDocument/2006/relationships/pivotTable" Target="../pivotTables/pivotTable9.xml"/></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11.xml"/><Relationship Id="rId1" Type="http://schemas.openxmlformats.org/officeDocument/2006/relationships/pivotTable" Target="../pivotTables/pivotTable10.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E9A44-24A0-41BC-AEC7-C664BA2CFDF9}">
  <sheetPr>
    <tabColor rgb="FFFFC000"/>
  </sheetPr>
  <dimension ref="B3:F119"/>
  <sheetViews>
    <sheetView workbookViewId="0">
      <selection activeCell="H84" sqref="H1:L1048576"/>
    </sheetView>
  </sheetViews>
  <sheetFormatPr baseColWidth="10" defaultRowHeight="15" x14ac:dyDescent="0.25"/>
  <cols>
    <col min="2" max="2" width="12.28515625" customWidth="1"/>
    <col min="3" max="3" width="17.28515625" bestFit="1" customWidth="1"/>
    <col min="4" max="4" width="17.5703125" bestFit="1" customWidth="1"/>
    <col min="5" max="6" width="17.5703125" customWidth="1"/>
  </cols>
  <sheetData>
    <row r="3" spans="2:6" x14ac:dyDescent="0.25">
      <c r="B3" s="12" t="s">
        <v>364</v>
      </c>
      <c r="C3" t="s">
        <v>362</v>
      </c>
      <c r="D3" t="s">
        <v>363</v>
      </c>
    </row>
    <row r="4" spans="2:6" x14ac:dyDescent="0.25">
      <c r="B4" s="13" t="s">
        <v>5</v>
      </c>
      <c r="C4" s="14">
        <v>119470</v>
      </c>
      <c r="D4" s="14">
        <v>119500</v>
      </c>
      <c r="E4" s="14"/>
      <c r="F4" s="14"/>
    </row>
    <row r="5" spans="2:6" x14ac:dyDescent="0.25">
      <c r="B5" s="13" t="s">
        <v>37</v>
      </c>
      <c r="C5" s="14">
        <v>273551</v>
      </c>
      <c r="D5" s="14">
        <v>273551</v>
      </c>
      <c r="E5" s="14"/>
      <c r="F5" s="14"/>
    </row>
    <row r="6" spans="2:6" x14ac:dyDescent="0.25">
      <c r="B6" s="13" t="s">
        <v>180</v>
      </c>
      <c r="C6" s="14">
        <v>110219</v>
      </c>
      <c r="D6" s="14">
        <v>110219</v>
      </c>
      <c r="E6" s="14"/>
      <c r="F6" s="14"/>
    </row>
    <row r="7" spans="2:6" x14ac:dyDescent="0.25">
      <c r="B7" s="13" t="s">
        <v>181</v>
      </c>
      <c r="C7" s="14">
        <v>162650</v>
      </c>
      <c r="D7" s="14">
        <v>164000</v>
      </c>
      <c r="E7" s="14"/>
      <c r="F7" s="14"/>
    </row>
    <row r="8" spans="2:6" x14ac:dyDescent="0.25">
      <c r="B8" s="13" t="s">
        <v>183</v>
      </c>
      <c r="C8" s="14">
        <v>185127</v>
      </c>
      <c r="D8" s="14">
        <v>190000</v>
      </c>
      <c r="E8" s="14"/>
      <c r="F8" s="14"/>
    </row>
    <row r="9" spans="2:6" x14ac:dyDescent="0.25">
      <c r="B9" s="13" t="s">
        <v>185</v>
      </c>
      <c r="C9" s="14">
        <v>140556</v>
      </c>
      <c r="D9" s="14">
        <v>140556</v>
      </c>
      <c r="E9" s="14"/>
      <c r="F9" s="14"/>
    </row>
    <row r="10" spans="2:6" x14ac:dyDescent="0.25">
      <c r="B10" s="13" t="s">
        <v>186</v>
      </c>
      <c r="C10" s="14">
        <v>130000</v>
      </c>
      <c r="D10" s="14">
        <v>130000</v>
      </c>
      <c r="E10" s="14"/>
      <c r="F10" s="14"/>
    </row>
    <row r="11" spans="2:6" x14ac:dyDescent="0.25">
      <c r="B11" s="13" t="s">
        <v>187</v>
      </c>
      <c r="C11" s="14">
        <v>151642</v>
      </c>
      <c r="D11" s="14">
        <v>155000</v>
      </c>
      <c r="E11" s="14"/>
      <c r="F11" s="14"/>
    </row>
    <row r="12" spans="2:6" x14ac:dyDescent="0.25">
      <c r="B12" s="13" t="s">
        <v>188</v>
      </c>
      <c r="C12" s="14">
        <v>132973</v>
      </c>
      <c r="D12" s="14">
        <v>140533</v>
      </c>
      <c r="E12" s="14"/>
      <c r="F12" s="14"/>
    </row>
    <row r="13" spans="2:6" x14ac:dyDescent="0.25">
      <c r="B13" s="13" t="s">
        <v>189</v>
      </c>
      <c r="C13" s="14">
        <v>191300</v>
      </c>
      <c r="D13" s="14">
        <v>200739</v>
      </c>
      <c r="E13" s="14"/>
      <c r="F13" s="14"/>
    </row>
    <row r="14" spans="2:6" x14ac:dyDescent="0.25">
      <c r="B14" s="13" t="s">
        <v>190</v>
      </c>
      <c r="C14" s="14">
        <v>160000</v>
      </c>
      <c r="D14" s="14">
        <v>183085</v>
      </c>
      <c r="E14" s="14"/>
      <c r="F14" s="14"/>
    </row>
    <row r="15" spans="2:6" x14ac:dyDescent="0.25">
      <c r="B15" s="13" t="s">
        <v>191</v>
      </c>
      <c r="C15" s="14">
        <v>147930</v>
      </c>
      <c r="D15" s="14">
        <v>148422</v>
      </c>
      <c r="E15" s="14"/>
      <c r="F15" s="14"/>
    </row>
    <row r="16" spans="2:6" x14ac:dyDescent="0.25">
      <c r="B16" s="13" t="s">
        <v>38</v>
      </c>
      <c r="C16" s="14">
        <v>198533</v>
      </c>
      <c r="D16" s="14">
        <v>198533</v>
      </c>
      <c r="E16" s="14"/>
      <c r="F16" s="14"/>
    </row>
    <row r="17" spans="2:6" x14ac:dyDescent="0.25">
      <c r="B17" s="13" t="s">
        <v>194</v>
      </c>
      <c r="C17" s="14">
        <v>73237</v>
      </c>
      <c r="D17" s="14">
        <v>73237</v>
      </c>
      <c r="E17" s="14"/>
      <c r="F17" s="14"/>
    </row>
    <row r="18" spans="2:6" x14ac:dyDescent="0.25">
      <c r="B18" s="13" t="s">
        <v>195</v>
      </c>
      <c r="C18" s="14">
        <v>100000</v>
      </c>
      <c r="D18" s="14">
        <v>131126</v>
      </c>
      <c r="E18" s="14"/>
      <c r="F18" s="14"/>
    </row>
    <row r="19" spans="2:6" x14ac:dyDescent="0.25">
      <c r="B19" s="13" t="s">
        <v>196</v>
      </c>
      <c r="C19" s="14">
        <v>131000</v>
      </c>
      <c r="D19" s="14">
        <v>162034</v>
      </c>
      <c r="E19" s="14"/>
      <c r="F19" s="14"/>
    </row>
    <row r="20" spans="2:6" x14ac:dyDescent="0.25">
      <c r="B20" s="13" t="s">
        <v>197</v>
      </c>
      <c r="C20" s="14">
        <v>35186</v>
      </c>
      <c r="D20" s="14">
        <v>35186</v>
      </c>
      <c r="E20" s="14"/>
      <c r="F20" s="14"/>
    </row>
    <row r="21" spans="2:6" x14ac:dyDescent="0.25">
      <c r="B21" s="13" t="s">
        <v>198</v>
      </c>
      <c r="C21" s="14">
        <v>50530</v>
      </c>
      <c r="D21" s="14">
        <v>60079</v>
      </c>
      <c r="E21" s="14"/>
      <c r="F21" s="14"/>
    </row>
    <row r="22" spans="2:6" x14ac:dyDescent="0.25">
      <c r="B22" s="13" t="s">
        <v>199</v>
      </c>
      <c r="C22" s="14">
        <v>69987</v>
      </c>
      <c r="D22" s="14">
        <v>80454</v>
      </c>
      <c r="E22" s="14"/>
      <c r="F22" s="14"/>
    </row>
    <row r="23" spans="2:6" x14ac:dyDescent="0.25">
      <c r="B23" s="13" t="s">
        <v>200</v>
      </c>
      <c r="C23" s="14">
        <v>84448</v>
      </c>
      <c r="D23" s="14">
        <v>84448</v>
      </c>
      <c r="E23" s="14"/>
      <c r="F23" s="14"/>
    </row>
    <row r="24" spans="2:6" x14ac:dyDescent="0.25">
      <c r="B24" s="13" t="s">
        <v>201</v>
      </c>
      <c r="C24" s="14">
        <v>77416</v>
      </c>
      <c r="D24" s="14">
        <v>77416</v>
      </c>
      <c r="E24" s="14"/>
      <c r="F24" s="14"/>
    </row>
    <row r="25" spans="2:6" x14ac:dyDescent="0.25">
      <c r="B25" s="13" t="s">
        <v>202</v>
      </c>
      <c r="C25" s="14">
        <v>12696</v>
      </c>
      <c r="D25" s="14">
        <v>12696</v>
      </c>
      <c r="E25" s="14"/>
      <c r="F25" s="14"/>
    </row>
    <row r="26" spans="2:6" x14ac:dyDescent="0.25">
      <c r="B26" s="13" t="s">
        <v>40</v>
      </c>
      <c r="C26" s="14">
        <v>192701</v>
      </c>
      <c r="D26" s="14">
        <v>192701</v>
      </c>
      <c r="E26" s="14"/>
      <c r="F26" s="14"/>
    </row>
    <row r="27" spans="2:6" x14ac:dyDescent="0.25">
      <c r="B27" s="13" t="s">
        <v>44</v>
      </c>
      <c r="C27" s="14">
        <v>81850</v>
      </c>
      <c r="D27" s="14">
        <v>81850</v>
      </c>
      <c r="E27" s="14"/>
      <c r="F27" s="14"/>
    </row>
    <row r="28" spans="2:6" x14ac:dyDescent="0.25">
      <c r="B28" s="13" t="s">
        <v>47</v>
      </c>
      <c r="C28" s="14">
        <v>140050</v>
      </c>
      <c r="D28" s="14">
        <v>140050</v>
      </c>
      <c r="E28" s="14"/>
      <c r="F28" s="14"/>
    </row>
    <row r="29" spans="2:6" x14ac:dyDescent="0.25">
      <c r="B29" s="13" t="s">
        <v>48</v>
      </c>
      <c r="C29" s="14">
        <v>150000</v>
      </c>
      <c r="D29" s="14">
        <v>150000</v>
      </c>
      <c r="E29" s="14"/>
      <c r="F29" s="14"/>
    </row>
    <row r="30" spans="2:6" x14ac:dyDescent="0.25">
      <c r="B30" s="13" t="s">
        <v>50</v>
      </c>
      <c r="C30" s="14">
        <v>132883</v>
      </c>
      <c r="D30" s="14">
        <v>132883</v>
      </c>
      <c r="E30" s="14"/>
      <c r="F30" s="14"/>
    </row>
    <row r="31" spans="2:6" x14ac:dyDescent="0.25">
      <c r="B31" s="13" t="s">
        <v>51</v>
      </c>
      <c r="C31" s="14">
        <v>95349</v>
      </c>
      <c r="D31" s="14">
        <v>95349</v>
      </c>
      <c r="E31" s="14"/>
      <c r="F31" s="14"/>
    </row>
    <row r="32" spans="2:6" x14ac:dyDescent="0.25">
      <c r="B32" s="13" t="s">
        <v>53</v>
      </c>
      <c r="C32" s="14">
        <v>209101</v>
      </c>
      <c r="D32" s="14">
        <v>209101</v>
      </c>
      <c r="E32" s="14"/>
      <c r="F32" s="14"/>
    </row>
    <row r="33" spans="2:6" x14ac:dyDescent="0.25">
      <c r="B33" s="13" t="s">
        <v>12</v>
      </c>
      <c r="C33" s="14">
        <v>250000</v>
      </c>
      <c r="D33" s="14">
        <v>250000</v>
      </c>
      <c r="E33" s="14"/>
      <c r="F33" s="14"/>
    </row>
    <row r="34" spans="2:6" x14ac:dyDescent="0.25">
      <c r="B34" s="13" t="s">
        <v>54</v>
      </c>
      <c r="C34" s="14">
        <v>300942</v>
      </c>
      <c r="D34" s="14">
        <v>300942</v>
      </c>
      <c r="E34" s="14"/>
      <c r="F34" s="14"/>
    </row>
    <row r="35" spans="2:6" x14ac:dyDescent="0.25">
      <c r="B35" s="13" t="s">
        <v>57</v>
      </c>
      <c r="C35" s="14">
        <v>104294</v>
      </c>
      <c r="D35" s="14">
        <v>104294</v>
      </c>
      <c r="E35" s="14"/>
      <c r="F35" s="14"/>
    </row>
    <row r="36" spans="2:6" x14ac:dyDescent="0.25">
      <c r="B36" s="13" t="s">
        <v>59</v>
      </c>
      <c r="C36" s="14">
        <v>170112</v>
      </c>
      <c r="D36" s="14">
        <v>170112</v>
      </c>
      <c r="E36" s="14"/>
      <c r="F36" s="14"/>
    </row>
    <row r="37" spans="2:6" x14ac:dyDescent="0.25">
      <c r="B37" s="13" t="s">
        <v>63</v>
      </c>
      <c r="C37" s="14">
        <v>244516</v>
      </c>
      <c r="D37" s="14">
        <v>275000</v>
      </c>
      <c r="E37" s="14"/>
      <c r="F37" s="14"/>
    </row>
    <row r="38" spans="2:6" x14ac:dyDescent="0.25">
      <c r="B38" s="13" t="s">
        <v>66</v>
      </c>
      <c r="C38" s="14">
        <v>67490</v>
      </c>
      <c r="D38" s="14">
        <v>71640</v>
      </c>
      <c r="E38" s="14"/>
      <c r="F38" s="14"/>
    </row>
    <row r="39" spans="2:6" x14ac:dyDescent="0.25">
      <c r="B39" s="13" t="s">
        <v>71</v>
      </c>
      <c r="C39" s="14">
        <v>110425</v>
      </c>
      <c r="D39" s="14">
        <v>110425</v>
      </c>
      <c r="E39" s="14"/>
      <c r="F39" s="14"/>
    </row>
    <row r="40" spans="2:6" x14ac:dyDescent="0.25">
      <c r="B40" s="13" t="s">
        <v>72</v>
      </c>
      <c r="C40" s="14">
        <v>137886</v>
      </c>
      <c r="D40" s="14">
        <v>137886</v>
      </c>
      <c r="E40" s="14"/>
      <c r="F40" s="14"/>
    </row>
    <row r="41" spans="2:6" x14ac:dyDescent="0.25">
      <c r="B41" s="13" t="s">
        <v>75</v>
      </c>
      <c r="C41" s="14">
        <v>131423</v>
      </c>
      <c r="D41" s="14">
        <v>141591</v>
      </c>
      <c r="E41" s="14"/>
      <c r="F41" s="14"/>
    </row>
    <row r="42" spans="2:6" x14ac:dyDescent="0.25">
      <c r="B42" s="13" t="s">
        <v>79</v>
      </c>
      <c r="C42" s="14">
        <v>265470</v>
      </c>
      <c r="D42" s="14">
        <v>265470</v>
      </c>
      <c r="E42" s="14"/>
      <c r="F42" s="14"/>
    </row>
    <row r="43" spans="2:6" x14ac:dyDescent="0.25">
      <c r="B43" s="13" t="s">
        <v>15</v>
      </c>
      <c r="C43" s="14">
        <v>51321</v>
      </c>
      <c r="D43" s="14">
        <v>52339</v>
      </c>
      <c r="E43" s="14"/>
      <c r="F43" s="14"/>
    </row>
    <row r="44" spans="2:6" x14ac:dyDescent="0.25">
      <c r="B44" s="13" t="s">
        <v>80</v>
      </c>
      <c r="C44" s="14">
        <v>106023</v>
      </c>
      <c r="D44" s="14">
        <v>106023</v>
      </c>
      <c r="E44" s="14"/>
      <c r="F44" s="14"/>
    </row>
    <row r="45" spans="2:6" x14ac:dyDescent="0.25">
      <c r="B45" s="13" t="s">
        <v>82</v>
      </c>
      <c r="C45" s="14">
        <v>200080</v>
      </c>
      <c r="D45" s="14">
        <v>200080</v>
      </c>
      <c r="E45" s="14"/>
      <c r="F45" s="14"/>
    </row>
    <row r="46" spans="2:6" x14ac:dyDescent="0.25">
      <c r="B46" s="13" t="s">
        <v>83</v>
      </c>
      <c r="C46" s="14">
        <v>204877</v>
      </c>
      <c r="D46" s="14">
        <v>210000</v>
      </c>
      <c r="E46" s="14"/>
      <c r="F46" s="14"/>
    </row>
    <row r="47" spans="2:6" x14ac:dyDescent="0.25">
      <c r="B47" s="13" t="s">
        <v>84</v>
      </c>
      <c r="C47" s="14">
        <v>213696</v>
      </c>
      <c r="D47" s="14">
        <v>213696</v>
      </c>
      <c r="E47" s="14"/>
      <c r="F47" s="14"/>
    </row>
    <row r="48" spans="2:6" x14ac:dyDescent="0.25">
      <c r="B48" s="13" t="s">
        <v>85</v>
      </c>
      <c r="C48" s="14">
        <v>215020</v>
      </c>
      <c r="D48" s="14">
        <v>215020</v>
      </c>
      <c r="E48" s="14"/>
      <c r="F48" s="14"/>
    </row>
    <row r="49" spans="2:6" x14ac:dyDescent="0.25">
      <c r="B49" s="13" t="s">
        <v>88</v>
      </c>
      <c r="C49" s="14">
        <v>135126</v>
      </c>
      <c r="D49" s="14">
        <v>145000</v>
      </c>
      <c r="E49" s="14"/>
      <c r="F49" s="14"/>
    </row>
    <row r="50" spans="2:6" x14ac:dyDescent="0.25">
      <c r="B50" s="13" t="s">
        <v>89</v>
      </c>
      <c r="C50" s="14">
        <v>211966</v>
      </c>
      <c r="D50" s="14">
        <v>211966</v>
      </c>
      <c r="E50" s="14"/>
      <c r="F50" s="14"/>
    </row>
    <row r="51" spans="2:6" x14ac:dyDescent="0.25">
      <c r="B51" s="13" t="s">
        <v>91</v>
      </c>
      <c r="C51" s="14">
        <v>180000</v>
      </c>
      <c r="D51" s="14">
        <v>180000</v>
      </c>
      <c r="E51" s="14"/>
      <c r="F51" s="14"/>
    </row>
    <row r="52" spans="2:6" x14ac:dyDescent="0.25">
      <c r="B52" s="13" t="s">
        <v>94</v>
      </c>
      <c r="C52" s="14">
        <v>158697</v>
      </c>
      <c r="D52" s="14">
        <v>162500</v>
      </c>
      <c r="E52" s="14"/>
      <c r="F52" s="14"/>
    </row>
    <row r="53" spans="2:6" x14ac:dyDescent="0.25">
      <c r="B53" s="13" t="s">
        <v>17</v>
      </c>
      <c r="C53" s="14">
        <v>300742</v>
      </c>
      <c r="D53" s="14">
        <v>300742</v>
      </c>
      <c r="E53" s="14"/>
      <c r="F53" s="14"/>
    </row>
    <row r="54" spans="2:6" x14ac:dyDescent="0.25">
      <c r="B54" s="13" t="s">
        <v>96</v>
      </c>
      <c r="C54" s="14">
        <v>122380</v>
      </c>
      <c r="D54" s="14">
        <v>130000</v>
      </c>
      <c r="E54" s="14"/>
      <c r="F54" s="14"/>
    </row>
    <row r="55" spans="2:6" x14ac:dyDescent="0.25">
      <c r="B55" s="13" t="s">
        <v>98</v>
      </c>
      <c r="C55" s="14">
        <v>129072</v>
      </c>
      <c r="D55" s="14">
        <v>129072</v>
      </c>
      <c r="E55" s="14"/>
      <c r="F55" s="14"/>
    </row>
    <row r="56" spans="2:6" x14ac:dyDescent="0.25">
      <c r="B56" s="13" t="s">
        <v>99</v>
      </c>
      <c r="C56" s="14">
        <v>116902</v>
      </c>
      <c r="D56" s="14">
        <v>125000</v>
      </c>
      <c r="E56" s="14"/>
      <c r="F56" s="14"/>
    </row>
    <row r="57" spans="2:6" x14ac:dyDescent="0.25">
      <c r="B57" s="13" t="s">
        <v>100</v>
      </c>
      <c r="C57" s="14">
        <v>150122</v>
      </c>
      <c r="D57" s="14">
        <v>150122</v>
      </c>
      <c r="E57" s="14"/>
      <c r="F57" s="14"/>
    </row>
    <row r="58" spans="2:6" x14ac:dyDescent="0.25">
      <c r="B58" s="13" t="s">
        <v>101</v>
      </c>
      <c r="C58" s="14">
        <v>220000</v>
      </c>
      <c r="D58" s="14">
        <v>236220</v>
      </c>
      <c r="E58" s="14"/>
      <c r="F58" s="14"/>
    </row>
    <row r="59" spans="2:6" x14ac:dyDescent="0.25">
      <c r="B59" s="13" t="s">
        <v>102</v>
      </c>
      <c r="C59" s="14">
        <v>180000</v>
      </c>
      <c r="D59" s="14">
        <v>180000</v>
      </c>
      <c r="E59" s="14"/>
      <c r="F59" s="14"/>
    </row>
    <row r="60" spans="2:6" x14ac:dyDescent="0.25">
      <c r="B60" s="13" t="s">
        <v>103</v>
      </c>
      <c r="C60" s="14">
        <v>203057</v>
      </c>
      <c r="D60" s="14">
        <v>203057</v>
      </c>
      <c r="E60" s="14"/>
      <c r="F60" s="14"/>
    </row>
    <row r="61" spans="2:6" x14ac:dyDescent="0.25">
      <c r="B61" s="13" t="s">
        <v>104</v>
      </c>
      <c r="C61" s="14">
        <v>172460</v>
      </c>
      <c r="D61" s="14">
        <v>172460</v>
      </c>
      <c r="E61" s="14"/>
      <c r="F61" s="14"/>
    </row>
    <row r="62" spans="2:6" x14ac:dyDescent="0.25">
      <c r="B62" s="13" t="s">
        <v>105</v>
      </c>
      <c r="C62" s="14">
        <v>225650</v>
      </c>
      <c r="D62" s="14">
        <v>230183</v>
      </c>
      <c r="E62" s="14"/>
      <c r="F62" s="14"/>
    </row>
    <row r="63" spans="2:6" x14ac:dyDescent="0.25">
      <c r="B63" s="13" t="s">
        <v>107</v>
      </c>
      <c r="C63" s="14">
        <v>120100</v>
      </c>
      <c r="D63" s="14">
        <v>120100</v>
      </c>
      <c r="E63" s="14"/>
      <c r="F63" s="14"/>
    </row>
    <row r="64" spans="2:6" x14ac:dyDescent="0.25">
      <c r="B64" s="13" t="s">
        <v>21</v>
      </c>
      <c r="C64" s="14">
        <v>154120</v>
      </c>
      <c r="D64" s="14">
        <v>154120</v>
      </c>
      <c r="E64" s="14"/>
      <c r="F64" s="14"/>
    </row>
    <row r="65" spans="2:6" x14ac:dyDescent="0.25">
      <c r="B65" s="13" t="s">
        <v>108</v>
      </c>
      <c r="C65" s="14">
        <v>128365</v>
      </c>
      <c r="D65" s="14">
        <v>128365</v>
      </c>
      <c r="E65" s="14"/>
      <c r="F65" s="14"/>
    </row>
    <row r="66" spans="2:6" x14ac:dyDescent="0.25">
      <c r="B66" s="13" t="s">
        <v>109</v>
      </c>
      <c r="C66" s="14">
        <v>120444</v>
      </c>
      <c r="D66" s="14">
        <v>130864</v>
      </c>
      <c r="E66" s="14"/>
      <c r="F66" s="14"/>
    </row>
    <row r="67" spans="2:6" x14ac:dyDescent="0.25">
      <c r="B67" s="13" t="s">
        <v>111</v>
      </c>
      <c r="C67" s="14">
        <v>241800</v>
      </c>
      <c r="D67" s="14">
        <v>250132</v>
      </c>
      <c r="E67" s="14"/>
      <c r="F67" s="14"/>
    </row>
    <row r="68" spans="2:6" x14ac:dyDescent="0.25">
      <c r="B68" s="13" t="s">
        <v>112</v>
      </c>
      <c r="C68" s="14">
        <v>235274</v>
      </c>
      <c r="D68" s="14">
        <v>250254</v>
      </c>
      <c r="E68" s="14"/>
      <c r="F68" s="14"/>
    </row>
    <row r="69" spans="2:6" x14ac:dyDescent="0.25">
      <c r="B69" s="13" t="s">
        <v>114</v>
      </c>
      <c r="C69" s="14">
        <v>79508</v>
      </c>
      <c r="D69" s="14">
        <v>82206</v>
      </c>
      <c r="E69" s="14"/>
      <c r="F69" s="14"/>
    </row>
    <row r="70" spans="2:6" x14ac:dyDescent="0.25">
      <c r="B70" s="13" t="s">
        <v>116</v>
      </c>
      <c r="C70" s="14">
        <v>141309</v>
      </c>
      <c r="D70" s="14">
        <v>141309</v>
      </c>
      <c r="E70" s="14"/>
      <c r="F70" s="14"/>
    </row>
    <row r="71" spans="2:6" x14ac:dyDescent="0.25">
      <c r="B71" s="13" t="s">
        <v>117</v>
      </c>
      <c r="C71" s="14">
        <v>190000</v>
      </c>
      <c r="D71" s="14">
        <v>190000</v>
      </c>
      <c r="E71" s="14"/>
      <c r="F71" s="14"/>
    </row>
    <row r="72" spans="2:6" x14ac:dyDescent="0.25">
      <c r="B72" s="13" t="s">
        <v>120</v>
      </c>
      <c r="C72" s="14">
        <v>131616</v>
      </c>
      <c r="D72" s="14">
        <v>137150</v>
      </c>
      <c r="E72" s="14"/>
      <c r="F72" s="14"/>
    </row>
    <row r="73" spans="2:6" x14ac:dyDescent="0.25">
      <c r="B73" s="13" t="s">
        <v>121</v>
      </c>
      <c r="C73" s="14">
        <v>113126</v>
      </c>
      <c r="D73" s="14">
        <v>131922</v>
      </c>
      <c r="E73" s="14"/>
      <c r="F73" s="14"/>
    </row>
    <row r="74" spans="2:6" x14ac:dyDescent="0.25">
      <c r="B74" s="13" t="s">
        <v>25</v>
      </c>
      <c r="C74" s="14">
        <v>177773</v>
      </c>
      <c r="D74" s="14">
        <v>177773</v>
      </c>
      <c r="E74" s="14"/>
      <c r="F74" s="14"/>
    </row>
    <row r="75" spans="2:6" x14ac:dyDescent="0.25">
      <c r="B75" s="13" t="s">
        <v>123</v>
      </c>
      <c r="C75" s="14">
        <v>130559</v>
      </c>
      <c r="D75" s="14">
        <v>130559</v>
      </c>
      <c r="E75" s="14"/>
      <c r="F75" s="14"/>
    </row>
    <row r="76" spans="2:6" x14ac:dyDescent="0.25">
      <c r="B76" s="13" t="s">
        <v>125</v>
      </c>
      <c r="C76" s="14">
        <v>120702</v>
      </c>
      <c r="D76" s="14">
        <v>120702</v>
      </c>
      <c r="E76" s="14"/>
      <c r="F76" s="14"/>
    </row>
    <row r="77" spans="2:6" x14ac:dyDescent="0.25">
      <c r="B77" s="13" t="s">
        <v>127</v>
      </c>
      <c r="C77" s="14">
        <v>97602</v>
      </c>
      <c r="D77" s="14">
        <v>100000</v>
      </c>
      <c r="E77" s="14"/>
      <c r="F77" s="14"/>
    </row>
    <row r="78" spans="2:6" x14ac:dyDescent="0.25">
      <c r="B78" s="13" t="s">
        <v>130</v>
      </c>
      <c r="C78" s="14">
        <v>124538</v>
      </c>
      <c r="D78" s="14">
        <v>124538</v>
      </c>
      <c r="E78" s="14"/>
      <c r="F78" s="14"/>
    </row>
    <row r="79" spans="2:6" x14ac:dyDescent="0.25">
      <c r="B79" s="13" t="s">
        <v>131</v>
      </c>
      <c r="C79" s="14">
        <v>50850</v>
      </c>
      <c r="D79" s="14">
        <v>50850</v>
      </c>
      <c r="E79" s="14"/>
      <c r="F79" s="14"/>
    </row>
    <row r="80" spans="2:6" x14ac:dyDescent="0.25">
      <c r="B80" s="13" t="s">
        <v>132</v>
      </c>
      <c r="C80" s="14">
        <v>168504</v>
      </c>
      <c r="D80" s="14">
        <v>168504</v>
      </c>
      <c r="E80" s="14"/>
      <c r="F80" s="14"/>
    </row>
    <row r="81" spans="2:6" x14ac:dyDescent="0.25">
      <c r="B81" s="13" t="s">
        <v>133</v>
      </c>
      <c r="C81" s="14">
        <v>268344</v>
      </c>
      <c r="D81" s="14">
        <v>277054</v>
      </c>
      <c r="E81" s="14"/>
      <c r="F81" s="14"/>
    </row>
    <row r="82" spans="2:6" x14ac:dyDescent="0.25">
      <c r="B82" s="13" t="s">
        <v>134</v>
      </c>
      <c r="C82" s="14">
        <v>159484</v>
      </c>
      <c r="D82" s="14">
        <v>159484</v>
      </c>
      <c r="E82" s="14"/>
      <c r="F82" s="14"/>
    </row>
    <row r="83" spans="2:6" x14ac:dyDescent="0.25">
      <c r="B83" s="13" t="s">
        <v>135</v>
      </c>
      <c r="C83" s="14">
        <v>150241</v>
      </c>
      <c r="D83" s="14">
        <v>160241</v>
      </c>
      <c r="E83" s="14"/>
      <c r="F83" s="14"/>
    </row>
    <row r="84" spans="2:6" x14ac:dyDescent="0.25">
      <c r="B84" s="13" t="s">
        <v>137</v>
      </c>
      <c r="C84" s="14">
        <v>229733</v>
      </c>
      <c r="D84" s="14">
        <v>229733</v>
      </c>
      <c r="E84" s="14"/>
      <c r="F84" s="14"/>
    </row>
    <row r="85" spans="2:6" x14ac:dyDescent="0.25">
      <c r="B85" s="13" t="s">
        <v>27</v>
      </c>
      <c r="C85" s="14">
        <v>86700</v>
      </c>
      <c r="D85" s="14">
        <v>86700</v>
      </c>
      <c r="E85" s="14"/>
      <c r="F85" s="14"/>
    </row>
    <row r="86" spans="2:6" x14ac:dyDescent="0.25">
      <c r="B86" s="13" t="s">
        <v>138</v>
      </c>
      <c r="C86" s="14">
        <v>183892</v>
      </c>
      <c r="D86" s="14">
        <v>191843</v>
      </c>
      <c r="E86" s="14"/>
      <c r="F86" s="14"/>
    </row>
    <row r="87" spans="2:6" x14ac:dyDescent="0.25">
      <c r="B87" s="13" t="s">
        <v>139</v>
      </c>
      <c r="C87" s="14">
        <v>200325</v>
      </c>
      <c r="D87" s="14">
        <v>200325</v>
      </c>
      <c r="E87" s="14"/>
      <c r="F87" s="14"/>
    </row>
    <row r="88" spans="2:6" x14ac:dyDescent="0.25">
      <c r="B88" s="13" t="s">
        <v>141</v>
      </c>
      <c r="C88" s="14">
        <v>156872</v>
      </c>
      <c r="D88" s="14">
        <v>156872</v>
      </c>
      <c r="E88" s="14"/>
      <c r="F88" s="14"/>
    </row>
    <row r="89" spans="2:6" x14ac:dyDescent="0.25">
      <c r="B89" s="13" t="s">
        <v>142</v>
      </c>
      <c r="C89" s="14">
        <v>154031</v>
      </c>
      <c r="D89" s="14">
        <v>154031</v>
      </c>
      <c r="E89" s="14"/>
      <c r="F89" s="14"/>
    </row>
    <row r="90" spans="2:6" x14ac:dyDescent="0.25">
      <c r="B90" s="13" t="s">
        <v>143</v>
      </c>
      <c r="C90" s="14">
        <v>150950</v>
      </c>
      <c r="D90" s="14">
        <v>150950</v>
      </c>
      <c r="E90" s="14"/>
      <c r="F90" s="14"/>
    </row>
    <row r="91" spans="2:6" x14ac:dyDescent="0.25">
      <c r="B91" s="13" t="s">
        <v>144</v>
      </c>
      <c r="C91" s="14">
        <v>154338</v>
      </c>
      <c r="D91" s="14">
        <v>154338</v>
      </c>
      <c r="E91" s="14"/>
      <c r="F91" s="14"/>
    </row>
    <row r="92" spans="2:6" x14ac:dyDescent="0.25">
      <c r="B92" s="13" t="s">
        <v>145</v>
      </c>
      <c r="C92" s="14">
        <v>180398</v>
      </c>
      <c r="D92" s="14">
        <v>180398</v>
      </c>
      <c r="E92" s="14"/>
      <c r="F92" s="14"/>
    </row>
    <row r="93" spans="2:6" x14ac:dyDescent="0.25">
      <c r="B93" s="13" t="s">
        <v>146</v>
      </c>
      <c r="C93" s="14">
        <v>130389</v>
      </c>
      <c r="D93" s="14">
        <v>139657</v>
      </c>
      <c r="E93" s="14"/>
      <c r="F93" s="14"/>
    </row>
    <row r="94" spans="2:6" x14ac:dyDescent="0.25">
      <c r="B94" s="13" t="s">
        <v>147</v>
      </c>
      <c r="C94" s="14">
        <v>62884</v>
      </c>
      <c r="D94" s="14">
        <v>62884</v>
      </c>
      <c r="E94" s="14"/>
      <c r="F94" s="14"/>
    </row>
    <row r="95" spans="2:6" x14ac:dyDescent="0.25">
      <c r="B95" s="13" t="s">
        <v>150</v>
      </c>
      <c r="C95" s="14">
        <v>139292</v>
      </c>
      <c r="D95" s="14">
        <v>149780</v>
      </c>
      <c r="E95" s="14"/>
      <c r="F95" s="14"/>
    </row>
    <row r="96" spans="2:6" x14ac:dyDescent="0.25">
      <c r="B96" s="13" t="s">
        <v>28</v>
      </c>
      <c r="C96" s="14">
        <v>45065</v>
      </c>
      <c r="D96" s="14">
        <v>45066</v>
      </c>
      <c r="E96" s="14"/>
      <c r="F96" s="14"/>
    </row>
    <row r="97" spans="2:6" x14ac:dyDescent="0.25">
      <c r="B97" s="13" t="s">
        <v>152</v>
      </c>
      <c r="C97" s="14">
        <v>74000</v>
      </c>
      <c r="D97" s="14">
        <v>74000</v>
      </c>
      <c r="E97" s="14"/>
      <c r="F97" s="14"/>
    </row>
    <row r="98" spans="2:6" x14ac:dyDescent="0.25">
      <c r="B98" s="13" t="s">
        <v>153</v>
      </c>
      <c r="C98" s="14">
        <v>130243</v>
      </c>
      <c r="D98" s="14">
        <v>130243</v>
      </c>
      <c r="E98" s="14"/>
      <c r="F98" s="14"/>
    </row>
    <row r="99" spans="2:6" x14ac:dyDescent="0.25">
      <c r="B99" s="13" t="s">
        <v>154</v>
      </c>
      <c r="C99" s="14">
        <v>75280</v>
      </c>
      <c r="D99" s="14">
        <v>75687</v>
      </c>
      <c r="E99" s="14"/>
      <c r="F99" s="14"/>
    </row>
    <row r="100" spans="2:6" x14ac:dyDescent="0.25">
      <c r="B100" s="13" t="s">
        <v>155</v>
      </c>
      <c r="C100" s="14">
        <v>191218</v>
      </c>
      <c r="D100" s="14">
        <v>191218</v>
      </c>
      <c r="E100" s="14"/>
      <c r="F100" s="14"/>
    </row>
    <row r="101" spans="2:6" x14ac:dyDescent="0.25">
      <c r="B101" s="13" t="s">
        <v>156</v>
      </c>
      <c r="C101" s="14">
        <v>121465</v>
      </c>
      <c r="D101" s="14">
        <v>131450</v>
      </c>
      <c r="E101" s="14"/>
      <c r="F101" s="14"/>
    </row>
    <row r="102" spans="2:6" x14ac:dyDescent="0.25">
      <c r="B102" s="13" t="s">
        <v>157</v>
      </c>
      <c r="C102" s="14">
        <v>182349</v>
      </c>
      <c r="D102" s="14">
        <v>183000</v>
      </c>
      <c r="E102" s="14"/>
      <c r="F102" s="14"/>
    </row>
    <row r="103" spans="2:6" x14ac:dyDescent="0.25">
      <c r="B103" s="13" t="s">
        <v>159</v>
      </c>
      <c r="C103" s="14">
        <v>130563</v>
      </c>
      <c r="D103" s="14">
        <v>168618</v>
      </c>
      <c r="E103" s="14"/>
      <c r="F103" s="14"/>
    </row>
    <row r="104" spans="2:6" x14ac:dyDescent="0.25">
      <c r="B104" s="13" t="s">
        <v>161</v>
      </c>
      <c r="C104" s="14">
        <v>157226</v>
      </c>
      <c r="D104" s="14">
        <v>160925</v>
      </c>
      <c r="E104" s="14"/>
      <c r="F104" s="14"/>
    </row>
    <row r="105" spans="2:6" x14ac:dyDescent="0.25">
      <c r="B105" s="13" t="s">
        <v>163</v>
      </c>
      <c r="C105" s="14">
        <v>84665</v>
      </c>
      <c r="D105" s="14">
        <v>95386</v>
      </c>
      <c r="E105" s="14"/>
      <c r="F105" s="14"/>
    </row>
    <row r="106" spans="2:6" x14ac:dyDescent="0.25">
      <c r="B106" s="13" t="s">
        <v>164</v>
      </c>
      <c r="C106" s="14">
        <v>101689</v>
      </c>
      <c r="D106" s="14">
        <v>101689</v>
      </c>
      <c r="E106" s="14"/>
      <c r="F106" s="14"/>
    </row>
    <row r="107" spans="2:6" x14ac:dyDescent="0.25">
      <c r="B107" s="13" t="s">
        <v>33</v>
      </c>
      <c r="C107" s="14">
        <v>235842</v>
      </c>
      <c r="D107" s="14">
        <v>235842</v>
      </c>
      <c r="E107" s="14"/>
      <c r="F107" s="14"/>
    </row>
    <row r="108" spans="2:6" x14ac:dyDescent="0.25">
      <c r="B108" s="13" t="s">
        <v>165</v>
      </c>
      <c r="C108" s="14">
        <v>211778</v>
      </c>
      <c r="D108" s="14">
        <v>218166</v>
      </c>
      <c r="E108" s="14"/>
      <c r="F108" s="14"/>
    </row>
    <row r="109" spans="2:6" x14ac:dyDescent="0.25">
      <c r="B109" s="13" t="s">
        <v>166</v>
      </c>
      <c r="C109" s="14">
        <v>84526</v>
      </c>
      <c r="D109" s="14">
        <v>84526</v>
      </c>
      <c r="E109" s="14"/>
      <c r="F109" s="14"/>
    </row>
    <row r="110" spans="2:6" x14ac:dyDescent="0.25">
      <c r="B110" s="13" t="s">
        <v>167</v>
      </c>
      <c r="C110" s="14">
        <v>15678</v>
      </c>
      <c r="D110" s="14">
        <v>15678</v>
      </c>
      <c r="E110" s="14"/>
      <c r="F110" s="14"/>
    </row>
    <row r="111" spans="2:6" x14ac:dyDescent="0.25">
      <c r="B111" s="13" t="s">
        <v>168</v>
      </c>
      <c r="C111" s="14">
        <v>152468</v>
      </c>
      <c r="D111" s="14">
        <v>155000</v>
      </c>
      <c r="E111" s="14"/>
      <c r="F111" s="14"/>
    </row>
    <row r="112" spans="2:6" x14ac:dyDescent="0.25">
      <c r="B112" s="13" t="s">
        <v>171</v>
      </c>
      <c r="C112" s="14">
        <v>186657</v>
      </c>
      <c r="D112" s="14">
        <v>186657</v>
      </c>
      <c r="E112" s="14"/>
      <c r="F112" s="14"/>
    </row>
    <row r="113" spans="2:6" x14ac:dyDescent="0.25">
      <c r="B113" s="13" t="s">
        <v>172</v>
      </c>
      <c r="C113" s="14">
        <v>159335</v>
      </c>
      <c r="D113" s="14">
        <v>159335</v>
      </c>
      <c r="E113" s="14"/>
      <c r="F113" s="14"/>
    </row>
    <row r="114" spans="2:6" x14ac:dyDescent="0.25">
      <c r="B114" s="13" t="s">
        <v>174</v>
      </c>
      <c r="C114" s="14">
        <v>191150</v>
      </c>
      <c r="D114" s="14">
        <v>200348</v>
      </c>
      <c r="E114" s="14"/>
      <c r="F114" s="14"/>
    </row>
    <row r="115" spans="2:6" x14ac:dyDescent="0.25">
      <c r="B115" s="13" t="s">
        <v>176</v>
      </c>
      <c r="C115" s="14">
        <v>146897</v>
      </c>
      <c r="D115" s="14">
        <v>158230</v>
      </c>
      <c r="E115" s="14"/>
      <c r="F115" s="14"/>
    </row>
    <row r="116" spans="2:6" x14ac:dyDescent="0.25">
      <c r="B116" s="13" t="s">
        <v>178</v>
      </c>
      <c r="C116" s="14">
        <v>110528</v>
      </c>
      <c r="D116" s="14">
        <v>110528</v>
      </c>
      <c r="E116" s="14"/>
      <c r="F116" s="14"/>
    </row>
    <row r="117" spans="2:6" x14ac:dyDescent="0.25">
      <c r="B117" s="13" t="s">
        <v>179</v>
      </c>
      <c r="C117" s="14">
        <v>110527</v>
      </c>
      <c r="D117" s="14">
        <v>110527</v>
      </c>
      <c r="E117" s="14"/>
      <c r="F117" s="14"/>
    </row>
    <row r="118" spans="2:6" x14ac:dyDescent="0.25">
      <c r="B118" s="13" t="s">
        <v>332</v>
      </c>
      <c r="C118" s="14">
        <v>0</v>
      </c>
      <c r="D118" s="14">
        <v>0</v>
      </c>
      <c r="E118" s="14"/>
      <c r="F118" s="14"/>
    </row>
    <row r="119" spans="2:6" x14ac:dyDescent="0.25">
      <c r="B119" s="13" t="s">
        <v>361</v>
      </c>
      <c r="C119" s="14">
        <v>12696</v>
      </c>
      <c r="D119" s="14">
        <v>300942</v>
      </c>
      <c r="E119" s="14"/>
      <c r="F119" s="14"/>
    </row>
  </sheetData>
  <pageMargins left="0.7" right="0.7" top="0.75" bottom="0.75" header="0.3" footer="0.3"/>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F4BA5-2F8A-498D-9E4A-D4DE326ABB95}">
  <dimension ref="C2:I2"/>
  <sheetViews>
    <sheetView showGridLines="0" tabSelected="1" workbookViewId="0">
      <selection activeCell="K17" sqref="K17"/>
    </sheetView>
  </sheetViews>
  <sheetFormatPr baseColWidth="10" defaultRowHeight="15" x14ac:dyDescent="0.25"/>
  <sheetData>
    <row r="2" spans="3:9" ht="18.75" x14ac:dyDescent="0.3">
      <c r="C2" s="29" t="s">
        <v>399</v>
      </c>
      <c r="D2" s="29"/>
      <c r="E2" s="29"/>
      <c r="F2" s="29"/>
      <c r="G2" s="29"/>
      <c r="H2" s="29"/>
      <c r="I2" s="29"/>
    </row>
  </sheetData>
  <mergeCells count="1">
    <mergeCell ref="C2:I2"/>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6B2E-313F-4EC5-BFB1-184770F9D787}">
  <dimension ref="A1:X233"/>
  <sheetViews>
    <sheetView zoomScale="60" zoomScaleNormal="60" workbookViewId="0">
      <selection activeCell="D12" sqref="D12"/>
    </sheetView>
  </sheetViews>
  <sheetFormatPr baseColWidth="10" defaultRowHeight="15" x14ac:dyDescent="0.25"/>
  <cols>
    <col min="1" max="1" width="23.5703125" customWidth="1"/>
    <col min="2" max="2" width="19.42578125" customWidth="1"/>
    <col min="3" max="3" width="15.85546875" customWidth="1"/>
    <col min="4" max="4" width="20.140625" customWidth="1"/>
    <col min="5" max="5" width="14.140625" customWidth="1"/>
    <col min="6" max="6" width="37.42578125" style="1" bestFit="1" customWidth="1"/>
    <col min="7" max="7" width="14.7109375" style="1" customWidth="1"/>
    <col min="8" max="8" width="10.85546875" style="1" customWidth="1"/>
    <col min="9" max="9" width="16.42578125" customWidth="1"/>
    <col min="10" max="10" width="21.140625" customWidth="1"/>
    <col min="11" max="11" width="39.5703125" bestFit="1" customWidth="1"/>
    <col min="12" max="12" width="20.7109375" bestFit="1" customWidth="1"/>
    <col min="13" max="13" width="23.85546875" customWidth="1"/>
    <col min="14" max="14" width="25.28515625" customWidth="1"/>
    <col min="15" max="15" width="17.85546875" customWidth="1"/>
    <col min="16" max="16" width="16" customWidth="1"/>
    <col min="17" max="17" width="25.7109375" customWidth="1"/>
    <col min="18" max="18" width="17" customWidth="1"/>
    <col min="19" max="19" width="21.42578125" customWidth="1"/>
    <col min="20" max="20" width="25.28515625" customWidth="1"/>
    <col min="21" max="23" width="17.42578125" customWidth="1"/>
    <col min="24" max="24" width="19.140625" customWidth="1"/>
  </cols>
  <sheetData>
    <row r="1" spans="1:24" ht="71.25" customHeight="1" x14ac:dyDescent="0.25">
      <c r="A1" s="33" t="s">
        <v>208</v>
      </c>
      <c r="B1" s="34"/>
      <c r="C1" s="34"/>
      <c r="D1" s="34"/>
      <c r="E1" s="34"/>
      <c r="F1" s="34"/>
      <c r="G1" s="34"/>
      <c r="H1" s="34"/>
      <c r="I1" s="34"/>
      <c r="J1" s="34"/>
      <c r="K1" s="34"/>
      <c r="L1" s="34"/>
      <c r="M1" s="34"/>
      <c r="N1" s="34"/>
      <c r="O1" s="34"/>
      <c r="P1" s="34"/>
      <c r="Q1" s="34"/>
      <c r="R1" s="34"/>
      <c r="S1" s="34"/>
      <c r="T1" s="34"/>
      <c r="U1" s="34"/>
      <c r="V1" s="34"/>
      <c r="W1" s="34"/>
      <c r="X1" s="34"/>
    </row>
    <row r="2" spans="1:24" ht="16.5" thickBot="1" x14ac:dyDescent="0.3">
      <c r="A2" s="30" t="s">
        <v>209</v>
      </c>
      <c r="B2" s="30"/>
      <c r="C2" s="30"/>
      <c r="D2" s="30"/>
      <c r="E2" s="30"/>
      <c r="F2" s="30"/>
      <c r="G2" s="30"/>
      <c r="H2" s="30"/>
      <c r="I2" s="30"/>
      <c r="J2" s="30"/>
      <c r="K2" s="30"/>
      <c r="L2" s="30"/>
      <c r="M2" s="30"/>
      <c r="N2" s="30"/>
      <c r="O2" s="30"/>
      <c r="P2" s="6"/>
      <c r="Q2" s="6"/>
      <c r="R2" s="31" t="s">
        <v>210</v>
      </c>
      <c r="S2" s="32"/>
      <c r="T2" s="32"/>
      <c r="U2" s="32"/>
      <c r="V2" s="32"/>
      <c r="W2" s="32"/>
      <c r="X2" s="32"/>
    </row>
    <row r="3" spans="1:24" ht="32.25" customHeight="1" x14ac:dyDescent="0.25">
      <c r="A3" s="16" t="s">
        <v>331</v>
      </c>
      <c r="B3" s="16" t="s">
        <v>365</v>
      </c>
      <c r="C3" s="16" t="s">
        <v>366</v>
      </c>
      <c r="D3" s="16" t="s">
        <v>367</v>
      </c>
      <c r="E3" s="16" t="s">
        <v>368</v>
      </c>
      <c r="F3" s="16" t="s">
        <v>3</v>
      </c>
      <c r="G3" s="16" t="s">
        <v>338</v>
      </c>
      <c r="H3" s="17" t="s">
        <v>205</v>
      </c>
      <c r="I3" s="17" t="s">
        <v>369</v>
      </c>
      <c r="J3" s="17" t="s">
        <v>206</v>
      </c>
      <c r="K3" s="17" t="s">
        <v>2</v>
      </c>
      <c r="L3" s="17" t="s">
        <v>370</v>
      </c>
      <c r="M3" s="17" t="s">
        <v>0</v>
      </c>
      <c r="N3" s="17" t="s">
        <v>1</v>
      </c>
      <c r="O3" s="17" t="s">
        <v>4</v>
      </c>
      <c r="P3" s="17" t="s">
        <v>211</v>
      </c>
      <c r="Q3" s="17" t="s">
        <v>212</v>
      </c>
      <c r="R3" s="18" t="s">
        <v>353</v>
      </c>
      <c r="S3" s="18" t="s">
        <v>350</v>
      </c>
      <c r="T3" s="18" t="s">
        <v>207</v>
      </c>
      <c r="U3" s="19" t="s">
        <v>356</v>
      </c>
      <c r="V3" s="19" t="s">
        <v>357</v>
      </c>
      <c r="W3" s="19" t="s">
        <v>358</v>
      </c>
      <c r="X3" s="19" t="s">
        <v>392</v>
      </c>
    </row>
    <row r="4" spans="1:24" ht="92.25" customHeight="1" thickBot="1" x14ac:dyDescent="0.3">
      <c r="A4" s="7" t="s">
        <v>332</v>
      </c>
      <c r="B4" s="7" t="s">
        <v>333</v>
      </c>
      <c r="C4" s="7" t="s">
        <v>334</v>
      </c>
      <c r="D4" s="7" t="s">
        <v>335</v>
      </c>
      <c r="E4" s="7" t="s">
        <v>336</v>
      </c>
      <c r="F4" s="7" t="s">
        <v>337</v>
      </c>
      <c r="G4" s="7" t="s">
        <v>339</v>
      </c>
      <c r="H4" s="8" t="s">
        <v>340</v>
      </c>
      <c r="I4" s="8" t="s">
        <v>341</v>
      </c>
      <c r="J4" s="8" t="s">
        <v>342</v>
      </c>
      <c r="K4" s="8" t="s">
        <v>343</v>
      </c>
      <c r="L4" s="9" t="s">
        <v>344</v>
      </c>
      <c r="M4" s="8" t="s">
        <v>349</v>
      </c>
      <c r="N4" s="8" t="s">
        <v>348</v>
      </c>
      <c r="O4" s="8" t="s">
        <v>345</v>
      </c>
      <c r="P4" s="8" t="s">
        <v>346</v>
      </c>
      <c r="Q4" s="10" t="s">
        <v>347</v>
      </c>
      <c r="R4" s="11" t="s">
        <v>352</v>
      </c>
      <c r="S4" s="11" t="s">
        <v>354</v>
      </c>
      <c r="T4" s="11" t="s">
        <v>355</v>
      </c>
      <c r="U4" s="11" t="s">
        <v>359</v>
      </c>
      <c r="V4" s="11" t="s">
        <v>360</v>
      </c>
      <c r="W4" s="11" t="s">
        <v>351</v>
      </c>
      <c r="X4" s="11" t="s">
        <v>351</v>
      </c>
    </row>
    <row r="5" spans="1:24" x14ac:dyDescent="0.25">
      <c r="A5" t="s">
        <v>5</v>
      </c>
      <c r="B5">
        <v>172963</v>
      </c>
      <c r="C5" s="2">
        <v>43672</v>
      </c>
      <c r="D5" t="s">
        <v>204</v>
      </c>
      <c r="E5" t="s">
        <v>8</v>
      </c>
      <c r="F5" t="s">
        <v>10</v>
      </c>
      <c r="G5" s="3">
        <v>3347.42</v>
      </c>
      <c r="H5" s="4">
        <v>0.16</v>
      </c>
      <c r="I5" s="1">
        <v>44031</v>
      </c>
      <c r="J5" s="1">
        <v>44031</v>
      </c>
      <c r="K5" t="s">
        <v>9</v>
      </c>
      <c r="L5">
        <v>119470</v>
      </c>
      <c r="M5" t="s">
        <v>6</v>
      </c>
      <c r="N5" t="s">
        <v>7</v>
      </c>
      <c r="O5">
        <v>3046330</v>
      </c>
      <c r="P5" t="s">
        <v>213</v>
      </c>
      <c r="Q5" t="s">
        <v>251</v>
      </c>
      <c r="R5" s="5">
        <f>1+H5</f>
        <v>1.1599999999999999</v>
      </c>
      <c r="S5" s="3">
        <f t="shared" ref="S5:S68" si="0">G5*R5</f>
        <v>3883.0072</v>
      </c>
      <c r="T5">
        <f>I5-C5</f>
        <v>359</v>
      </c>
      <c r="U5">
        <f>VLOOKUP(A5,Calculo!B:C,2,0)</f>
        <v>119470</v>
      </c>
      <c r="V5">
        <f>VLOOKUP(A5,Calculo!B:D,3,0)</f>
        <v>119500</v>
      </c>
      <c r="W5">
        <f>V5-U5</f>
        <v>30</v>
      </c>
      <c r="X5" s="27">
        <f>S5/W5</f>
        <v>129.43357333333333</v>
      </c>
    </row>
    <row r="6" spans="1:24" x14ac:dyDescent="0.25">
      <c r="A6" t="s">
        <v>5</v>
      </c>
      <c r="B6">
        <v>172963</v>
      </c>
      <c r="C6" s="2">
        <v>43672</v>
      </c>
      <c r="D6" t="s">
        <v>204</v>
      </c>
      <c r="E6" t="s">
        <v>8</v>
      </c>
      <c r="F6" t="s">
        <v>11</v>
      </c>
      <c r="G6" s="3">
        <v>21096.57</v>
      </c>
      <c r="H6" s="4">
        <v>0.16</v>
      </c>
      <c r="I6" s="1">
        <v>44031</v>
      </c>
      <c r="J6" s="1">
        <v>44031</v>
      </c>
      <c r="K6" t="s">
        <v>9</v>
      </c>
      <c r="L6">
        <v>119500</v>
      </c>
      <c r="M6" t="s">
        <v>6</v>
      </c>
      <c r="N6" t="s">
        <v>7</v>
      </c>
      <c r="O6">
        <v>3046330</v>
      </c>
      <c r="P6" t="s">
        <v>213</v>
      </c>
      <c r="Q6" t="s">
        <v>251</v>
      </c>
      <c r="R6" s="5">
        <f t="shared" ref="R6:R69" si="1">1+H6</f>
        <v>1.1599999999999999</v>
      </c>
      <c r="S6" s="3">
        <f t="shared" si="0"/>
        <v>24472.021199999999</v>
      </c>
      <c r="T6">
        <f t="shared" ref="T6:T69" si="2">I6-C6</f>
        <v>359</v>
      </c>
      <c r="U6">
        <f>VLOOKUP(A6,Calculo!B:C,2,0)</f>
        <v>119470</v>
      </c>
      <c r="V6">
        <f>VLOOKUP(A6,Calculo!B:D,3,0)</f>
        <v>119500</v>
      </c>
      <c r="W6">
        <f t="shared" ref="W6:W69" si="3">V6-U6</f>
        <v>30</v>
      </c>
      <c r="X6" s="27">
        <f t="shared" ref="X6:X69" si="4">S6/W6</f>
        <v>815.73403999999994</v>
      </c>
    </row>
    <row r="7" spans="1:24" x14ac:dyDescent="0.25">
      <c r="A7" t="s">
        <v>12</v>
      </c>
      <c r="B7">
        <v>172975</v>
      </c>
      <c r="C7" s="2">
        <v>43704</v>
      </c>
      <c r="D7" t="s">
        <v>204</v>
      </c>
      <c r="E7" t="s">
        <v>67</v>
      </c>
      <c r="F7" t="s">
        <v>10</v>
      </c>
      <c r="G7" s="3">
        <v>3464.64</v>
      </c>
      <c r="H7" s="4">
        <v>0.16</v>
      </c>
      <c r="I7" s="1">
        <v>44027</v>
      </c>
      <c r="J7" s="1">
        <v>43728</v>
      </c>
      <c r="K7" t="s">
        <v>13</v>
      </c>
      <c r="L7">
        <v>250000</v>
      </c>
      <c r="M7" t="s">
        <v>6</v>
      </c>
      <c r="N7" t="s">
        <v>7</v>
      </c>
      <c r="O7">
        <v>3047074</v>
      </c>
      <c r="P7" t="s">
        <v>214</v>
      </c>
      <c r="Q7" t="s">
        <v>252</v>
      </c>
      <c r="R7" s="5">
        <f t="shared" si="1"/>
        <v>1.1599999999999999</v>
      </c>
      <c r="S7" s="3">
        <f t="shared" si="0"/>
        <v>4018.9823999999994</v>
      </c>
      <c r="T7">
        <f t="shared" si="2"/>
        <v>323</v>
      </c>
      <c r="U7">
        <f>VLOOKUP(A7,Calculo!B:C,2,0)</f>
        <v>250000</v>
      </c>
      <c r="V7">
        <f>VLOOKUP(A7,Calculo!B:D,3,0)</f>
        <v>250000</v>
      </c>
      <c r="W7">
        <f t="shared" si="3"/>
        <v>0</v>
      </c>
      <c r="X7" s="27" t="e">
        <f t="shared" si="4"/>
        <v>#DIV/0!</v>
      </c>
    </row>
    <row r="8" spans="1:24" x14ac:dyDescent="0.25">
      <c r="A8" t="s">
        <v>12</v>
      </c>
      <c r="B8">
        <v>172975</v>
      </c>
      <c r="C8" s="2">
        <v>43704</v>
      </c>
      <c r="D8" t="s">
        <v>204</v>
      </c>
      <c r="E8" t="s">
        <v>67</v>
      </c>
      <c r="F8" t="s">
        <v>14</v>
      </c>
      <c r="G8" s="3">
        <v>3464.64</v>
      </c>
      <c r="H8" s="4">
        <v>0.16</v>
      </c>
      <c r="I8" s="1">
        <v>44014</v>
      </c>
      <c r="J8" s="1">
        <v>43728</v>
      </c>
      <c r="K8" t="s">
        <v>13</v>
      </c>
      <c r="L8">
        <v>250000</v>
      </c>
      <c r="M8" t="s">
        <v>6</v>
      </c>
      <c r="N8" t="s">
        <v>7</v>
      </c>
      <c r="O8">
        <v>3047074</v>
      </c>
      <c r="P8" t="s">
        <v>214</v>
      </c>
      <c r="Q8" t="s">
        <v>252</v>
      </c>
      <c r="R8" s="5">
        <f t="shared" si="1"/>
        <v>1.1599999999999999</v>
      </c>
      <c r="S8" s="3">
        <f t="shared" si="0"/>
        <v>4018.9823999999994</v>
      </c>
      <c r="T8">
        <f t="shared" si="2"/>
        <v>310</v>
      </c>
      <c r="U8">
        <f>VLOOKUP(A8,Calculo!B:C,2,0)</f>
        <v>250000</v>
      </c>
      <c r="V8">
        <f>VLOOKUP(A8,Calculo!B:D,3,0)</f>
        <v>250000</v>
      </c>
      <c r="W8">
        <f t="shared" si="3"/>
        <v>0</v>
      </c>
      <c r="X8" s="27" t="e">
        <f t="shared" si="4"/>
        <v>#DIV/0!</v>
      </c>
    </row>
    <row r="9" spans="1:24" x14ac:dyDescent="0.25">
      <c r="A9" t="s">
        <v>15</v>
      </c>
      <c r="B9">
        <v>172987</v>
      </c>
      <c r="C9" s="2">
        <v>43715</v>
      </c>
      <c r="D9" t="s">
        <v>203</v>
      </c>
      <c r="E9" t="s">
        <v>67</v>
      </c>
      <c r="F9" t="s">
        <v>10</v>
      </c>
      <c r="G9" s="3">
        <v>1137.07</v>
      </c>
      <c r="H9" s="4">
        <v>0.16</v>
      </c>
      <c r="I9" s="1">
        <v>44014</v>
      </c>
      <c r="J9" s="1">
        <v>43714</v>
      </c>
      <c r="K9" t="s">
        <v>9</v>
      </c>
      <c r="L9">
        <v>51321</v>
      </c>
      <c r="M9" t="s">
        <v>6</v>
      </c>
      <c r="N9" t="s">
        <v>7</v>
      </c>
      <c r="O9">
        <v>3046330</v>
      </c>
      <c r="P9" t="s">
        <v>215</v>
      </c>
      <c r="Q9" t="s">
        <v>253</v>
      </c>
      <c r="R9" s="5">
        <f t="shared" si="1"/>
        <v>1.1599999999999999</v>
      </c>
      <c r="S9" s="3">
        <f t="shared" si="0"/>
        <v>1319.0011999999999</v>
      </c>
      <c r="T9">
        <f t="shared" si="2"/>
        <v>299</v>
      </c>
      <c r="U9">
        <f>VLOOKUP(A9,Calculo!B:C,2,0)</f>
        <v>51321</v>
      </c>
      <c r="V9">
        <f>VLOOKUP(A9,Calculo!B:D,3,0)</f>
        <v>52339</v>
      </c>
      <c r="W9">
        <f t="shared" si="3"/>
        <v>1018</v>
      </c>
      <c r="X9" s="27">
        <f t="shared" si="4"/>
        <v>1.2956789783889979</v>
      </c>
    </row>
    <row r="10" spans="1:24" x14ac:dyDescent="0.25">
      <c r="A10" t="s">
        <v>15</v>
      </c>
      <c r="B10">
        <v>172987</v>
      </c>
      <c r="C10" s="2">
        <v>43767</v>
      </c>
      <c r="D10" t="s">
        <v>203</v>
      </c>
      <c r="E10" t="s">
        <v>67</v>
      </c>
      <c r="F10" t="s">
        <v>16</v>
      </c>
      <c r="G10" s="3">
        <v>13673.8</v>
      </c>
      <c r="H10" s="4">
        <v>0.16</v>
      </c>
      <c r="I10" s="1">
        <v>44023</v>
      </c>
      <c r="J10" s="1">
        <v>43767</v>
      </c>
      <c r="K10" t="s">
        <v>9</v>
      </c>
      <c r="L10">
        <v>52339</v>
      </c>
      <c r="M10" t="s">
        <v>6</v>
      </c>
      <c r="N10" t="s">
        <v>7</v>
      </c>
      <c r="O10">
        <v>0</v>
      </c>
      <c r="P10" t="s">
        <v>215</v>
      </c>
      <c r="Q10" t="s">
        <v>253</v>
      </c>
      <c r="R10" s="5">
        <f t="shared" si="1"/>
        <v>1.1599999999999999</v>
      </c>
      <c r="S10" s="3">
        <f t="shared" si="0"/>
        <v>15861.607999999998</v>
      </c>
      <c r="T10">
        <f t="shared" si="2"/>
        <v>256</v>
      </c>
      <c r="U10">
        <f>VLOOKUP(A10,Calculo!B:C,2,0)</f>
        <v>51321</v>
      </c>
      <c r="V10">
        <f>VLOOKUP(A10,Calculo!B:D,3,0)</f>
        <v>52339</v>
      </c>
      <c r="W10">
        <f t="shared" si="3"/>
        <v>1018</v>
      </c>
      <c r="X10" s="27">
        <f t="shared" si="4"/>
        <v>15.581147347740666</v>
      </c>
    </row>
    <row r="11" spans="1:24" x14ac:dyDescent="0.25">
      <c r="A11" t="s">
        <v>17</v>
      </c>
      <c r="B11">
        <v>209129</v>
      </c>
      <c r="C11" s="2">
        <v>43715</v>
      </c>
      <c r="D11" t="s">
        <v>204</v>
      </c>
      <c r="E11" t="s">
        <v>67</v>
      </c>
      <c r="F11" t="s">
        <v>20</v>
      </c>
      <c r="G11" s="3">
        <v>2805</v>
      </c>
      <c r="H11" s="4">
        <v>0.16</v>
      </c>
      <c r="I11" s="1">
        <v>44015</v>
      </c>
      <c r="J11" s="1">
        <v>43720</v>
      </c>
      <c r="K11" t="s">
        <v>19</v>
      </c>
      <c r="L11">
        <v>300742</v>
      </c>
      <c r="M11" t="s">
        <v>6</v>
      </c>
      <c r="N11" t="s">
        <v>18</v>
      </c>
      <c r="O11">
        <v>3046330</v>
      </c>
      <c r="P11" t="s">
        <v>216</v>
      </c>
      <c r="Q11" t="s">
        <v>252</v>
      </c>
      <c r="R11" s="5">
        <f t="shared" si="1"/>
        <v>1.1599999999999999</v>
      </c>
      <c r="S11" s="3">
        <f t="shared" si="0"/>
        <v>3253.7999999999997</v>
      </c>
      <c r="T11">
        <f t="shared" si="2"/>
        <v>300</v>
      </c>
      <c r="U11">
        <f>VLOOKUP(A11,Calculo!B:C,2,0)</f>
        <v>300742</v>
      </c>
      <c r="V11">
        <f>VLOOKUP(A11,Calculo!B:D,3,0)</f>
        <v>300742</v>
      </c>
      <c r="W11">
        <f t="shared" si="3"/>
        <v>0</v>
      </c>
      <c r="X11" s="27" t="e">
        <f t="shared" si="4"/>
        <v>#DIV/0!</v>
      </c>
    </row>
    <row r="12" spans="1:24" x14ac:dyDescent="0.25">
      <c r="A12" t="s">
        <v>21</v>
      </c>
      <c r="B12">
        <v>209131</v>
      </c>
      <c r="C12" s="2">
        <v>43735</v>
      </c>
      <c r="D12" t="s">
        <v>203</v>
      </c>
      <c r="E12" t="s">
        <v>67</v>
      </c>
      <c r="F12" t="s">
        <v>23</v>
      </c>
      <c r="G12" s="3">
        <v>5287</v>
      </c>
      <c r="H12" s="4">
        <v>0.16</v>
      </c>
      <c r="I12" s="1">
        <v>44015</v>
      </c>
      <c r="J12" s="1">
        <v>43735</v>
      </c>
      <c r="K12" t="s">
        <v>22</v>
      </c>
      <c r="L12">
        <v>154120</v>
      </c>
      <c r="M12" t="s">
        <v>6</v>
      </c>
      <c r="N12" t="s">
        <v>18</v>
      </c>
      <c r="O12">
        <v>3047074</v>
      </c>
      <c r="P12" t="s">
        <v>217</v>
      </c>
      <c r="Q12" t="s">
        <v>253</v>
      </c>
      <c r="R12" s="5">
        <f t="shared" si="1"/>
        <v>1.1599999999999999</v>
      </c>
      <c r="S12" s="3">
        <f t="shared" si="0"/>
        <v>6132.9199999999992</v>
      </c>
      <c r="T12">
        <f t="shared" si="2"/>
        <v>280</v>
      </c>
      <c r="U12">
        <f>VLOOKUP(A12,Calculo!B:C,2,0)</f>
        <v>154120</v>
      </c>
      <c r="V12">
        <f>VLOOKUP(A12,Calculo!B:D,3,0)</f>
        <v>154120</v>
      </c>
      <c r="W12">
        <f t="shared" si="3"/>
        <v>0</v>
      </c>
      <c r="X12" s="27" t="e">
        <f t="shared" si="4"/>
        <v>#DIV/0!</v>
      </c>
    </row>
    <row r="13" spans="1:24" x14ac:dyDescent="0.25">
      <c r="A13" t="s">
        <v>21</v>
      </c>
      <c r="B13">
        <v>209131</v>
      </c>
      <c r="C13" s="2">
        <v>43735</v>
      </c>
      <c r="D13" t="s">
        <v>203</v>
      </c>
      <c r="E13" t="s">
        <v>67</v>
      </c>
      <c r="F13" t="s">
        <v>24</v>
      </c>
      <c r="G13" s="3">
        <v>5287</v>
      </c>
      <c r="H13" s="4">
        <v>0.16</v>
      </c>
      <c r="I13" s="1">
        <v>44038</v>
      </c>
      <c r="J13" s="1">
        <v>43735</v>
      </c>
      <c r="K13" t="s">
        <v>22</v>
      </c>
      <c r="L13">
        <v>154120</v>
      </c>
      <c r="M13" t="s">
        <v>6</v>
      </c>
      <c r="N13" t="s">
        <v>18</v>
      </c>
      <c r="O13">
        <v>3047074</v>
      </c>
      <c r="P13" t="s">
        <v>217</v>
      </c>
      <c r="Q13" t="s">
        <v>253</v>
      </c>
      <c r="R13" s="5">
        <f t="shared" si="1"/>
        <v>1.1599999999999999</v>
      </c>
      <c r="S13" s="3">
        <f t="shared" si="0"/>
        <v>6132.9199999999992</v>
      </c>
      <c r="T13">
        <f t="shared" si="2"/>
        <v>303</v>
      </c>
      <c r="U13">
        <f>VLOOKUP(A13,Calculo!B:C,2,0)</f>
        <v>154120</v>
      </c>
      <c r="V13">
        <f>VLOOKUP(A13,Calculo!B:D,3,0)</f>
        <v>154120</v>
      </c>
      <c r="W13">
        <f t="shared" si="3"/>
        <v>0</v>
      </c>
      <c r="X13" s="27" t="e">
        <f t="shared" si="4"/>
        <v>#DIV/0!</v>
      </c>
    </row>
    <row r="14" spans="1:24" x14ac:dyDescent="0.25">
      <c r="A14" t="s">
        <v>25</v>
      </c>
      <c r="B14">
        <v>209182</v>
      </c>
      <c r="C14" s="2">
        <v>43739</v>
      </c>
      <c r="D14" t="s">
        <v>203</v>
      </c>
      <c r="E14" t="s">
        <v>67</v>
      </c>
      <c r="F14" t="s">
        <v>20</v>
      </c>
      <c r="G14" s="3">
        <v>3737</v>
      </c>
      <c r="H14" s="4">
        <v>0.16</v>
      </c>
      <c r="I14" s="1">
        <v>44015</v>
      </c>
      <c r="J14" s="1">
        <v>43739</v>
      </c>
      <c r="K14" t="s">
        <v>22</v>
      </c>
      <c r="L14">
        <v>177773</v>
      </c>
      <c r="M14" t="s">
        <v>6</v>
      </c>
      <c r="N14" t="s">
        <v>18</v>
      </c>
      <c r="O14">
        <v>3047074</v>
      </c>
      <c r="P14" t="s">
        <v>218</v>
      </c>
      <c r="Q14" t="s">
        <v>254</v>
      </c>
      <c r="R14" s="5">
        <f t="shared" si="1"/>
        <v>1.1599999999999999</v>
      </c>
      <c r="S14" s="3">
        <f t="shared" si="0"/>
        <v>4334.92</v>
      </c>
      <c r="T14">
        <f t="shared" si="2"/>
        <v>276</v>
      </c>
      <c r="U14">
        <f>VLOOKUP(A14,Calculo!B:C,2,0)</f>
        <v>177773</v>
      </c>
      <c r="V14">
        <f>VLOOKUP(A14,Calculo!B:D,3,0)</f>
        <v>177773</v>
      </c>
      <c r="W14">
        <f t="shared" si="3"/>
        <v>0</v>
      </c>
      <c r="X14" s="27" t="e">
        <f t="shared" si="4"/>
        <v>#DIV/0!</v>
      </c>
    </row>
    <row r="15" spans="1:24" x14ac:dyDescent="0.25">
      <c r="A15" t="s">
        <v>25</v>
      </c>
      <c r="B15">
        <v>209182</v>
      </c>
      <c r="C15" s="2">
        <v>43742</v>
      </c>
      <c r="D15" t="s">
        <v>203</v>
      </c>
      <c r="E15" t="s">
        <v>67</v>
      </c>
      <c r="F15" t="s">
        <v>26</v>
      </c>
      <c r="G15" s="3">
        <v>37118.699999999997</v>
      </c>
      <c r="H15" s="4">
        <v>0.16</v>
      </c>
      <c r="I15" s="1">
        <v>44024</v>
      </c>
      <c r="J15" s="1">
        <v>43741</v>
      </c>
      <c r="K15" t="s">
        <v>22</v>
      </c>
      <c r="L15">
        <v>177773</v>
      </c>
      <c r="M15" t="s">
        <v>6</v>
      </c>
      <c r="N15" t="s">
        <v>18</v>
      </c>
      <c r="O15">
        <v>3047074</v>
      </c>
      <c r="P15" t="s">
        <v>218</v>
      </c>
      <c r="Q15" t="s">
        <v>254</v>
      </c>
      <c r="R15" s="5">
        <f t="shared" si="1"/>
        <v>1.1599999999999999</v>
      </c>
      <c r="S15" s="3">
        <f t="shared" si="0"/>
        <v>43057.691999999995</v>
      </c>
      <c r="T15">
        <f t="shared" si="2"/>
        <v>282</v>
      </c>
      <c r="U15">
        <f>VLOOKUP(A15,Calculo!B:C,2,0)</f>
        <v>177773</v>
      </c>
      <c r="V15">
        <f>VLOOKUP(A15,Calculo!B:D,3,0)</f>
        <v>177773</v>
      </c>
      <c r="W15">
        <f t="shared" si="3"/>
        <v>0</v>
      </c>
      <c r="X15" s="27" t="e">
        <f t="shared" si="4"/>
        <v>#DIV/0!</v>
      </c>
    </row>
    <row r="16" spans="1:24" x14ac:dyDescent="0.25">
      <c r="A16" t="s">
        <v>27</v>
      </c>
      <c r="B16">
        <v>209232</v>
      </c>
      <c r="C16" s="2">
        <v>43764</v>
      </c>
      <c r="D16" t="s">
        <v>203</v>
      </c>
      <c r="E16" t="s">
        <v>67</v>
      </c>
      <c r="F16" t="s">
        <v>10</v>
      </c>
      <c r="G16" s="3">
        <v>4168.1099999999997</v>
      </c>
      <c r="H16" s="4">
        <v>0.16</v>
      </c>
      <c r="I16" s="1">
        <v>44035</v>
      </c>
      <c r="J16" s="1">
        <v>43766</v>
      </c>
      <c r="K16" t="s">
        <v>9</v>
      </c>
      <c r="L16">
        <v>86700</v>
      </c>
      <c r="M16" t="s">
        <v>6</v>
      </c>
      <c r="N16" t="s">
        <v>7</v>
      </c>
      <c r="O16">
        <v>0</v>
      </c>
      <c r="P16" t="s">
        <v>219</v>
      </c>
      <c r="Q16" t="s">
        <v>252</v>
      </c>
      <c r="R16" s="5">
        <f t="shared" si="1"/>
        <v>1.1599999999999999</v>
      </c>
      <c r="S16" s="3">
        <f t="shared" si="0"/>
        <v>4835.007599999999</v>
      </c>
      <c r="T16">
        <f t="shared" si="2"/>
        <v>271</v>
      </c>
      <c r="U16">
        <f>VLOOKUP(A16,Calculo!B:C,2,0)</f>
        <v>86700</v>
      </c>
      <c r="V16">
        <f>VLOOKUP(A16,Calculo!B:D,3,0)</f>
        <v>86700</v>
      </c>
      <c r="W16">
        <f t="shared" si="3"/>
        <v>0</v>
      </c>
      <c r="X16" s="27" t="e">
        <f t="shared" si="4"/>
        <v>#DIV/0!</v>
      </c>
    </row>
    <row r="17" spans="1:24" x14ac:dyDescent="0.25">
      <c r="A17" t="s">
        <v>27</v>
      </c>
      <c r="B17">
        <v>209232</v>
      </c>
      <c r="C17" s="2">
        <v>43767</v>
      </c>
      <c r="D17" t="s">
        <v>203</v>
      </c>
      <c r="E17" t="s">
        <v>67</v>
      </c>
      <c r="F17" t="s">
        <v>11</v>
      </c>
      <c r="G17" s="3">
        <v>10262.1</v>
      </c>
      <c r="H17" s="4">
        <v>0.16</v>
      </c>
      <c r="I17" s="1">
        <v>44036</v>
      </c>
      <c r="J17" s="1">
        <v>43766</v>
      </c>
      <c r="K17" t="s">
        <v>9</v>
      </c>
      <c r="L17">
        <v>86700</v>
      </c>
      <c r="M17" t="s">
        <v>6</v>
      </c>
      <c r="N17" t="s">
        <v>7</v>
      </c>
      <c r="O17">
        <v>0</v>
      </c>
      <c r="P17" t="s">
        <v>219</v>
      </c>
      <c r="Q17" t="s">
        <v>252</v>
      </c>
      <c r="R17" s="5">
        <f t="shared" si="1"/>
        <v>1.1599999999999999</v>
      </c>
      <c r="S17" s="3">
        <f t="shared" si="0"/>
        <v>11904.036</v>
      </c>
      <c r="T17">
        <f t="shared" si="2"/>
        <v>269</v>
      </c>
      <c r="U17">
        <f>VLOOKUP(A17,Calculo!B:C,2,0)</f>
        <v>86700</v>
      </c>
      <c r="V17">
        <f>VLOOKUP(A17,Calculo!B:D,3,0)</f>
        <v>86700</v>
      </c>
      <c r="W17">
        <f t="shared" si="3"/>
        <v>0</v>
      </c>
      <c r="X17" s="27" t="e">
        <f t="shared" si="4"/>
        <v>#DIV/0!</v>
      </c>
    </row>
    <row r="18" spans="1:24" x14ac:dyDescent="0.25">
      <c r="A18" t="s">
        <v>28</v>
      </c>
      <c r="B18">
        <v>209283</v>
      </c>
      <c r="C18" s="2">
        <v>43746</v>
      </c>
      <c r="D18" t="s">
        <v>203</v>
      </c>
      <c r="E18" t="s">
        <v>67</v>
      </c>
      <c r="F18" t="s">
        <v>32</v>
      </c>
      <c r="G18" s="3">
        <v>2125</v>
      </c>
      <c r="H18" s="4">
        <v>0.16</v>
      </c>
      <c r="I18" s="1">
        <v>44036</v>
      </c>
      <c r="J18" s="1">
        <v>43759</v>
      </c>
      <c r="K18" t="s">
        <v>31</v>
      </c>
      <c r="L18">
        <v>45065</v>
      </c>
      <c r="M18" t="s">
        <v>29</v>
      </c>
      <c r="N18" t="s">
        <v>30</v>
      </c>
      <c r="O18">
        <v>3047074</v>
      </c>
      <c r="P18" t="s">
        <v>220</v>
      </c>
      <c r="Q18" t="s">
        <v>251</v>
      </c>
      <c r="R18" s="5">
        <f t="shared" si="1"/>
        <v>1.1599999999999999</v>
      </c>
      <c r="S18" s="3">
        <f t="shared" si="0"/>
        <v>2465</v>
      </c>
      <c r="T18">
        <f t="shared" si="2"/>
        <v>290</v>
      </c>
      <c r="U18">
        <f>VLOOKUP(A18,Calculo!B:C,2,0)</f>
        <v>45065</v>
      </c>
      <c r="V18">
        <f>VLOOKUP(A18,Calculo!B:D,3,0)</f>
        <v>45066</v>
      </c>
      <c r="W18">
        <f t="shared" si="3"/>
        <v>1</v>
      </c>
      <c r="X18" s="27">
        <f t="shared" si="4"/>
        <v>2465</v>
      </c>
    </row>
    <row r="19" spans="1:24" x14ac:dyDescent="0.25">
      <c r="A19" t="s">
        <v>28</v>
      </c>
      <c r="B19">
        <v>209283</v>
      </c>
      <c r="C19" s="2">
        <v>43746</v>
      </c>
      <c r="D19" t="s">
        <v>203</v>
      </c>
      <c r="E19" t="s">
        <v>67</v>
      </c>
      <c r="F19" t="s">
        <v>11</v>
      </c>
      <c r="G19" s="3">
        <v>2705.83</v>
      </c>
      <c r="H19" s="4">
        <v>0.16</v>
      </c>
      <c r="I19" s="2">
        <v>43746</v>
      </c>
      <c r="J19" s="1">
        <v>43759</v>
      </c>
      <c r="K19" t="s">
        <v>31</v>
      </c>
      <c r="L19">
        <v>45066</v>
      </c>
      <c r="M19" t="s">
        <v>29</v>
      </c>
      <c r="N19" t="s">
        <v>30</v>
      </c>
      <c r="O19">
        <v>3047074</v>
      </c>
      <c r="P19" t="s">
        <v>220</v>
      </c>
      <c r="Q19" t="s">
        <v>251</v>
      </c>
      <c r="R19" s="5">
        <f t="shared" si="1"/>
        <v>1.1599999999999999</v>
      </c>
      <c r="S19" s="3">
        <f t="shared" si="0"/>
        <v>3138.7627999999995</v>
      </c>
      <c r="T19">
        <f t="shared" si="2"/>
        <v>0</v>
      </c>
      <c r="U19">
        <f>VLOOKUP(A19,Calculo!B:C,2,0)</f>
        <v>45065</v>
      </c>
      <c r="V19">
        <f>VLOOKUP(A19,Calculo!B:D,3,0)</f>
        <v>45066</v>
      </c>
      <c r="W19">
        <f t="shared" si="3"/>
        <v>1</v>
      </c>
      <c r="X19" s="27">
        <f t="shared" si="4"/>
        <v>3138.7627999999995</v>
      </c>
    </row>
    <row r="20" spans="1:24" x14ac:dyDescent="0.25">
      <c r="A20" t="s">
        <v>33</v>
      </c>
      <c r="B20">
        <v>211045</v>
      </c>
      <c r="C20" s="2">
        <v>43662</v>
      </c>
      <c r="D20" t="s">
        <v>204</v>
      </c>
      <c r="E20" t="s">
        <v>8</v>
      </c>
      <c r="F20" t="s">
        <v>36</v>
      </c>
      <c r="G20" s="3">
        <v>2431.8000000000002</v>
      </c>
      <c r="H20" s="4">
        <v>0.16</v>
      </c>
      <c r="I20" s="1">
        <v>44027</v>
      </c>
      <c r="J20" s="1">
        <v>44027</v>
      </c>
      <c r="K20" t="s">
        <v>35</v>
      </c>
      <c r="L20">
        <v>235842</v>
      </c>
      <c r="M20" t="s">
        <v>6</v>
      </c>
      <c r="N20" t="s">
        <v>34</v>
      </c>
      <c r="O20">
        <v>3045606</v>
      </c>
      <c r="P20" t="s">
        <v>221</v>
      </c>
      <c r="Q20" t="s">
        <v>252</v>
      </c>
      <c r="R20" s="5">
        <f t="shared" si="1"/>
        <v>1.1599999999999999</v>
      </c>
      <c r="S20" s="3">
        <f t="shared" si="0"/>
        <v>2820.8879999999999</v>
      </c>
      <c r="T20">
        <f t="shared" si="2"/>
        <v>365</v>
      </c>
      <c r="U20">
        <f>VLOOKUP(A20,Calculo!B:C,2,0)</f>
        <v>235842</v>
      </c>
      <c r="V20">
        <f>VLOOKUP(A20,Calculo!B:D,3,0)</f>
        <v>235842</v>
      </c>
      <c r="W20">
        <f t="shared" si="3"/>
        <v>0</v>
      </c>
      <c r="X20" s="27" t="e">
        <f t="shared" si="4"/>
        <v>#DIV/0!</v>
      </c>
    </row>
    <row r="21" spans="1:24" x14ac:dyDescent="0.25">
      <c r="A21" t="s">
        <v>37</v>
      </c>
      <c r="B21">
        <v>217479</v>
      </c>
      <c r="C21" s="2">
        <v>43636</v>
      </c>
      <c r="D21" t="s">
        <v>204</v>
      </c>
      <c r="E21" t="s">
        <v>67</v>
      </c>
      <c r="F21" t="s">
        <v>10</v>
      </c>
      <c r="G21" s="3">
        <v>3883</v>
      </c>
      <c r="H21" s="4">
        <v>0.16</v>
      </c>
      <c r="I21" s="2">
        <v>43697</v>
      </c>
      <c r="J21" s="1">
        <v>43696</v>
      </c>
      <c r="K21" t="s">
        <v>22</v>
      </c>
      <c r="L21">
        <v>273551</v>
      </c>
      <c r="M21" t="s">
        <v>6</v>
      </c>
      <c r="N21" t="s">
        <v>7</v>
      </c>
      <c r="O21">
        <v>3045606</v>
      </c>
      <c r="P21" t="s">
        <v>222</v>
      </c>
      <c r="Q21" t="s">
        <v>253</v>
      </c>
      <c r="R21" s="5">
        <f t="shared" si="1"/>
        <v>1.1599999999999999</v>
      </c>
      <c r="S21" s="3">
        <f t="shared" si="0"/>
        <v>4504.28</v>
      </c>
      <c r="T21">
        <f t="shared" si="2"/>
        <v>61</v>
      </c>
      <c r="U21">
        <f>VLOOKUP(A21,Calculo!B:C,2,0)</f>
        <v>273551</v>
      </c>
      <c r="V21">
        <f>VLOOKUP(A21,Calculo!B:D,3,0)</f>
        <v>273551</v>
      </c>
      <c r="W21">
        <f t="shared" si="3"/>
        <v>0</v>
      </c>
      <c r="X21" s="27" t="e">
        <f t="shared" si="4"/>
        <v>#DIV/0!</v>
      </c>
    </row>
    <row r="22" spans="1:24" x14ac:dyDescent="0.25">
      <c r="A22" t="s">
        <v>38</v>
      </c>
      <c r="B22">
        <v>217532</v>
      </c>
      <c r="C22" s="2">
        <v>43708</v>
      </c>
      <c r="D22" t="s">
        <v>204</v>
      </c>
      <c r="E22" t="s">
        <v>67</v>
      </c>
      <c r="F22" t="s">
        <v>39</v>
      </c>
      <c r="G22" s="3">
        <v>4627</v>
      </c>
      <c r="H22" s="4">
        <v>0.16</v>
      </c>
      <c r="I22" s="2">
        <v>43708</v>
      </c>
      <c r="J22" s="1">
        <v>43710</v>
      </c>
      <c r="K22" t="s">
        <v>35</v>
      </c>
      <c r="L22">
        <v>198533</v>
      </c>
      <c r="M22" t="s">
        <v>29</v>
      </c>
      <c r="N22" t="s">
        <v>30</v>
      </c>
      <c r="O22">
        <v>3046330</v>
      </c>
      <c r="P22" t="s">
        <v>223</v>
      </c>
      <c r="Q22" t="s">
        <v>252</v>
      </c>
      <c r="R22" s="5">
        <f t="shared" si="1"/>
        <v>1.1599999999999999</v>
      </c>
      <c r="S22" s="3">
        <f t="shared" si="0"/>
        <v>5367.32</v>
      </c>
      <c r="T22">
        <f t="shared" si="2"/>
        <v>0</v>
      </c>
      <c r="U22">
        <f>VLOOKUP(A22,Calculo!B:C,2,0)</f>
        <v>198533</v>
      </c>
      <c r="V22">
        <f>VLOOKUP(A22,Calculo!B:D,3,0)</f>
        <v>198533</v>
      </c>
      <c r="W22">
        <f t="shared" si="3"/>
        <v>0</v>
      </c>
      <c r="X22" s="27" t="e">
        <f t="shared" si="4"/>
        <v>#DIV/0!</v>
      </c>
    </row>
    <row r="23" spans="1:24" x14ac:dyDescent="0.25">
      <c r="A23" t="s">
        <v>40</v>
      </c>
      <c r="B23">
        <v>217556</v>
      </c>
      <c r="C23" s="2">
        <v>43692</v>
      </c>
      <c r="D23" t="s">
        <v>204</v>
      </c>
      <c r="E23" t="s">
        <v>67</v>
      </c>
      <c r="F23" t="s">
        <v>43</v>
      </c>
      <c r="G23" s="3">
        <v>5871</v>
      </c>
      <c r="H23" s="4">
        <v>0.16</v>
      </c>
      <c r="I23" s="2">
        <v>43692</v>
      </c>
      <c r="J23" s="1">
        <v>43692</v>
      </c>
      <c r="K23" t="s">
        <v>22</v>
      </c>
      <c r="L23">
        <v>192701</v>
      </c>
      <c r="M23" t="s">
        <v>41</v>
      </c>
      <c r="N23" t="s">
        <v>42</v>
      </c>
      <c r="O23">
        <v>3045606</v>
      </c>
      <c r="P23" t="s">
        <v>224</v>
      </c>
      <c r="Q23" t="s">
        <v>253</v>
      </c>
      <c r="R23" s="5">
        <f t="shared" si="1"/>
        <v>1.1599999999999999</v>
      </c>
      <c r="S23" s="3">
        <f t="shared" si="0"/>
        <v>6810.36</v>
      </c>
      <c r="T23">
        <f t="shared" si="2"/>
        <v>0</v>
      </c>
      <c r="U23">
        <f>VLOOKUP(A23,Calculo!B:C,2,0)</f>
        <v>192701</v>
      </c>
      <c r="V23">
        <f>VLOOKUP(A23,Calculo!B:D,3,0)</f>
        <v>192701</v>
      </c>
      <c r="W23">
        <f t="shared" si="3"/>
        <v>0</v>
      </c>
      <c r="X23" s="27" t="e">
        <f t="shared" si="4"/>
        <v>#DIV/0!</v>
      </c>
    </row>
    <row r="24" spans="1:24" x14ac:dyDescent="0.25">
      <c r="A24" t="s">
        <v>44</v>
      </c>
      <c r="B24">
        <v>220668</v>
      </c>
      <c r="C24" s="2">
        <v>43649</v>
      </c>
      <c r="D24" t="s">
        <v>204</v>
      </c>
      <c r="E24" t="s">
        <v>8</v>
      </c>
      <c r="F24" t="s">
        <v>20</v>
      </c>
      <c r="G24" s="3">
        <v>8262</v>
      </c>
      <c r="H24" s="4">
        <v>0.16</v>
      </c>
      <c r="I24" s="1">
        <v>44014</v>
      </c>
      <c r="J24" s="1">
        <v>44014</v>
      </c>
      <c r="K24" t="s">
        <v>22</v>
      </c>
      <c r="L24">
        <v>81850</v>
      </c>
      <c r="M24" t="s">
        <v>6</v>
      </c>
      <c r="N24" t="s">
        <v>45</v>
      </c>
      <c r="O24">
        <v>3044906</v>
      </c>
      <c r="P24" t="s">
        <v>225</v>
      </c>
      <c r="Q24" t="s">
        <v>254</v>
      </c>
      <c r="R24" s="5">
        <f t="shared" si="1"/>
        <v>1.1599999999999999</v>
      </c>
      <c r="S24" s="3">
        <f t="shared" si="0"/>
        <v>9583.92</v>
      </c>
      <c r="T24">
        <f t="shared" si="2"/>
        <v>365</v>
      </c>
      <c r="U24">
        <f>VLOOKUP(A24,Calculo!B:C,2,0)</f>
        <v>81850</v>
      </c>
      <c r="V24">
        <f>VLOOKUP(A24,Calculo!B:D,3,0)</f>
        <v>81850</v>
      </c>
      <c r="W24">
        <f t="shared" si="3"/>
        <v>0</v>
      </c>
      <c r="X24" s="27" t="e">
        <f t="shared" si="4"/>
        <v>#DIV/0!</v>
      </c>
    </row>
    <row r="25" spans="1:24" x14ac:dyDescent="0.25">
      <c r="A25" t="s">
        <v>44</v>
      </c>
      <c r="B25">
        <v>220668</v>
      </c>
      <c r="C25" s="2">
        <v>43649</v>
      </c>
      <c r="D25" t="s">
        <v>204</v>
      </c>
      <c r="E25" t="s">
        <v>8</v>
      </c>
      <c r="F25" t="s">
        <v>46</v>
      </c>
      <c r="G25" s="3">
        <v>8262</v>
      </c>
      <c r="H25" s="4">
        <v>0.16</v>
      </c>
      <c r="I25" s="1">
        <v>44014</v>
      </c>
      <c r="J25" s="1">
        <v>44014</v>
      </c>
      <c r="K25" t="s">
        <v>22</v>
      </c>
      <c r="L25">
        <v>81850</v>
      </c>
      <c r="M25" t="s">
        <v>6</v>
      </c>
      <c r="N25" t="s">
        <v>45</v>
      </c>
      <c r="O25">
        <v>3044906</v>
      </c>
      <c r="P25" t="s">
        <v>225</v>
      </c>
      <c r="Q25" t="s">
        <v>254</v>
      </c>
      <c r="R25" s="5">
        <f t="shared" si="1"/>
        <v>1.1599999999999999</v>
      </c>
      <c r="S25" s="3">
        <f t="shared" si="0"/>
        <v>9583.92</v>
      </c>
      <c r="T25">
        <f t="shared" si="2"/>
        <v>365</v>
      </c>
      <c r="U25">
        <f>VLOOKUP(A25,Calculo!B:C,2,0)</f>
        <v>81850</v>
      </c>
      <c r="V25">
        <f>VLOOKUP(A25,Calculo!B:D,3,0)</f>
        <v>81850</v>
      </c>
      <c r="W25">
        <f t="shared" si="3"/>
        <v>0</v>
      </c>
      <c r="X25" s="27" t="e">
        <f t="shared" si="4"/>
        <v>#DIV/0!</v>
      </c>
    </row>
    <row r="26" spans="1:24" x14ac:dyDescent="0.25">
      <c r="A26" t="s">
        <v>47</v>
      </c>
      <c r="B26">
        <v>225444</v>
      </c>
      <c r="C26" s="2">
        <v>43658</v>
      </c>
      <c r="D26" t="s">
        <v>204</v>
      </c>
      <c r="E26" t="s">
        <v>8</v>
      </c>
      <c r="F26" t="s">
        <v>20</v>
      </c>
      <c r="G26" s="3">
        <v>2353</v>
      </c>
      <c r="H26" s="4">
        <v>0.16</v>
      </c>
      <c r="I26" s="1">
        <v>44023</v>
      </c>
      <c r="J26" s="1">
        <v>44023</v>
      </c>
      <c r="K26" t="s">
        <v>22</v>
      </c>
      <c r="L26">
        <v>140050</v>
      </c>
      <c r="M26" t="s">
        <v>6</v>
      </c>
      <c r="N26" t="s">
        <v>7</v>
      </c>
      <c r="O26">
        <v>3044906</v>
      </c>
      <c r="P26" t="s">
        <v>226</v>
      </c>
      <c r="Q26" t="s">
        <v>252</v>
      </c>
      <c r="R26" s="5">
        <f t="shared" si="1"/>
        <v>1.1599999999999999</v>
      </c>
      <c r="S26" s="3">
        <f t="shared" si="0"/>
        <v>2729.48</v>
      </c>
      <c r="T26">
        <f t="shared" si="2"/>
        <v>365</v>
      </c>
      <c r="U26">
        <f>VLOOKUP(A26,Calculo!B:C,2,0)</f>
        <v>140050</v>
      </c>
      <c r="V26">
        <f>VLOOKUP(A26,Calculo!B:D,3,0)</f>
        <v>140050</v>
      </c>
      <c r="W26">
        <f t="shared" si="3"/>
        <v>0</v>
      </c>
      <c r="X26" s="27" t="e">
        <f t="shared" si="4"/>
        <v>#DIV/0!</v>
      </c>
    </row>
    <row r="27" spans="1:24" x14ac:dyDescent="0.25">
      <c r="A27" t="s">
        <v>48</v>
      </c>
      <c r="B27">
        <v>227078</v>
      </c>
      <c r="C27" s="2">
        <v>43774</v>
      </c>
      <c r="D27" t="s">
        <v>204</v>
      </c>
      <c r="E27" t="s">
        <v>67</v>
      </c>
      <c r="F27" t="s">
        <v>23</v>
      </c>
      <c r="G27" s="3">
        <v>8003</v>
      </c>
      <c r="H27" s="4">
        <v>0.16</v>
      </c>
      <c r="I27" s="1">
        <v>44015</v>
      </c>
      <c r="J27" s="1">
        <v>43773</v>
      </c>
      <c r="K27" t="s">
        <v>22</v>
      </c>
      <c r="L27">
        <v>150000</v>
      </c>
      <c r="M27" t="s">
        <v>41</v>
      </c>
      <c r="N27" t="s">
        <v>49</v>
      </c>
      <c r="O27">
        <v>0</v>
      </c>
      <c r="P27" t="s">
        <v>227</v>
      </c>
      <c r="Q27" t="s">
        <v>251</v>
      </c>
      <c r="R27" s="5">
        <f t="shared" si="1"/>
        <v>1.1599999999999999</v>
      </c>
      <c r="S27" s="3">
        <f t="shared" si="0"/>
        <v>9283.48</v>
      </c>
      <c r="T27">
        <f t="shared" si="2"/>
        <v>241</v>
      </c>
      <c r="U27">
        <f>VLOOKUP(A27,Calculo!B:C,2,0)</f>
        <v>150000</v>
      </c>
      <c r="V27">
        <f>VLOOKUP(A27,Calculo!B:D,3,0)</f>
        <v>150000</v>
      </c>
      <c r="W27">
        <f t="shared" si="3"/>
        <v>0</v>
      </c>
      <c r="X27" s="27" t="e">
        <f t="shared" si="4"/>
        <v>#DIV/0!</v>
      </c>
    </row>
    <row r="28" spans="1:24" x14ac:dyDescent="0.25">
      <c r="A28" t="s">
        <v>50</v>
      </c>
      <c r="B28">
        <v>227081</v>
      </c>
      <c r="C28" s="2">
        <v>43716</v>
      </c>
      <c r="D28" t="s">
        <v>203</v>
      </c>
      <c r="E28" t="s">
        <v>67</v>
      </c>
      <c r="F28" t="s">
        <v>11</v>
      </c>
      <c r="G28" s="3">
        <v>7776</v>
      </c>
      <c r="H28" s="4">
        <v>0.16</v>
      </c>
      <c r="I28" s="1">
        <v>44015</v>
      </c>
      <c r="J28" s="1">
        <v>43717</v>
      </c>
      <c r="K28" t="s">
        <v>19</v>
      </c>
      <c r="L28">
        <v>132883</v>
      </c>
      <c r="M28" t="s">
        <v>41</v>
      </c>
      <c r="N28" t="s">
        <v>49</v>
      </c>
      <c r="O28">
        <v>3046330</v>
      </c>
      <c r="P28" t="s">
        <v>228</v>
      </c>
      <c r="Q28" t="s">
        <v>252</v>
      </c>
      <c r="R28" s="5">
        <f t="shared" si="1"/>
        <v>1.1599999999999999</v>
      </c>
      <c r="S28" s="3">
        <f t="shared" si="0"/>
        <v>9020.16</v>
      </c>
      <c r="T28">
        <f t="shared" si="2"/>
        <v>299</v>
      </c>
      <c r="U28">
        <f>VLOOKUP(A28,Calculo!B:C,2,0)</f>
        <v>132883</v>
      </c>
      <c r="V28">
        <f>VLOOKUP(A28,Calculo!B:D,3,0)</f>
        <v>132883</v>
      </c>
      <c r="W28">
        <f t="shared" si="3"/>
        <v>0</v>
      </c>
      <c r="X28" s="27" t="e">
        <f t="shared" si="4"/>
        <v>#DIV/0!</v>
      </c>
    </row>
    <row r="29" spans="1:24" x14ac:dyDescent="0.25">
      <c r="A29" t="s">
        <v>51</v>
      </c>
      <c r="B29">
        <v>227093</v>
      </c>
      <c r="C29" s="2">
        <v>43743</v>
      </c>
      <c r="D29" t="s">
        <v>203</v>
      </c>
      <c r="E29" t="s">
        <v>67</v>
      </c>
      <c r="F29" t="s">
        <v>52</v>
      </c>
      <c r="G29" s="3">
        <v>29411.8</v>
      </c>
      <c r="H29" s="4">
        <v>0.16</v>
      </c>
      <c r="I29" s="1">
        <v>44038</v>
      </c>
      <c r="J29" s="1">
        <v>43752</v>
      </c>
      <c r="K29" t="s">
        <v>22</v>
      </c>
      <c r="L29">
        <v>95349</v>
      </c>
      <c r="M29" t="s">
        <v>41</v>
      </c>
      <c r="N29" t="s">
        <v>49</v>
      </c>
      <c r="O29">
        <v>3047074</v>
      </c>
      <c r="P29" t="s">
        <v>229</v>
      </c>
      <c r="Q29" t="s">
        <v>253</v>
      </c>
      <c r="R29" s="5">
        <f t="shared" si="1"/>
        <v>1.1599999999999999</v>
      </c>
      <c r="S29" s="3">
        <f t="shared" si="0"/>
        <v>34117.687999999995</v>
      </c>
      <c r="T29">
        <f t="shared" si="2"/>
        <v>295</v>
      </c>
      <c r="U29">
        <f>VLOOKUP(A29,Calculo!B:C,2,0)</f>
        <v>95349</v>
      </c>
      <c r="V29">
        <f>VLOOKUP(A29,Calculo!B:D,3,0)</f>
        <v>95349</v>
      </c>
      <c r="W29">
        <f t="shared" si="3"/>
        <v>0</v>
      </c>
      <c r="X29" s="27" t="e">
        <f t="shared" si="4"/>
        <v>#DIV/0!</v>
      </c>
    </row>
    <row r="30" spans="1:24" x14ac:dyDescent="0.25">
      <c r="A30" t="s">
        <v>53</v>
      </c>
      <c r="B30">
        <v>232005</v>
      </c>
      <c r="C30" s="2">
        <v>43715</v>
      </c>
      <c r="D30" t="s">
        <v>204</v>
      </c>
      <c r="E30" t="s">
        <v>67</v>
      </c>
      <c r="F30" t="s">
        <v>23</v>
      </c>
      <c r="G30" s="3">
        <v>2715</v>
      </c>
      <c r="H30" s="4">
        <v>0.16</v>
      </c>
      <c r="I30" s="1">
        <v>44015</v>
      </c>
      <c r="J30" s="1">
        <v>43720</v>
      </c>
      <c r="K30" t="s">
        <v>19</v>
      </c>
      <c r="L30">
        <v>209101</v>
      </c>
      <c r="M30" t="s">
        <v>6</v>
      </c>
      <c r="N30" t="s">
        <v>18</v>
      </c>
      <c r="O30">
        <v>3046330</v>
      </c>
      <c r="P30" t="s">
        <v>230</v>
      </c>
      <c r="Q30" t="s">
        <v>252</v>
      </c>
      <c r="R30" s="5">
        <f t="shared" si="1"/>
        <v>1.1599999999999999</v>
      </c>
      <c r="S30" s="3">
        <f t="shared" si="0"/>
        <v>3149.3999999999996</v>
      </c>
      <c r="T30">
        <f t="shared" si="2"/>
        <v>300</v>
      </c>
      <c r="U30">
        <f>VLOOKUP(A30,Calculo!B:C,2,0)</f>
        <v>209101</v>
      </c>
      <c r="V30">
        <f>VLOOKUP(A30,Calculo!B:D,3,0)</f>
        <v>209101</v>
      </c>
      <c r="W30">
        <f t="shared" si="3"/>
        <v>0</v>
      </c>
      <c r="X30" s="27" t="e">
        <f t="shared" si="4"/>
        <v>#DIV/0!</v>
      </c>
    </row>
    <row r="31" spans="1:24" x14ac:dyDescent="0.25">
      <c r="A31" t="s">
        <v>54</v>
      </c>
      <c r="B31">
        <v>240169</v>
      </c>
      <c r="C31" s="2">
        <v>43650</v>
      </c>
      <c r="D31" t="s">
        <v>204</v>
      </c>
      <c r="E31" t="s">
        <v>8</v>
      </c>
      <c r="F31" t="s">
        <v>10</v>
      </c>
      <c r="G31" s="3">
        <v>4954.82</v>
      </c>
      <c r="H31" s="4">
        <v>0.16</v>
      </c>
      <c r="I31" s="1">
        <v>44024</v>
      </c>
      <c r="J31" s="1">
        <v>44015</v>
      </c>
      <c r="K31" t="s">
        <v>13</v>
      </c>
      <c r="L31">
        <v>300942</v>
      </c>
      <c r="M31" t="s">
        <v>6</v>
      </c>
      <c r="N31" t="s">
        <v>34</v>
      </c>
      <c r="O31">
        <v>3044906</v>
      </c>
      <c r="P31" t="s">
        <v>231</v>
      </c>
      <c r="Q31" t="s">
        <v>254</v>
      </c>
      <c r="R31" s="5">
        <f t="shared" si="1"/>
        <v>1.1599999999999999</v>
      </c>
      <c r="S31" s="3">
        <f t="shared" si="0"/>
        <v>5747.5911999999989</v>
      </c>
      <c r="T31">
        <f t="shared" si="2"/>
        <v>374</v>
      </c>
      <c r="U31">
        <f>VLOOKUP(A31,Calculo!B:C,2,0)</f>
        <v>300942</v>
      </c>
      <c r="V31">
        <f>VLOOKUP(A31,Calculo!B:D,3,0)</f>
        <v>300942</v>
      </c>
      <c r="W31">
        <f t="shared" si="3"/>
        <v>0</v>
      </c>
      <c r="X31" s="27" t="e">
        <f t="shared" si="4"/>
        <v>#DIV/0!</v>
      </c>
    </row>
    <row r="32" spans="1:24" x14ac:dyDescent="0.25">
      <c r="A32" t="s">
        <v>54</v>
      </c>
      <c r="B32">
        <v>240169</v>
      </c>
      <c r="C32" s="2">
        <v>43650</v>
      </c>
      <c r="D32" t="s">
        <v>204</v>
      </c>
      <c r="E32" t="s">
        <v>8</v>
      </c>
      <c r="F32" t="s">
        <v>55</v>
      </c>
      <c r="G32" s="3">
        <v>4954.82</v>
      </c>
      <c r="H32" s="4">
        <v>0.16</v>
      </c>
      <c r="I32" s="1">
        <v>44035</v>
      </c>
      <c r="J32" s="1">
        <v>44015</v>
      </c>
      <c r="K32" t="s">
        <v>13</v>
      </c>
      <c r="L32">
        <v>300942</v>
      </c>
      <c r="M32" t="s">
        <v>6</v>
      </c>
      <c r="N32" t="s">
        <v>34</v>
      </c>
      <c r="O32">
        <v>3044906</v>
      </c>
      <c r="P32" t="s">
        <v>231</v>
      </c>
      <c r="Q32" t="s">
        <v>254</v>
      </c>
      <c r="R32" s="5">
        <f t="shared" si="1"/>
        <v>1.1599999999999999</v>
      </c>
      <c r="S32" s="3">
        <f t="shared" si="0"/>
        <v>5747.5911999999989</v>
      </c>
      <c r="T32">
        <f t="shared" si="2"/>
        <v>385</v>
      </c>
      <c r="U32">
        <f>VLOOKUP(A32,Calculo!B:C,2,0)</f>
        <v>300942</v>
      </c>
      <c r="V32">
        <f>VLOOKUP(A32,Calculo!B:D,3,0)</f>
        <v>300942</v>
      </c>
      <c r="W32">
        <f t="shared" si="3"/>
        <v>0</v>
      </c>
      <c r="X32" s="27" t="e">
        <f t="shared" si="4"/>
        <v>#DIV/0!</v>
      </c>
    </row>
    <row r="33" spans="1:24" x14ac:dyDescent="0.25">
      <c r="A33" t="s">
        <v>54</v>
      </c>
      <c r="B33">
        <v>240169</v>
      </c>
      <c r="C33" s="2">
        <v>43635</v>
      </c>
      <c r="D33" t="s">
        <v>204</v>
      </c>
      <c r="E33" t="s">
        <v>67</v>
      </c>
      <c r="F33" t="s">
        <v>10</v>
      </c>
      <c r="G33" s="3">
        <v>4057.26</v>
      </c>
      <c r="H33" s="4">
        <v>0.16</v>
      </c>
      <c r="I33" s="1">
        <v>44036</v>
      </c>
      <c r="J33" s="1">
        <v>43695</v>
      </c>
      <c r="K33" t="s">
        <v>22</v>
      </c>
      <c r="L33">
        <v>300942</v>
      </c>
      <c r="M33" t="s">
        <v>6</v>
      </c>
      <c r="N33" t="s">
        <v>34</v>
      </c>
      <c r="O33">
        <v>3045606</v>
      </c>
      <c r="P33" t="s">
        <v>231</v>
      </c>
      <c r="Q33" t="s">
        <v>254</v>
      </c>
      <c r="R33" s="5">
        <f t="shared" si="1"/>
        <v>1.1599999999999999</v>
      </c>
      <c r="S33" s="3">
        <f t="shared" si="0"/>
        <v>4706.4215999999997</v>
      </c>
      <c r="T33">
        <f t="shared" si="2"/>
        <v>401</v>
      </c>
      <c r="U33">
        <f>VLOOKUP(A33,Calculo!B:C,2,0)</f>
        <v>300942</v>
      </c>
      <c r="V33">
        <f>VLOOKUP(A33,Calculo!B:D,3,0)</f>
        <v>300942</v>
      </c>
      <c r="W33">
        <f t="shared" si="3"/>
        <v>0</v>
      </c>
      <c r="X33" s="27" t="e">
        <f t="shared" si="4"/>
        <v>#DIV/0!</v>
      </c>
    </row>
    <row r="34" spans="1:24" x14ac:dyDescent="0.25">
      <c r="A34" t="s">
        <v>54</v>
      </c>
      <c r="B34">
        <v>240169</v>
      </c>
      <c r="C34" s="2">
        <v>43635</v>
      </c>
      <c r="D34" t="s">
        <v>204</v>
      </c>
      <c r="E34" t="s">
        <v>67</v>
      </c>
      <c r="F34" t="s">
        <v>56</v>
      </c>
      <c r="G34" s="3">
        <v>4057.26</v>
      </c>
      <c r="H34" s="4">
        <v>0.16</v>
      </c>
      <c r="I34" s="1">
        <v>44036</v>
      </c>
      <c r="J34" s="1">
        <v>43695</v>
      </c>
      <c r="K34" t="s">
        <v>22</v>
      </c>
      <c r="L34">
        <v>300942</v>
      </c>
      <c r="M34" t="s">
        <v>6</v>
      </c>
      <c r="N34" t="s">
        <v>34</v>
      </c>
      <c r="O34">
        <v>3045606</v>
      </c>
      <c r="P34" t="s">
        <v>231</v>
      </c>
      <c r="Q34" t="s">
        <v>254</v>
      </c>
      <c r="R34" s="5">
        <f t="shared" si="1"/>
        <v>1.1599999999999999</v>
      </c>
      <c r="S34" s="3">
        <f t="shared" si="0"/>
        <v>4706.4215999999997</v>
      </c>
      <c r="T34">
        <f t="shared" si="2"/>
        <v>401</v>
      </c>
      <c r="U34">
        <f>VLOOKUP(A34,Calculo!B:C,2,0)</f>
        <v>300942</v>
      </c>
      <c r="V34">
        <f>VLOOKUP(A34,Calculo!B:D,3,0)</f>
        <v>300942</v>
      </c>
      <c r="W34">
        <f t="shared" si="3"/>
        <v>0</v>
      </c>
      <c r="X34" s="27" t="e">
        <f t="shared" si="4"/>
        <v>#DIV/0!</v>
      </c>
    </row>
    <row r="35" spans="1:24" x14ac:dyDescent="0.25">
      <c r="A35" t="s">
        <v>57</v>
      </c>
      <c r="B35">
        <v>248976</v>
      </c>
      <c r="C35" s="2">
        <v>43672</v>
      </c>
      <c r="D35" t="s">
        <v>204</v>
      </c>
      <c r="E35" t="s">
        <v>8</v>
      </c>
      <c r="F35" t="s">
        <v>58</v>
      </c>
      <c r="G35" s="3">
        <v>2900</v>
      </c>
      <c r="H35" s="4">
        <v>0.16</v>
      </c>
      <c r="I35" s="1">
        <v>44038</v>
      </c>
      <c r="J35" s="1">
        <v>44038</v>
      </c>
      <c r="K35" t="s">
        <v>35</v>
      </c>
      <c r="L35">
        <v>104294</v>
      </c>
      <c r="M35" t="s">
        <v>29</v>
      </c>
      <c r="N35" t="s">
        <v>30</v>
      </c>
      <c r="O35">
        <v>3045606</v>
      </c>
      <c r="P35" t="s">
        <v>232</v>
      </c>
      <c r="Q35" t="s">
        <v>252</v>
      </c>
      <c r="R35" s="5">
        <f t="shared" si="1"/>
        <v>1.1599999999999999</v>
      </c>
      <c r="S35" s="3">
        <f t="shared" si="0"/>
        <v>3363.9999999999995</v>
      </c>
      <c r="T35">
        <f t="shared" si="2"/>
        <v>366</v>
      </c>
      <c r="U35">
        <f>VLOOKUP(A35,Calculo!B:C,2,0)</f>
        <v>104294</v>
      </c>
      <c r="V35">
        <f>VLOOKUP(A35,Calculo!B:D,3,0)</f>
        <v>104294</v>
      </c>
      <c r="W35">
        <f t="shared" si="3"/>
        <v>0</v>
      </c>
      <c r="X35" s="27" t="e">
        <f t="shared" si="4"/>
        <v>#DIV/0!</v>
      </c>
    </row>
    <row r="36" spans="1:24" x14ac:dyDescent="0.25">
      <c r="A36" t="s">
        <v>59</v>
      </c>
      <c r="B36">
        <v>251646</v>
      </c>
      <c r="C36" s="2">
        <v>43658</v>
      </c>
      <c r="D36" t="s">
        <v>204</v>
      </c>
      <c r="E36" t="s">
        <v>67</v>
      </c>
      <c r="F36" t="s">
        <v>10</v>
      </c>
      <c r="G36" s="3">
        <v>1130.75</v>
      </c>
      <c r="H36" s="4">
        <v>0.16</v>
      </c>
      <c r="I36" s="1">
        <v>44015</v>
      </c>
      <c r="J36" s="1">
        <v>43689</v>
      </c>
      <c r="K36" t="s">
        <v>62</v>
      </c>
      <c r="L36">
        <v>170112</v>
      </c>
      <c r="M36" t="s">
        <v>60</v>
      </c>
      <c r="N36" t="s">
        <v>61</v>
      </c>
      <c r="O36">
        <v>3045606</v>
      </c>
      <c r="P36" t="s">
        <v>233</v>
      </c>
      <c r="Q36" t="s">
        <v>251</v>
      </c>
      <c r="R36" s="5">
        <f t="shared" si="1"/>
        <v>1.1599999999999999</v>
      </c>
      <c r="S36" s="3">
        <f t="shared" si="0"/>
        <v>1311.6699999999998</v>
      </c>
      <c r="T36">
        <f t="shared" si="2"/>
        <v>357</v>
      </c>
      <c r="U36">
        <f>VLOOKUP(A36,Calculo!B:C,2,0)</f>
        <v>170112</v>
      </c>
      <c r="V36">
        <f>VLOOKUP(A36,Calculo!B:D,3,0)</f>
        <v>170112</v>
      </c>
      <c r="W36">
        <f t="shared" si="3"/>
        <v>0</v>
      </c>
      <c r="X36" s="27" t="e">
        <f t="shared" si="4"/>
        <v>#DIV/0!</v>
      </c>
    </row>
    <row r="37" spans="1:24" x14ac:dyDescent="0.25">
      <c r="A37" t="s">
        <v>63</v>
      </c>
      <c r="B37">
        <v>266774</v>
      </c>
      <c r="C37" s="2">
        <v>43650</v>
      </c>
      <c r="D37" t="s">
        <v>203</v>
      </c>
      <c r="E37" t="s">
        <v>8</v>
      </c>
      <c r="F37" t="s">
        <v>36</v>
      </c>
      <c r="G37" s="3">
        <v>1475.46</v>
      </c>
      <c r="H37" s="4">
        <v>0.16</v>
      </c>
      <c r="I37" s="1">
        <v>44024</v>
      </c>
      <c r="J37" s="1">
        <v>44015</v>
      </c>
      <c r="K37" t="s">
        <v>35</v>
      </c>
      <c r="L37">
        <v>244516</v>
      </c>
      <c r="M37" t="s">
        <v>29</v>
      </c>
      <c r="N37" t="s">
        <v>30</v>
      </c>
      <c r="O37">
        <v>3044906</v>
      </c>
      <c r="P37" t="s">
        <v>234</v>
      </c>
      <c r="Q37" t="s">
        <v>253</v>
      </c>
      <c r="R37" s="5">
        <f t="shared" si="1"/>
        <v>1.1599999999999999</v>
      </c>
      <c r="S37" s="3">
        <f t="shared" si="0"/>
        <v>1711.5336</v>
      </c>
      <c r="T37">
        <f t="shared" si="2"/>
        <v>374</v>
      </c>
      <c r="U37">
        <f>VLOOKUP(A37,Calculo!B:C,2,0)</f>
        <v>244516</v>
      </c>
      <c r="V37">
        <f>VLOOKUP(A37,Calculo!B:D,3,0)</f>
        <v>275000</v>
      </c>
      <c r="W37">
        <f t="shared" si="3"/>
        <v>30484</v>
      </c>
      <c r="X37" s="27">
        <f t="shared" si="4"/>
        <v>5.614530901456502E-2</v>
      </c>
    </row>
    <row r="38" spans="1:24" x14ac:dyDescent="0.25">
      <c r="A38" t="s">
        <v>63</v>
      </c>
      <c r="B38">
        <v>266774</v>
      </c>
      <c r="C38" s="2">
        <v>43658</v>
      </c>
      <c r="D38" t="s">
        <v>203</v>
      </c>
      <c r="E38" t="s">
        <v>8</v>
      </c>
      <c r="F38" t="s">
        <v>20</v>
      </c>
      <c r="G38" s="3">
        <v>3533</v>
      </c>
      <c r="H38" s="4">
        <v>0.16</v>
      </c>
      <c r="I38" s="1">
        <v>44035</v>
      </c>
      <c r="J38" s="1">
        <v>44024</v>
      </c>
      <c r="K38" t="s">
        <v>22</v>
      </c>
      <c r="L38">
        <v>257320</v>
      </c>
      <c r="M38" t="s">
        <v>29</v>
      </c>
      <c r="N38" t="s">
        <v>30</v>
      </c>
      <c r="O38">
        <v>3044906</v>
      </c>
      <c r="P38" t="s">
        <v>234</v>
      </c>
      <c r="Q38" t="s">
        <v>253</v>
      </c>
      <c r="R38" s="5">
        <f t="shared" si="1"/>
        <v>1.1599999999999999</v>
      </c>
      <c r="S38" s="3">
        <f t="shared" si="0"/>
        <v>4098.28</v>
      </c>
      <c r="T38">
        <f t="shared" si="2"/>
        <v>377</v>
      </c>
      <c r="U38">
        <f>VLOOKUP(A38,Calculo!B:C,2,0)</f>
        <v>244516</v>
      </c>
      <c r="V38">
        <f>VLOOKUP(A38,Calculo!B:D,3,0)</f>
        <v>275000</v>
      </c>
      <c r="W38">
        <f t="shared" si="3"/>
        <v>30484</v>
      </c>
      <c r="X38" s="27">
        <f t="shared" si="4"/>
        <v>0.13444036215719721</v>
      </c>
    </row>
    <row r="39" spans="1:24" x14ac:dyDescent="0.25">
      <c r="A39" t="s">
        <v>63</v>
      </c>
      <c r="B39">
        <v>266774</v>
      </c>
      <c r="C39" s="2">
        <v>43756</v>
      </c>
      <c r="D39" t="s">
        <v>203</v>
      </c>
      <c r="E39" t="s">
        <v>67</v>
      </c>
      <c r="F39" t="s">
        <v>20</v>
      </c>
      <c r="G39" s="3">
        <v>3237</v>
      </c>
      <c r="H39" s="4">
        <v>0.16</v>
      </c>
      <c r="I39" s="1">
        <v>44036</v>
      </c>
      <c r="J39" s="1">
        <v>43755</v>
      </c>
      <c r="K39" t="s">
        <v>22</v>
      </c>
      <c r="L39">
        <v>274350</v>
      </c>
      <c r="M39" t="s">
        <v>29</v>
      </c>
      <c r="N39" t="s">
        <v>30</v>
      </c>
      <c r="O39">
        <v>3047074</v>
      </c>
      <c r="P39" t="s">
        <v>234</v>
      </c>
      <c r="Q39" t="s">
        <v>253</v>
      </c>
      <c r="R39" s="5">
        <f t="shared" si="1"/>
        <v>1.1599999999999999</v>
      </c>
      <c r="S39" s="3">
        <f t="shared" si="0"/>
        <v>3754.9199999999996</v>
      </c>
      <c r="T39">
        <f t="shared" si="2"/>
        <v>280</v>
      </c>
      <c r="U39">
        <f>VLOOKUP(A39,Calculo!B:C,2,0)</f>
        <v>244516</v>
      </c>
      <c r="V39">
        <f>VLOOKUP(A39,Calculo!B:D,3,0)</f>
        <v>275000</v>
      </c>
      <c r="W39">
        <f t="shared" si="3"/>
        <v>30484</v>
      </c>
      <c r="X39" s="27">
        <f t="shared" si="4"/>
        <v>0.12317674845820757</v>
      </c>
    </row>
    <row r="40" spans="1:24" x14ac:dyDescent="0.25">
      <c r="A40" t="s">
        <v>63</v>
      </c>
      <c r="B40">
        <v>266774</v>
      </c>
      <c r="C40" s="2">
        <v>43770</v>
      </c>
      <c r="D40" t="s">
        <v>203</v>
      </c>
      <c r="E40" t="s">
        <v>67</v>
      </c>
      <c r="F40" t="s">
        <v>64</v>
      </c>
      <c r="G40" s="3">
        <v>16920.71</v>
      </c>
      <c r="H40" s="4">
        <v>0.16</v>
      </c>
      <c r="I40" s="1">
        <v>44036</v>
      </c>
      <c r="J40" s="1">
        <v>43770</v>
      </c>
      <c r="K40" t="s">
        <v>22</v>
      </c>
      <c r="L40">
        <v>275000</v>
      </c>
      <c r="M40" t="s">
        <v>29</v>
      </c>
      <c r="N40" t="s">
        <v>30</v>
      </c>
      <c r="O40">
        <v>0</v>
      </c>
      <c r="P40" t="s">
        <v>234</v>
      </c>
      <c r="Q40" t="s">
        <v>253</v>
      </c>
      <c r="R40" s="5">
        <f t="shared" si="1"/>
        <v>1.1599999999999999</v>
      </c>
      <c r="S40" s="3">
        <f t="shared" si="0"/>
        <v>19628.023599999997</v>
      </c>
      <c r="T40">
        <f t="shared" si="2"/>
        <v>266</v>
      </c>
      <c r="U40">
        <f>VLOOKUP(A40,Calculo!B:C,2,0)</f>
        <v>244516</v>
      </c>
      <c r="V40">
        <f>VLOOKUP(A40,Calculo!B:D,3,0)</f>
        <v>275000</v>
      </c>
      <c r="W40">
        <f t="shared" si="3"/>
        <v>30484</v>
      </c>
      <c r="X40" s="27">
        <f t="shared" si="4"/>
        <v>0.64387953024537448</v>
      </c>
    </row>
    <row r="41" spans="1:24" x14ac:dyDescent="0.25">
      <c r="A41" t="s">
        <v>63</v>
      </c>
      <c r="B41">
        <v>266774</v>
      </c>
      <c r="C41" s="2">
        <v>43777</v>
      </c>
      <c r="D41" t="s">
        <v>203</v>
      </c>
      <c r="E41" t="s">
        <v>67</v>
      </c>
      <c r="F41" t="s">
        <v>65</v>
      </c>
      <c r="G41" s="3">
        <v>3964</v>
      </c>
      <c r="H41" s="4">
        <v>0.16</v>
      </c>
      <c r="I41" s="2">
        <v>43777</v>
      </c>
      <c r="J41" s="1">
        <v>43776</v>
      </c>
      <c r="K41" t="s">
        <v>22</v>
      </c>
      <c r="L41">
        <v>275000</v>
      </c>
      <c r="M41" t="s">
        <v>29</v>
      </c>
      <c r="N41" t="s">
        <v>30</v>
      </c>
      <c r="O41">
        <v>0</v>
      </c>
      <c r="P41" t="s">
        <v>234</v>
      </c>
      <c r="Q41" t="s">
        <v>253</v>
      </c>
      <c r="R41" s="5">
        <f t="shared" si="1"/>
        <v>1.1599999999999999</v>
      </c>
      <c r="S41" s="3">
        <f t="shared" si="0"/>
        <v>4598.24</v>
      </c>
      <c r="T41">
        <f t="shared" si="2"/>
        <v>0</v>
      </c>
      <c r="U41">
        <f>VLOOKUP(A41,Calculo!B:C,2,0)</f>
        <v>244516</v>
      </c>
      <c r="V41">
        <f>VLOOKUP(A41,Calculo!B:D,3,0)</f>
        <v>275000</v>
      </c>
      <c r="W41">
        <f t="shared" si="3"/>
        <v>30484</v>
      </c>
      <c r="X41" s="27">
        <f t="shared" si="4"/>
        <v>0.15084109696890172</v>
      </c>
    </row>
    <row r="42" spans="1:24" x14ac:dyDescent="0.25">
      <c r="A42" t="s">
        <v>66</v>
      </c>
      <c r="B42">
        <v>274774</v>
      </c>
      <c r="C42" s="2">
        <v>43687</v>
      </c>
      <c r="D42" t="s">
        <v>204</v>
      </c>
      <c r="E42" t="s">
        <v>67</v>
      </c>
      <c r="F42" t="s">
        <v>39</v>
      </c>
      <c r="G42" s="3">
        <v>9204</v>
      </c>
      <c r="H42" s="4">
        <v>0.16</v>
      </c>
      <c r="I42" s="2">
        <v>43687</v>
      </c>
      <c r="J42" s="1">
        <v>43775</v>
      </c>
      <c r="K42" t="s">
        <v>68</v>
      </c>
      <c r="L42">
        <v>67490</v>
      </c>
      <c r="M42" t="s">
        <v>6</v>
      </c>
      <c r="N42" t="s">
        <v>7</v>
      </c>
      <c r="O42">
        <v>0</v>
      </c>
      <c r="P42" t="s">
        <v>235</v>
      </c>
      <c r="Q42" t="s">
        <v>252</v>
      </c>
      <c r="R42" s="5">
        <f t="shared" si="1"/>
        <v>1.1599999999999999</v>
      </c>
      <c r="S42" s="3">
        <f t="shared" si="0"/>
        <v>10676.64</v>
      </c>
      <c r="T42">
        <f t="shared" si="2"/>
        <v>0</v>
      </c>
      <c r="U42">
        <f>VLOOKUP(A42,Calculo!B:C,2,0)</f>
        <v>67490</v>
      </c>
      <c r="V42">
        <f>VLOOKUP(A42,Calculo!B:D,3,0)</f>
        <v>71640</v>
      </c>
      <c r="W42">
        <f t="shared" si="3"/>
        <v>4150</v>
      </c>
      <c r="X42" s="27">
        <f t="shared" si="4"/>
        <v>2.5726843373493975</v>
      </c>
    </row>
    <row r="43" spans="1:24" x14ac:dyDescent="0.25">
      <c r="A43" t="s">
        <v>66</v>
      </c>
      <c r="B43">
        <v>274774</v>
      </c>
      <c r="C43" s="2">
        <v>43687</v>
      </c>
      <c r="D43" t="s">
        <v>204</v>
      </c>
      <c r="E43" t="s">
        <v>67</v>
      </c>
      <c r="F43" t="s">
        <v>70</v>
      </c>
      <c r="G43" s="3">
        <v>844.83</v>
      </c>
      <c r="H43" s="4">
        <v>0.16</v>
      </c>
      <c r="I43" s="2">
        <v>43687</v>
      </c>
      <c r="J43" s="1">
        <v>43700</v>
      </c>
      <c r="K43" t="s">
        <v>69</v>
      </c>
      <c r="L43">
        <v>71640</v>
      </c>
      <c r="M43" t="s">
        <v>6</v>
      </c>
      <c r="N43" t="s">
        <v>7</v>
      </c>
      <c r="O43">
        <v>3046330</v>
      </c>
      <c r="P43" t="s">
        <v>235</v>
      </c>
      <c r="Q43" t="s">
        <v>252</v>
      </c>
      <c r="R43" s="5">
        <f t="shared" si="1"/>
        <v>1.1599999999999999</v>
      </c>
      <c r="S43" s="3">
        <f t="shared" si="0"/>
        <v>980.00279999999998</v>
      </c>
      <c r="T43">
        <f t="shared" si="2"/>
        <v>0</v>
      </c>
      <c r="U43">
        <f>VLOOKUP(A43,Calculo!B:C,2,0)</f>
        <v>67490</v>
      </c>
      <c r="V43">
        <f>VLOOKUP(A43,Calculo!B:D,3,0)</f>
        <v>71640</v>
      </c>
      <c r="W43">
        <f t="shared" si="3"/>
        <v>4150</v>
      </c>
      <c r="X43" s="27">
        <f t="shared" si="4"/>
        <v>0.2361452530120482</v>
      </c>
    </row>
    <row r="44" spans="1:24" x14ac:dyDescent="0.25">
      <c r="A44" t="s">
        <v>71</v>
      </c>
      <c r="B44">
        <v>274786</v>
      </c>
      <c r="C44" s="2">
        <v>43684</v>
      </c>
      <c r="D44" t="s">
        <v>204</v>
      </c>
      <c r="E44" t="s">
        <v>67</v>
      </c>
      <c r="F44" t="s">
        <v>10</v>
      </c>
      <c r="G44" s="3">
        <v>4543.2700000000004</v>
      </c>
      <c r="H44" s="4">
        <v>0.16</v>
      </c>
      <c r="I44" s="2">
        <v>43684</v>
      </c>
      <c r="J44" s="1">
        <v>43684</v>
      </c>
      <c r="K44" t="s">
        <v>22</v>
      </c>
      <c r="L44">
        <v>110425</v>
      </c>
      <c r="M44" t="s">
        <v>6</v>
      </c>
      <c r="N44" t="s">
        <v>7</v>
      </c>
      <c r="O44">
        <v>3045606</v>
      </c>
      <c r="P44" t="s">
        <v>236</v>
      </c>
      <c r="Q44" t="s">
        <v>253</v>
      </c>
      <c r="R44" s="5">
        <f t="shared" si="1"/>
        <v>1.1599999999999999</v>
      </c>
      <c r="S44" s="3">
        <f t="shared" si="0"/>
        <v>5270.1931999999997</v>
      </c>
      <c r="T44">
        <f t="shared" si="2"/>
        <v>0</v>
      </c>
      <c r="U44">
        <f>VLOOKUP(A44,Calculo!B:C,2,0)</f>
        <v>110425</v>
      </c>
      <c r="V44">
        <f>VLOOKUP(A44,Calculo!B:D,3,0)</f>
        <v>110425</v>
      </c>
      <c r="W44">
        <f t="shared" si="3"/>
        <v>0</v>
      </c>
      <c r="X44" s="27" t="e">
        <f t="shared" si="4"/>
        <v>#DIV/0!</v>
      </c>
    </row>
    <row r="45" spans="1:24" x14ac:dyDescent="0.25">
      <c r="A45" t="s">
        <v>71</v>
      </c>
      <c r="B45">
        <v>274786</v>
      </c>
      <c r="C45" s="2">
        <v>43684</v>
      </c>
      <c r="D45" t="s">
        <v>204</v>
      </c>
      <c r="E45" t="s">
        <v>67</v>
      </c>
      <c r="F45" t="s">
        <v>56</v>
      </c>
      <c r="G45" s="3">
        <v>4543.2700000000004</v>
      </c>
      <c r="H45" s="4">
        <v>0.16</v>
      </c>
      <c r="I45" s="2">
        <v>43684</v>
      </c>
      <c r="J45" s="1">
        <v>43684</v>
      </c>
      <c r="K45" t="s">
        <v>22</v>
      </c>
      <c r="L45">
        <v>110425</v>
      </c>
      <c r="M45" t="s">
        <v>6</v>
      </c>
      <c r="N45" t="s">
        <v>7</v>
      </c>
      <c r="O45">
        <v>3045606</v>
      </c>
      <c r="P45" t="s">
        <v>236</v>
      </c>
      <c r="Q45" t="s">
        <v>253</v>
      </c>
      <c r="R45" s="5">
        <f t="shared" si="1"/>
        <v>1.1599999999999999</v>
      </c>
      <c r="S45" s="3">
        <f t="shared" si="0"/>
        <v>5270.1931999999997</v>
      </c>
      <c r="T45">
        <f t="shared" si="2"/>
        <v>0</v>
      </c>
      <c r="U45">
        <f>VLOOKUP(A45,Calculo!B:C,2,0)</f>
        <v>110425</v>
      </c>
      <c r="V45">
        <f>VLOOKUP(A45,Calculo!B:D,3,0)</f>
        <v>110425</v>
      </c>
      <c r="W45">
        <f t="shared" si="3"/>
        <v>0</v>
      </c>
      <c r="X45" s="27" t="e">
        <f t="shared" si="4"/>
        <v>#DIV/0!</v>
      </c>
    </row>
    <row r="46" spans="1:24" x14ac:dyDescent="0.25">
      <c r="A46" t="s">
        <v>72</v>
      </c>
      <c r="B46">
        <v>278127</v>
      </c>
      <c r="C46" s="2">
        <v>43692</v>
      </c>
      <c r="D46" t="s">
        <v>204</v>
      </c>
      <c r="E46" t="s">
        <v>67</v>
      </c>
      <c r="F46" t="s">
        <v>74</v>
      </c>
      <c r="G46" s="3">
        <v>8639.84</v>
      </c>
      <c r="H46" s="4">
        <v>0.16</v>
      </c>
      <c r="I46" s="2">
        <v>43692</v>
      </c>
      <c r="J46" s="1">
        <v>43692</v>
      </c>
      <c r="K46" t="s">
        <v>73</v>
      </c>
      <c r="L46">
        <v>137886</v>
      </c>
      <c r="M46" t="s">
        <v>6</v>
      </c>
      <c r="N46" t="s">
        <v>7</v>
      </c>
      <c r="O46">
        <v>3045606</v>
      </c>
      <c r="P46" t="s">
        <v>237</v>
      </c>
      <c r="Q46" t="s">
        <v>254</v>
      </c>
      <c r="R46" s="5">
        <f t="shared" si="1"/>
        <v>1.1599999999999999</v>
      </c>
      <c r="S46" s="3">
        <f t="shared" si="0"/>
        <v>10022.214399999999</v>
      </c>
      <c r="T46">
        <f t="shared" si="2"/>
        <v>0</v>
      </c>
      <c r="U46">
        <f>VLOOKUP(A46,Calculo!B:C,2,0)</f>
        <v>137886</v>
      </c>
      <c r="V46">
        <f>VLOOKUP(A46,Calculo!B:D,3,0)</f>
        <v>137886</v>
      </c>
      <c r="W46">
        <f t="shared" si="3"/>
        <v>0</v>
      </c>
      <c r="X46" s="27" t="e">
        <f t="shared" si="4"/>
        <v>#DIV/0!</v>
      </c>
    </row>
    <row r="47" spans="1:24" x14ac:dyDescent="0.25">
      <c r="A47" t="s">
        <v>72</v>
      </c>
      <c r="B47">
        <v>278127</v>
      </c>
      <c r="C47" s="2">
        <v>43692</v>
      </c>
      <c r="D47" t="s">
        <v>204</v>
      </c>
      <c r="E47" t="s">
        <v>67</v>
      </c>
      <c r="F47" t="s">
        <v>23</v>
      </c>
      <c r="G47" s="3">
        <v>8639.84</v>
      </c>
      <c r="H47" s="4">
        <v>0.16</v>
      </c>
      <c r="I47" s="2">
        <v>43692</v>
      </c>
      <c r="J47" s="1">
        <v>43692</v>
      </c>
      <c r="K47" t="s">
        <v>73</v>
      </c>
      <c r="L47">
        <v>137886</v>
      </c>
      <c r="M47" t="s">
        <v>6</v>
      </c>
      <c r="N47" t="s">
        <v>7</v>
      </c>
      <c r="O47">
        <v>3045606</v>
      </c>
      <c r="P47" t="s">
        <v>237</v>
      </c>
      <c r="Q47" t="s">
        <v>254</v>
      </c>
      <c r="R47" s="5">
        <f t="shared" si="1"/>
        <v>1.1599999999999999</v>
      </c>
      <c r="S47" s="3">
        <f t="shared" si="0"/>
        <v>10022.214399999999</v>
      </c>
      <c r="T47">
        <f t="shared" si="2"/>
        <v>0</v>
      </c>
      <c r="U47">
        <f>VLOOKUP(A47,Calculo!B:C,2,0)</f>
        <v>137886</v>
      </c>
      <c r="V47">
        <f>VLOOKUP(A47,Calculo!B:D,3,0)</f>
        <v>137886</v>
      </c>
      <c r="W47">
        <f t="shared" si="3"/>
        <v>0</v>
      </c>
      <c r="X47" s="27" t="e">
        <f t="shared" si="4"/>
        <v>#DIV/0!</v>
      </c>
    </row>
    <row r="48" spans="1:24" x14ac:dyDescent="0.25">
      <c r="A48" t="s">
        <v>75</v>
      </c>
      <c r="B48">
        <v>290042</v>
      </c>
      <c r="C48" s="2">
        <v>43715</v>
      </c>
      <c r="D48" t="s">
        <v>204</v>
      </c>
      <c r="E48" t="s">
        <v>67</v>
      </c>
      <c r="F48" t="s">
        <v>23</v>
      </c>
      <c r="G48" s="3">
        <v>2620</v>
      </c>
      <c r="H48" s="4">
        <v>0.16</v>
      </c>
      <c r="I48" s="2">
        <v>43716</v>
      </c>
      <c r="J48" s="1">
        <v>43720</v>
      </c>
      <c r="K48" t="s">
        <v>19</v>
      </c>
      <c r="L48">
        <v>131423</v>
      </c>
      <c r="M48" t="s">
        <v>76</v>
      </c>
      <c r="N48" t="s">
        <v>77</v>
      </c>
      <c r="O48">
        <v>3046330</v>
      </c>
      <c r="P48" t="s">
        <v>238</v>
      </c>
      <c r="Q48" t="s">
        <v>252</v>
      </c>
      <c r="R48" s="5">
        <f t="shared" si="1"/>
        <v>1.1599999999999999</v>
      </c>
      <c r="S48" s="3">
        <f t="shared" si="0"/>
        <v>3039.2</v>
      </c>
      <c r="T48">
        <f t="shared" si="2"/>
        <v>1</v>
      </c>
      <c r="U48">
        <f>VLOOKUP(A48,Calculo!B:C,2,0)</f>
        <v>131423</v>
      </c>
      <c r="V48">
        <f>VLOOKUP(A48,Calculo!B:D,3,0)</f>
        <v>141591</v>
      </c>
      <c r="W48">
        <f t="shared" si="3"/>
        <v>10168</v>
      </c>
      <c r="X48" s="27">
        <f t="shared" si="4"/>
        <v>0.29889850511408339</v>
      </c>
    </row>
    <row r="49" spans="1:24" x14ac:dyDescent="0.25">
      <c r="A49" t="s">
        <v>75</v>
      </c>
      <c r="B49">
        <v>290042</v>
      </c>
      <c r="C49" s="2">
        <v>43739</v>
      </c>
      <c r="D49" t="s">
        <v>204</v>
      </c>
      <c r="E49" t="s">
        <v>67</v>
      </c>
      <c r="F49" t="s">
        <v>23</v>
      </c>
      <c r="G49" s="3">
        <v>6007.66</v>
      </c>
      <c r="H49" s="4">
        <v>0.16</v>
      </c>
      <c r="I49" s="2">
        <v>43739</v>
      </c>
      <c r="J49" s="1">
        <v>43738</v>
      </c>
      <c r="K49" t="s">
        <v>78</v>
      </c>
      <c r="L49">
        <v>141591</v>
      </c>
      <c r="M49" t="s">
        <v>76</v>
      </c>
      <c r="N49" t="s">
        <v>77</v>
      </c>
      <c r="O49">
        <v>3047074</v>
      </c>
      <c r="P49" t="s">
        <v>238</v>
      </c>
      <c r="Q49" t="s">
        <v>252</v>
      </c>
      <c r="R49" s="5">
        <f t="shared" si="1"/>
        <v>1.1599999999999999</v>
      </c>
      <c r="S49" s="3">
        <f t="shared" si="0"/>
        <v>6968.8855999999996</v>
      </c>
      <c r="T49">
        <f t="shared" si="2"/>
        <v>0</v>
      </c>
      <c r="U49">
        <f>VLOOKUP(A49,Calculo!B:C,2,0)</f>
        <v>131423</v>
      </c>
      <c r="V49">
        <f>VLOOKUP(A49,Calculo!B:D,3,0)</f>
        <v>141591</v>
      </c>
      <c r="W49">
        <f t="shared" si="3"/>
        <v>10168</v>
      </c>
      <c r="X49" s="27">
        <f t="shared" si="4"/>
        <v>0.6853742722265932</v>
      </c>
    </row>
    <row r="50" spans="1:24" x14ac:dyDescent="0.25">
      <c r="A50" t="s">
        <v>79</v>
      </c>
      <c r="B50">
        <v>310252</v>
      </c>
      <c r="C50" s="2">
        <v>43720</v>
      </c>
      <c r="D50" t="s">
        <v>204</v>
      </c>
      <c r="E50" t="s">
        <v>67</v>
      </c>
      <c r="F50" t="s">
        <v>23</v>
      </c>
      <c r="G50" s="3">
        <v>2620</v>
      </c>
      <c r="H50" s="4">
        <v>0.16</v>
      </c>
      <c r="I50" s="2">
        <v>43720</v>
      </c>
      <c r="J50" s="1">
        <v>43720</v>
      </c>
      <c r="K50" t="s">
        <v>19</v>
      </c>
      <c r="L50">
        <v>265470</v>
      </c>
      <c r="M50" t="s">
        <v>76</v>
      </c>
      <c r="N50" t="s">
        <v>77</v>
      </c>
      <c r="O50">
        <v>3046330</v>
      </c>
      <c r="P50" t="s">
        <v>239</v>
      </c>
      <c r="Q50" t="s">
        <v>251</v>
      </c>
      <c r="R50" s="5">
        <f t="shared" si="1"/>
        <v>1.1599999999999999</v>
      </c>
      <c r="S50" s="3">
        <f t="shared" si="0"/>
        <v>3039.2</v>
      </c>
      <c r="T50">
        <f t="shared" si="2"/>
        <v>0</v>
      </c>
      <c r="U50">
        <f>VLOOKUP(A50,Calculo!B:C,2,0)</f>
        <v>265470</v>
      </c>
      <c r="V50">
        <f>VLOOKUP(A50,Calculo!B:D,3,0)</f>
        <v>265470</v>
      </c>
      <c r="W50">
        <f t="shared" si="3"/>
        <v>0</v>
      </c>
      <c r="X50" s="27" t="e">
        <f t="shared" si="4"/>
        <v>#DIV/0!</v>
      </c>
    </row>
    <row r="51" spans="1:24" x14ac:dyDescent="0.25">
      <c r="A51" t="s">
        <v>80</v>
      </c>
      <c r="B51">
        <v>311471</v>
      </c>
      <c r="C51" s="2">
        <v>43659</v>
      </c>
      <c r="D51" t="s">
        <v>203</v>
      </c>
      <c r="E51" t="s">
        <v>8</v>
      </c>
      <c r="F51" t="s">
        <v>70</v>
      </c>
      <c r="G51" s="3">
        <v>844.83</v>
      </c>
      <c r="H51" s="4">
        <v>0.16</v>
      </c>
      <c r="I51" s="1">
        <v>44035</v>
      </c>
      <c r="J51" s="1">
        <v>44035</v>
      </c>
      <c r="K51" t="s">
        <v>69</v>
      </c>
      <c r="L51">
        <v>106023</v>
      </c>
      <c r="M51" t="s">
        <v>6</v>
      </c>
      <c r="N51" t="s">
        <v>34</v>
      </c>
      <c r="O51">
        <v>3045606</v>
      </c>
      <c r="P51" t="s">
        <v>240</v>
      </c>
      <c r="Q51" t="s">
        <v>252</v>
      </c>
      <c r="R51" s="5">
        <f t="shared" si="1"/>
        <v>1.1599999999999999</v>
      </c>
      <c r="S51" s="3">
        <f t="shared" si="0"/>
        <v>980.00279999999998</v>
      </c>
      <c r="T51">
        <f t="shared" si="2"/>
        <v>376</v>
      </c>
      <c r="U51">
        <f>VLOOKUP(A51,Calculo!B:C,2,0)</f>
        <v>106023</v>
      </c>
      <c r="V51">
        <f>VLOOKUP(A51,Calculo!B:D,3,0)</f>
        <v>106023</v>
      </c>
      <c r="W51">
        <f t="shared" si="3"/>
        <v>0</v>
      </c>
      <c r="X51" s="27" t="e">
        <f t="shared" si="4"/>
        <v>#DIV/0!</v>
      </c>
    </row>
    <row r="52" spans="1:24" x14ac:dyDescent="0.25">
      <c r="A52" t="s">
        <v>80</v>
      </c>
      <c r="B52">
        <v>311471</v>
      </c>
      <c r="C52" s="2">
        <v>43741</v>
      </c>
      <c r="D52" t="s">
        <v>203</v>
      </c>
      <c r="E52" t="s">
        <v>67</v>
      </c>
      <c r="F52" t="s">
        <v>10</v>
      </c>
      <c r="G52" s="3">
        <v>12906.92</v>
      </c>
      <c r="H52" s="4">
        <v>0.16</v>
      </c>
      <c r="I52" s="1">
        <v>44036</v>
      </c>
      <c r="J52" s="1">
        <v>43742</v>
      </c>
      <c r="K52" t="s">
        <v>9</v>
      </c>
      <c r="L52">
        <v>106023</v>
      </c>
      <c r="M52" t="s">
        <v>6</v>
      </c>
      <c r="N52" t="s">
        <v>34</v>
      </c>
      <c r="O52">
        <v>3047074</v>
      </c>
      <c r="P52" t="s">
        <v>240</v>
      </c>
      <c r="Q52" t="s">
        <v>252</v>
      </c>
      <c r="R52" s="5">
        <f t="shared" si="1"/>
        <v>1.1599999999999999</v>
      </c>
      <c r="S52" s="3">
        <f t="shared" si="0"/>
        <v>14972.027199999999</v>
      </c>
      <c r="T52">
        <f t="shared" si="2"/>
        <v>295</v>
      </c>
      <c r="U52">
        <f>VLOOKUP(A52,Calculo!B:C,2,0)</f>
        <v>106023</v>
      </c>
      <c r="V52">
        <f>VLOOKUP(A52,Calculo!B:D,3,0)</f>
        <v>106023</v>
      </c>
      <c r="W52">
        <f t="shared" si="3"/>
        <v>0</v>
      </c>
      <c r="X52" s="27" t="e">
        <f t="shared" si="4"/>
        <v>#DIV/0!</v>
      </c>
    </row>
    <row r="53" spans="1:24" x14ac:dyDescent="0.25">
      <c r="A53" t="s">
        <v>80</v>
      </c>
      <c r="B53">
        <v>311471</v>
      </c>
      <c r="C53" s="2">
        <v>43741</v>
      </c>
      <c r="D53" t="s">
        <v>203</v>
      </c>
      <c r="E53" t="s">
        <v>67</v>
      </c>
      <c r="F53" t="s">
        <v>81</v>
      </c>
      <c r="G53" s="3">
        <v>12906.92</v>
      </c>
      <c r="H53" s="4">
        <v>0.16</v>
      </c>
      <c r="I53" s="1">
        <v>44036</v>
      </c>
      <c r="J53" s="1">
        <v>43742</v>
      </c>
      <c r="K53" t="s">
        <v>9</v>
      </c>
      <c r="L53">
        <v>106023</v>
      </c>
      <c r="M53" t="s">
        <v>6</v>
      </c>
      <c r="N53" t="s">
        <v>34</v>
      </c>
      <c r="O53">
        <v>3047074</v>
      </c>
      <c r="P53" t="s">
        <v>240</v>
      </c>
      <c r="Q53" t="s">
        <v>252</v>
      </c>
      <c r="R53" s="5">
        <f t="shared" si="1"/>
        <v>1.1599999999999999</v>
      </c>
      <c r="S53" s="3">
        <f t="shared" si="0"/>
        <v>14972.027199999999</v>
      </c>
      <c r="T53">
        <f t="shared" si="2"/>
        <v>295</v>
      </c>
      <c r="U53">
        <f>VLOOKUP(A53,Calculo!B:C,2,0)</f>
        <v>106023</v>
      </c>
      <c r="V53">
        <f>VLOOKUP(A53,Calculo!B:D,3,0)</f>
        <v>106023</v>
      </c>
      <c r="W53">
        <f t="shared" si="3"/>
        <v>0</v>
      </c>
      <c r="X53" s="27" t="e">
        <f t="shared" si="4"/>
        <v>#DIV/0!</v>
      </c>
    </row>
    <row r="54" spans="1:24" x14ac:dyDescent="0.25">
      <c r="A54" t="s">
        <v>82</v>
      </c>
      <c r="B54">
        <v>311521</v>
      </c>
      <c r="C54" s="2">
        <v>43739</v>
      </c>
      <c r="D54" t="s">
        <v>204</v>
      </c>
      <c r="E54" t="s">
        <v>67</v>
      </c>
      <c r="F54" t="s">
        <v>20</v>
      </c>
      <c r="G54" s="3">
        <v>5801.42</v>
      </c>
      <c r="H54" s="4">
        <v>0.16</v>
      </c>
      <c r="I54" s="2">
        <v>43739</v>
      </c>
      <c r="J54" s="1">
        <v>43738</v>
      </c>
      <c r="K54" t="s">
        <v>78</v>
      </c>
      <c r="L54">
        <v>200080</v>
      </c>
      <c r="M54" t="s">
        <v>76</v>
      </c>
      <c r="N54" t="s">
        <v>77</v>
      </c>
      <c r="O54">
        <v>3047074</v>
      </c>
      <c r="P54" t="s">
        <v>241</v>
      </c>
      <c r="Q54" t="s">
        <v>253</v>
      </c>
      <c r="R54" s="5">
        <f t="shared" si="1"/>
        <v>1.1599999999999999</v>
      </c>
      <c r="S54" s="3">
        <f t="shared" si="0"/>
        <v>6729.6471999999994</v>
      </c>
      <c r="T54">
        <f t="shared" si="2"/>
        <v>0</v>
      </c>
      <c r="U54">
        <f>VLOOKUP(A54,Calculo!B:C,2,0)</f>
        <v>200080</v>
      </c>
      <c r="V54">
        <f>VLOOKUP(A54,Calculo!B:D,3,0)</f>
        <v>200080</v>
      </c>
      <c r="W54">
        <f t="shared" si="3"/>
        <v>0</v>
      </c>
      <c r="X54" s="27" t="e">
        <f t="shared" si="4"/>
        <v>#DIV/0!</v>
      </c>
    </row>
    <row r="55" spans="1:24" x14ac:dyDescent="0.25">
      <c r="A55" t="s">
        <v>83</v>
      </c>
      <c r="B55">
        <v>311545</v>
      </c>
      <c r="C55" s="2">
        <v>43663</v>
      </c>
      <c r="D55" t="s">
        <v>204</v>
      </c>
      <c r="E55" t="s">
        <v>8</v>
      </c>
      <c r="F55" t="s">
        <v>23</v>
      </c>
      <c r="G55" s="3">
        <v>6702.61</v>
      </c>
      <c r="H55" s="4">
        <v>0.16</v>
      </c>
      <c r="I55" s="1">
        <v>44036</v>
      </c>
      <c r="J55" s="1">
        <v>44036</v>
      </c>
      <c r="K55" t="s">
        <v>22</v>
      </c>
      <c r="L55">
        <v>210000</v>
      </c>
      <c r="M55" t="s">
        <v>76</v>
      </c>
      <c r="N55" t="s">
        <v>77</v>
      </c>
      <c r="O55">
        <v>3045606</v>
      </c>
      <c r="P55" t="s">
        <v>242</v>
      </c>
      <c r="Q55" t="s">
        <v>252</v>
      </c>
      <c r="R55" s="5">
        <f t="shared" si="1"/>
        <v>1.1599999999999999</v>
      </c>
      <c r="S55" s="3">
        <f t="shared" si="0"/>
        <v>7775.0275999999994</v>
      </c>
      <c r="T55">
        <f t="shared" si="2"/>
        <v>373</v>
      </c>
      <c r="U55">
        <f>VLOOKUP(A55,Calculo!B:C,2,0)</f>
        <v>204877</v>
      </c>
      <c r="V55">
        <f>VLOOKUP(A55,Calculo!B:D,3,0)</f>
        <v>210000</v>
      </c>
      <c r="W55">
        <f t="shared" si="3"/>
        <v>5123</v>
      </c>
      <c r="X55" s="27">
        <f t="shared" si="4"/>
        <v>1.5176708178801483</v>
      </c>
    </row>
    <row r="56" spans="1:24" x14ac:dyDescent="0.25">
      <c r="A56" t="s">
        <v>83</v>
      </c>
      <c r="B56">
        <v>311545</v>
      </c>
      <c r="C56" s="2">
        <v>43670</v>
      </c>
      <c r="D56" t="s">
        <v>204</v>
      </c>
      <c r="E56" t="s">
        <v>8</v>
      </c>
      <c r="F56" t="s">
        <v>56</v>
      </c>
      <c r="G56" s="3">
        <v>1910.79</v>
      </c>
      <c r="H56" s="4">
        <v>0.16</v>
      </c>
      <c r="I56" s="1">
        <v>44036</v>
      </c>
      <c r="J56" s="1">
        <v>44036</v>
      </c>
      <c r="K56" t="s">
        <v>22</v>
      </c>
      <c r="L56">
        <v>204877</v>
      </c>
      <c r="M56" t="s">
        <v>76</v>
      </c>
      <c r="N56" t="s">
        <v>77</v>
      </c>
      <c r="O56">
        <v>3045606</v>
      </c>
      <c r="P56" t="s">
        <v>242</v>
      </c>
      <c r="Q56" t="s">
        <v>252</v>
      </c>
      <c r="R56" s="5">
        <f t="shared" si="1"/>
        <v>1.1599999999999999</v>
      </c>
      <c r="S56" s="3">
        <f t="shared" si="0"/>
        <v>2216.5164</v>
      </c>
      <c r="T56">
        <f t="shared" si="2"/>
        <v>366</v>
      </c>
      <c r="U56">
        <f>VLOOKUP(A56,Calculo!B:C,2,0)</f>
        <v>204877</v>
      </c>
      <c r="V56">
        <f>VLOOKUP(A56,Calculo!B:D,3,0)</f>
        <v>210000</v>
      </c>
      <c r="W56">
        <f t="shared" si="3"/>
        <v>5123</v>
      </c>
      <c r="X56" s="27">
        <f t="shared" si="4"/>
        <v>0.43265984774546162</v>
      </c>
    </row>
    <row r="57" spans="1:24" x14ac:dyDescent="0.25">
      <c r="A57" t="s">
        <v>84</v>
      </c>
      <c r="B57">
        <v>311557</v>
      </c>
      <c r="C57" s="2">
        <v>43678</v>
      </c>
      <c r="D57" t="s">
        <v>204</v>
      </c>
      <c r="E57" t="s">
        <v>67</v>
      </c>
      <c r="F57" t="s">
        <v>10</v>
      </c>
      <c r="G57" s="3">
        <v>3614.55</v>
      </c>
      <c r="H57" s="4">
        <v>0.16</v>
      </c>
      <c r="I57" s="2">
        <v>43678</v>
      </c>
      <c r="J57" s="1">
        <v>43678</v>
      </c>
      <c r="K57" t="s">
        <v>22</v>
      </c>
      <c r="L57">
        <v>213696</v>
      </c>
      <c r="M57" t="s">
        <v>76</v>
      </c>
      <c r="N57" t="s">
        <v>77</v>
      </c>
      <c r="O57">
        <v>3045606</v>
      </c>
      <c r="P57" t="s">
        <v>243</v>
      </c>
      <c r="Q57" t="s">
        <v>253</v>
      </c>
      <c r="R57" s="5">
        <f t="shared" si="1"/>
        <v>1.1599999999999999</v>
      </c>
      <c r="S57" s="3">
        <f t="shared" si="0"/>
        <v>4192.8779999999997</v>
      </c>
      <c r="T57">
        <f t="shared" si="2"/>
        <v>0</v>
      </c>
      <c r="U57">
        <f>VLOOKUP(A57,Calculo!B:C,2,0)</f>
        <v>213696</v>
      </c>
      <c r="V57">
        <f>VLOOKUP(A57,Calculo!B:D,3,0)</f>
        <v>213696</v>
      </c>
      <c r="W57">
        <f t="shared" si="3"/>
        <v>0</v>
      </c>
      <c r="X57" s="27" t="e">
        <f t="shared" si="4"/>
        <v>#DIV/0!</v>
      </c>
    </row>
    <row r="58" spans="1:24" x14ac:dyDescent="0.25">
      <c r="A58" t="s">
        <v>85</v>
      </c>
      <c r="B58">
        <v>311610</v>
      </c>
      <c r="C58" s="2">
        <v>43611</v>
      </c>
      <c r="D58" t="s">
        <v>204</v>
      </c>
      <c r="E58" t="s">
        <v>67</v>
      </c>
      <c r="F58" t="s">
        <v>43</v>
      </c>
      <c r="G58" s="3">
        <v>8429.5</v>
      </c>
      <c r="H58" s="4">
        <v>0.16</v>
      </c>
      <c r="I58" s="2">
        <v>43672</v>
      </c>
      <c r="J58" s="1">
        <v>43679</v>
      </c>
      <c r="K58" t="s">
        <v>86</v>
      </c>
      <c r="L58">
        <v>215020</v>
      </c>
      <c r="M58" t="s">
        <v>76</v>
      </c>
      <c r="N58" t="s">
        <v>77</v>
      </c>
      <c r="O58">
        <v>3046330</v>
      </c>
      <c r="P58" t="s">
        <v>244</v>
      </c>
      <c r="Q58" t="s">
        <v>253</v>
      </c>
      <c r="R58" s="5">
        <f t="shared" si="1"/>
        <v>1.1599999999999999</v>
      </c>
      <c r="S58" s="3">
        <f t="shared" si="0"/>
        <v>9778.2199999999993</v>
      </c>
      <c r="T58">
        <f t="shared" si="2"/>
        <v>61</v>
      </c>
      <c r="U58">
        <f>VLOOKUP(A58,Calculo!B:C,2,0)</f>
        <v>215020</v>
      </c>
      <c r="V58">
        <f>VLOOKUP(A58,Calculo!B:D,3,0)</f>
        <v>215020</v>
      </c>
      <c r="W58">
        <f t="shared" si="3"/>
        <v>0</v>
      </c>
      <c r="X58" s="27" t="e">
        <f t="shared" si="4"/>
        <v>#DIV/0!</v>
      </c>
    </row>
    <row r="59" spans="1:24" x14ac:dyDescent="0.25">
      <c r="A59" t="s">
        <v>85</v>
      </c>
      <c r="B59">
        <v>311610</v>
      </c>
      <c r="C59" s="2">
        <v>43679</v>
      </c>
      <c r="D59" t="s">
        <v>204</v>
      </c>
      <c r="E59" t="s">
        <v>67</v>
      </c>
      <c r="F59" t="s">
        <v>87</v>
      </c>
      <c r="G59" s="3">
        <v>2940.15</v>
      </c>
      <c r="H59" s="4">
        <v>0.16</v>
      </c>
      <c r="I59" s="2">
        <v>43679</v>
      </c>
      <c r="J59" s="1">
        <v>43679</v>
      </c>
      <c r="K59" t="s">
        <v>86</v>
      </c>
      <c r="L59">
        <v>215020</v>
      </c>
      <c r="M59" t="s">
        <v>76</v>
      </c>
      <c r="N59" t="s">
        <v>77</v>
      </c>
      <c r="O59">
        <v>3046330</v>
      </c>
      <c r="P59" t="s">
        <v>244</v>
      </c>
      <c r="Q59" t="s">
        <v>253</v>
      </c>
      <c r="R59" s="5">
        <f t="shared" si="1"/>
        <v>1.1599999999999999</v>
      </c>
      <c r="S59" s="3">
        <f t="shared" si="0"/>
        <v>3410.5740000000001</v>
      </c>
      <c r="T59">
        <f t="shared" si="2"/>
        <v>0</v>
      </c>
      <c r="U59">
        <f>VLOOKUP(A59,Calculo!B:C,2,0)</f>
        <v>215020</v>
      </c>
      <c r="V59">
        <f>VLOOKUP(A59,Calculo!B:D,3,0)</f>
        <v>215020</v>
      </c>
      <c r="W59">
        <f t="shared" si="3"/>
        <v>0</v>
      </c>
      <c r="X59" s="27" t="e">
        <f t="shared" si="4"/>
        <v>#DIV/0!</v>
      </c>
    </row>
    <row r="60" spans="1:24" x14ac:dyDescent="0.25">
      <c r="A60" t="s">
        <v>88</v>
      </c>
      <c r="B60">
        <v>311697</v>
      </c>
      <c r="C60" s="2">
        <v>43684</v>
      </c>
      <c r="D60" t="s">
        <v>204</v>
      </c>
      <c r="E60" t="s">
        <v>67</v>
      </c>
      <c r="F60" t="s">
        <v>10</v>
      </c>
      <c r="G60" s="3">
        <v>3692</v>
      </c>
      <c r="H60" s="4">
        <v>0.16</v>
      </c>
      <c r="I60" s="2">
        <v>43686</v>
      </c>
      <c r="J60" s="1">
        <v>43684</v>
      </c>
      <c r="K60" t="s">
        <v>22</v>
      </c>
      <c r="L60">
        <v>145000</v>
      </c>
      <c r="M60" t="s">
        <v>76</v>
      </c>
      <c r="N60" t="s">
        <v>77</v>
      </c>
      <c r="O60">
        <v>3045606</v>
      </c>
      <c r="P60" t="s">
        <v>245</v>
      </c>
      <c r="Q60" t="s">
        <v>252</v>
      </c>
      <c r="R60" s="5">
        <f t="shared" si="1"/>
        <v>1.1599999999999999</v>
      </c>
      <c r="S60" s="3">
        <f t="shared" si="0"/>
        <v>4282.7199999999993</v>
      </c>
      <c r="T60">
        <f t="shared" si="2"/>
        <v>2</v>
      </c>
      <c r="U60">
        <f>VLOOKUP(A60,Calculo!B:C,2,0)</f>
        <v>135126</v>
      </c>
      <c r="V60">
        <f>VLOOKUP(A60,Calculo!B:D,3,0)</f>
        <v>145000</v>
      </c>
      <c r="W60">
        <f t="shared" si="3"/>
        <v>9874</v>
      </c>
      <c r="X60" s="27">
        <f t="shared" si="4"/>
        <v>0.43373708729997967</v>
      </c>
    </row>
    <row r="61" spans="1:24" x14ac:dyDescent="0.25">
      <c r="A61" t="s">
        <v>88</v>
      </c>
      <c r="B61">
        <v>311697</v>
      </c>
      <c r="C61" s="2">
        <v>43693</v>
      </c>
      <c r="D61" t="s">
        <v>204</v>
      </c>
      <c r="E61" t="s">
        <v>67</v>
      </c>
      <c r="F61" t="s">
        <v>70</v>
      </c>
      <c r="G61" s="3">
        <v>1241.75</v>
      </c>
      <c r="H61" s="4">
        <v>0.16</v>
      </c>
      <c r="I61" s="2">
        <v>43693</v>
      </c>
      <c r="J61" s="1">
        <v>43720</v>
      </c>
      <c r="K61" t="s">
        <v>86</v>
      </c>
      <c r="L61">
        <v>135126</v>
      </c>
      <c r="M61" t="s">
        <v>76</v>
      </c>
      <c r="N61" t="s">
        <v>77</v>
      </c>
      <c r="O61">
        <v>0</v>
      </c>
      <c r="P61" t="s">
        <v>245</v>
      </c>
      <c r="Q61" t="s">
        <v>252</v>
      </c>
      <c r="R61" s="5">
        <f t="shared" si="1"/>
        <v>1.1599999999999999</v>
      </c>
      <c r="S61" s="3">
        <f t="shared" si="0"/>
        <v>1440.4299999999998</v>
      </c>
      <c r="T61">
        <f t="shared" si="2"/>
        <v>0</v>
      </c>
      <c r="U61">
        <f>VLOOKUP(A61,Calculo!B:C,2,0)</f>
        <v>135126</v>
      </c>
      <c r="V61">
        <f>VLOOKUP(A61,Calculo!B:D,3,0)</f>
        <v>145000</v>
      </c>
      <c r="W61">
        <f t="shared" si="3"/>
        <v>9874</v>
      </c>
      <c r="X61" s="27">
        <f t="shared" si="4"/>
        <v>0.14588110188373504</v>
      </c>
    </row>
    <row r="62" spans="1:24" x14ac:dyDescent="0.25">
      <c r="A62" t="s">
        <v>89</v>
      </c>
      <c r="B62">
        <v>311723</v>
      </c>
      <c r="C62" s="2">
        <v>43691</v>
      </c>
      <c r="D62" t="s">
        <v>204</v>
      </c>
      <c r="E62" t="s">
        <v>67</v>
      </c>
      <c r="F62" t="s">
        <v>10</v>
      </c>
      <c r="G62" s="3">
        <v>2225.42</v>
      </c>
      <c r="H62" s="4">
        <v>0.16</v>
      </c>
      <c r="I62" s="2">
        <v>43691</v>
      </c>
      <c r="J62" s="1">
        <v>43703</v>
      </c>
      <c r="K62" t="s">
        <v>78</v>
      </c>
      <c r="L62">
        <v>211966</v>
      </c>
      <c r="M62" t="s">
        <v>76</v>
      </c>
      <c r="N62" t="s">
        <v>77</v>
      </c>
      <c r="O62">
        <v>3046330</v>
      </c>
      <c r="P62" t="s">
        <v>246</v>
      </c>
      <c r="Q62" t="s">
        <v>253</v>
      </c>
      <c r="R62" s="5">
        <f t="shared" si="1"/>
        <v>1.1599999999999999</v>
      </c>
      <c r="S62" s="3">
        <f t="shared" si="0"/>
        <v>2581.4872</v>
      </c>
      <c r="T62">
        <f t="shared" si="2"/>
        <v>0</v>
      </c>
      <c r="U62">
        <f>VLOOKUP(A62,Calculo!B:C,2,0)</f>
        <v>211966</v>
      </c>
      <c r="V62">
        <f>VLOOKUP(A62,Calculo!B:D,3,0)</f>
        <v>211966</v>
      </c>
      <c r="W62">
        <f t="shared" si="3"/>
        <v>0</v>
      </c>
      <c r="X62" s="27" t="e">
        <f t="shared" si="4"/>
        <v>#DIV/0!</v>
      </c>
    </row>
    <row r="63" spans="1:24" x14ac:dyDescent="0.25">
      <c r="A63" t="s">
        <v>89</v>
      </c>
      <c r="B63">
        <v>311723</v>
      </c>
      <c r="C63" s="2">
        <v>43694</v>
      </c>
      <c r="D63" t="s">
        <v>204</v>
      </c>
      <c r="E63" t="s">
        <v>67</v>
      </c>
      <c r="F63" t="s">
        <v>90</v>
      </c>
      <c r="G63" s="3">
        <v>9316.19</v>
      </c>
      <c r="H63" s="4">
        <v>0.16</v>
      </c>
      <c r="I63" s="2">
        <v>43694</v>
      </c>
      <c r="J63" s="1">
        <v>43703</v>
      </c>
      <c r="K63" t="s">
        <v>78</v>
      </c>
      <c r="L63">
        <v>211966</v>
      </c>
      <c r="M63" t="s">
        <v>76</v>
      </c>
      <c r="N63" t="s">
        <v>77</v>
      </c>
      <c r="O63">
        <v>3046330</v>
      </c>
      <c r="P63" t="s">
        <v>246</v>
      </c>
      <c r="Q63" t="s">
        <v>253</v>
      </c>
      <c r="R63" s="5">
        <f t="shared" si="1"/>
        <v>1.1599999999999999</v>
      </c>
      <c r="S63" s="3">
        <f t="shared" si="0"/>
        <v>10806.7804</v>
      </c>
      <c r="T63">
        <f t="shared" si="2"/>
        <v>0</v>
      </c>
      <c r="U63">
        <f>VLOOKUP(A63,Calculo!B:C,2,0)</f>
        <v>211966</v>
      </c>
      <c r="V63">
        <f>VLOOKUP(A63,Calculo!B:D,3,0)</f>
        <v>211966</v>
      </c>
      <c r="W63">
        <f t="shared" si="3"/>
        <v>0</v>
      </c>
      <c r="X63" s="27" t="e">
        <f t="shared" si="4"/>
        <v>#DIV/0!</v>
      </c>
    </row>
    <row r="64" spans="1:24" x14ac:dyDescent="0.25">
      <c r="A64" t="s">
        <v>91</v>
      </c>
      <c r="B64">
        <v>311747</v>
      </c>
      <c r="C64" s="2">
        <v>43715</v>
      </c>
      <c r="D64" t="s">
        <v>203</v>
      </c>
      <c r="E64" t="s">
        <v>67</v>
      </c>
      <c r="F64" t="s">
        <v>23</v>
      </c>
      <c r="G64" s="3">
        <v>11703</v>
      </c>
      <c r="H64" s="4">
        <v>0.16</v>
      </c>
      <c r="I64" s="2">
        <v>43715</v>
      </c>
      <c r="J64" s="1">
        <v>43717</v>
      </c>
      <c r="K64" t="s">
        <v>92</v>
      </c>
      <c r="L64">
        <v>180000</v>
      </c>
      <c r="M64" t="s">
        <v>76</v>
      </c>
      <c r="N64" t="s">
        <v>77</v>
      </c>
      <c r="O64">
        <v>3046330</v>
      </c>
      <c r="P64" t="s">
        <v>247</v>
      </c>
      <c r="Q64" t="s">
        <v>253</v>
      </c>
      <c r="R64" s="5">
        <f t="shared" si="1"/>
        <v>1.1599999999999999</v>
      </c>
      <c r="S64" s="3">
        <f t="shared" si="0"/>
        <v>13575.48</v>
      </c>
      <c r="T64">
        <f t="shared" si="2"/>
        <v>0</v>
      </c>
      <c r="U64">
        <f>VLOOKUP(A64,Calculo!B:C,2,0)</f>
        <v>180000</v>
      </c>
      <c r="V64">
        <f>VLOOKUP(A64,Calculo!B:D,3,0)</f>
        <v>180000</v>
      </c>
      <c r="W64">
        <f t="shared" si="3"/>
        <v>0</v>
      </c>
      <c r="X64" s="27" t="e">
        <f t="shared" si="4"/>
        <v>#DIV/0!</v>
      </c>
    </row>
    <row r="65" spans="1:24" x14ac:dyDescent="0.25">
      <c r="A65" t="s">
        <v>91</v>
      </c>
      <c r="B65">
        <v>311747</v>
      </c>
      <c r="C65" s="2">
        <v>43715</v>
      </c>
      <c r="D65" t="s">
        <v>203</v>
      </c>
      <c r="E65" t="s">
        <v>67</v>
      </c>
      <c r="F65" t="s">
        <v>93</v>
      </c>
      <c r="G65" s="3">
        <v>11703</v>
      </c>
      <c r="H65" s="4">
        <v>0.16</v>
      </c>
      <c r="I65" s="2">
        <v>43715</v>
      </c>
      <c r="J65" s="1">
        <v>43717</v>
      </c>
      <c r="K65" t="s">
        <v>92</v>
      </c>
      <c r="L65">
        <v>180000</v>
      </c>
      <c r="M65" t="s">
        <v>76</v>
      </c>
      <c r="N65" t="s">
        <v>77</v>
      </c>
      <c r="O65">
        <v>3046330</v>
      </c>
      <c r="P65" t="s">
        <v>247</v>
      </c>
      <c r="Q65" t="s">
        <v>253</v>
      </c>
      <c r="R65" s="5">
        <f t="shared" si="1"/>
        <v>1.1599999999999999</v>
      </c>
      <c r="S65" s="3">
        <f t="shared" si="0"/>
        <v>13575.48</v>
      </c>
      <c r="T65">
        <f t="shared" si="2"/>
        <v>0</v>
      </c>
      <c r="U65">
        <f>VLOOKUP(A65,Calculo!B:C,2,0)</f>
        <v>180000</v>
      </c>
      <c r="V65">
        <f>VLOOKUP(A65,Calculo!B:D,3,0)</f>
        <v>180000</v>
      </c>
      <c r="W65">
        <f t="shared" si="3"/>
        <v>0</v>
      </c>
      <c r="X65" s="27" t="e">
        <f t="shared" si="4"/>
        <v>#DIV/0!</v>
      </c>
    </row>
    <row r="66" spans="1:24" x14ac:dyDescent="0.25">
      <c r="A66" t="s">
        <v>94</v>
      </c>
      <c r="B66">
        <v>311759</v>
      </c>
      <c r="C66" s="2">
        <v>43677</v>
      </c>
      <c r="D66" t="s">
        <v>204</v>
      </c>
      <c r="E66" t="s">
        <v>67</v>
      </c>
      <c r="F66" t="s">
        <v>39</v>
      </c>
      <c r="G66" s="3">
        <v>8144</v>
      </c>
      <c r="H66" s="4">
        <v>0.16</v>
      </c>
      <c r="I66" s="2">
        <v>43677</v>
      </c>
      <c r="J66" s="1">
        <v>43682</v>
      </c>
      <c r="K66" t="s">
        <v>86</v>
      </c>
      <c r="L66">
        <v>158697</v>
      </c>
      <c r="M66" t="s">
        <v>76</v>
      </c>
      <c r="N66" t="s">
        <v>77</v>
      </c>
      <c r="O66">
        <v>3046330</v>
      </c>
      <c r="P66" t="s">
        <v>248</v>
      </c>
      <c r="Q66" t="s">
        <v>253</v>
      </c>
      <c r="R66" s="5">
        <f t="shared" si="1"/>
        <v>1.1599999999999999</v>
      </c>
      <c r="S66" s="3">
        <f t="shared" si="0"/>
        <v>9447.0399999999991</v>
      </c>
      <c r="T66">
        <f t="shared" si="2"/>
        <v>0</v>
      </c>
      <c r="U66">
        <f>VLOOKUP(A66,Calculo!B:C,2,0)</f>
        <v>158697</v>
      </c>
      <c r="V66">
        <f>VLOOKUP(A66,Calculo!B:D,3,0)</f>
        <v>162500</v>
      </c>
      <c r="W66">
        <f t="shared" si="3"/>
        <v>3803</v>
      </c>
      <c r="X66" s="27">
        <f t="shared" si="4"/>
        <v>2.4841020247173282</v>
      </c>
    </row>
    <row r="67" spans="1:24" x14ac:dyDescent="0.25">
      <c r="A67" t="s">
        <v>94</v>
      </c>
      <c r="B67">
        <v>311759</v>
      </c>
      <c r="C67" s="2">
        <v>43701</v>
      </c>
      <c r="D67" t="s">
        <v>204</v>
      </c>
      <c r="E67" t="s">
        <v>67</v>
      </c>
      <c r="F67" t="s">
        <v>23</v>
      </c>
      <c r="G67" s="3">
        <v>2744.75</v>
      </c>
      <c r="H67" s="4">
        <v>0.16</v>
      </c>
      <c r="I67" s="2">
        <v>43701</v>
      </c>
      <c r="J67" s="1">
        <v>43705</v>
      </c>
      <c r="K67" t="s">
        <v>86</v>
      </c>
      <c r="L67">
        <v>161148</v>
      </c>
      <c r="M67" t="s">
        <v>76</v>
      </c>
      <c r="N67" t="s">
        <v>77</v>
      </c>
      <c r="O67">
        <v>3046330</v>
      </c>
      <c r="P67" t="s">
        <v>248</v>
      </c>
      <c r="Q67" t="s">
        <v>253</v>
      </c>
      <c r="R67" s="5">
        <f t="shared" si="1"/>
        <v>1.1599999999999999</v>
      </c>
      <c r="S67" s="3">
        <f t="shared" si="0"/>
        <v>3183.91</v>
      </c>
      <c r="T67">
        <f t="shared" si="2"/>
        <v>0</v>
      </c>
      <c r="U67">
        <f>VLOOKUP(A67,Calculo!B:C,2,0)</f>
        <v>158697</v>
      </c>
      <c r="V67">
        <f>VLOOKUP(A67,Calculo!B:D,3,0)</f>
        <v>162500</v>
      </c>
      <c r="W67">
        <f t="shared" si="3"/>
        <v>3803</v>
      </c>
      <c r="X67" s="27">
        <f t="shared" si="4"/>
        <v>0.83721009729161189</v>
      </c>
    </row>
    <row r="68" spans="1:24" x14ac:dyDescent="0.25">
      <c r="A68" t="s">
        <v>94</v>
      </c>
      <c r="B68">
        <v>311759</v>
      </c>
      <c r="C68" s="2">
        <v>43701</v>
      </c>
      <c r="D68" t="s">
        <v>204</v>
      </c>
      <c r="E68" t="s">
        <v>67</v>
      </c>
      <c r="F68" t="s">
        <v>95</v>
      </c>
      <c r="G68" s="3">
        <v>1778.6</v>
      </c>
      <c r="H68" s="4">
        <v>0.16</v>
      </c>
      <c r="I68" s="2">
        <v>43701</v>
      </c>
      <c r="J68" s="1">
        <v>43705</v>
      </c>
      <c r="K68" t="s">
        <v>86</v>
      </c>
      <c r="L68">
        <v>162500</v>
      </c>
      <c r="M68" t="s">
        <v>76</v>
      </c>
      <c r="N68" t="s">
        <v>77</v>
      </c>
      <c r="O68">
        <v>0</v>
      </c>
      <c r="P68" t="s">
        <v>248</v>
      </c>
      <c r="Q68" t="s">
        <v>253</v>
      </c>
      <c r="R68" s="5">
        <f t="shared" si="1"/>
        <v>1.1599999999999999</v>
      </c>
      <c r="S68" s="3">
        <f t="shared" si="0"/>
        <v>2063.1759999999999</v>
      </c>
      <c r="T68">
        <f t="shared" si="2"/>
        <v>0</v>
      </c>
      <c r="U68">
        <f>VLOOKUP(A68,Calculo!B:C,2,0)</f>
        <v>158697</v>
      </c>
      <c r="V68">
        <f>VLOOKUP(A68,Calculo!B:D,3,0)</f>
        <v>162500</v>
      </c>
      <c r="W68">
        <f t="shared" si="3"/>
        <v>3803</v>
      </c>
      <c r="X68" s="27">
        <f t="shared" si="4"/>
        <v>0.54251275308966607</v>
      </c>
    </row>
    <row r="69" spans="1:24" x14ac:dyDescent="0.25">
      <c r="A69" t="s">
        <v>96</v>
      </c>
      <c r="B69">
        <v>328955</v>
      </c>
      <c r="C69" s="2">
        <v>43677</v>
      </c>
      <c r="D69" t="s">
        <v>203</v>
      </c>
      <c r="E69" t="s">
        <v>67</v>
      </c>
      <c r="F69" t="s">
        <v>20</v>
      </c>
      <c r="G69" s="3">
        <v>3018.21</v>
      </c>
      <c r="H69" s="4">
        <v>0.16</v>
      </c>
      <c r="I69" s="2">
        <v>43677</v>
      </c>
      <c r="J69" s="1">
        <v>43677</v>
      </c>
      <c r="K69" t="s">
        <v>22</v>
      </c>
      <c r="L69">
        <v>122380</v>
      </c>
      <c r="M69" t="s">
        <v>76</v>
      </c>
      <c r="N69" t="s">
        <v>77</v>
      </c>
      <c r="O69">
        <v>3045606</v>
      </c>
      <c r="P69" t="s">
        <v>249</v>
      </c>
      <c r="Q69" t="s">
        <v>253</v>
      </c>
      <c r="R69" s="5">
        <f t="shared" si="1"/>
        <v>1.1599999999999999</v>
      </c>
      <c r="S69" s="3">
        <f t="shared" ref="S69:S132" si="5">G69*R69</f>
        <v>3501.1235999999999</v>
      </c>
      <c r="T69">
        <f t="shared" si="2"/>
        <v>0</v>
      </c>
      <c r="U69">
        <f>VLOOKUP(A69,Calculo!B:C,2,0)</f>
        <v>122380</v>
      </c>
      <c r="V69">
        <f>VLOOKUP(A69,Calculo!B:D,3,0)</f>
        <v>130000</v>
      </c>
      <c r="W69">
        <f t="shared" si="3"/>
        <v>7620</v>
      </c>
      <c r="X69" s="27">
        <f t="shared" si="4"/>
        <v>0.45946503937007871</v>
      </c>
    </row>
    <row r="70" spans="1:24" x14ac:dyDescent="0.25">
      <c r="A70" t="s">
        <v>96</v>
      </c>
      <c r="B70">
        <v>328955</v>
      </c>
      <c r="C70" s="2">
        <v>43677</v>
      </c>
      <c r="D70" t="s">
        <v>203</v>
      </c>
      <c r="E70" t="s">
        <v>67</v>
      </c>
      <c r="F70" t="s">
        <v>97</v>
      </c>
      <c r="G70" s="3">
        <v>3018.21</v>
      </c>
      <c r="H70" s="4">
        <v>0.16</v>
      </c>
      <c r="I70" s="2">
        <v>43677</v>
      </c>
      <c r="J70" s="1">
        <v>43677</v>
      </c>
      <c r="K70" t="s">
        <v>22</v>
      </c>
      <c r="L70">
        <v>122380</v>
      </c>
      <c r="M70" t="s">
        <v>76</v>
      </c>
      <c r="N70" t="s">
        <v>77</v>
      </c>
      <c r="O70">
        <v>3045606</v>
      </c>
      <c r="P70" t="s">
        <v>249</v>
      </c>
      <c r="Q70" t="s">
        <v>253</v>
      </c>
      <c r="R70" s="5">
        <f t="shared" ref="R70:R133" si="6">1+H70</f>
        <v>1.1599999999999999</v>
      </c>
      <c r="S70" s="3">
        <f t="shared" si="5"/>
        <v>3501.1235999999999</v>
      </c>
      <c r="T70">
        <f t="shared" ref="T70:T133" si="7">I70-C70</f>
        <v>0</v>
      </c>
      <c r="U70">
        <f>VLOOKUP(A70,Calculo!B:C,2,0)</f>
        <v>122380</v>
      </c>
      <c r="V70">
        <f>VLOOKUP(A70,Calculo!B:D,3,0)</f>
        <v>130000</v>
      </c>
      <c r="W70">
        <f t="shared" ref="W70:W133" si="8">V70-U70</f>
        <v>7620</v>
      </c>
      <c r="X70" s="27">
        <f t="shared" ref="X70:X133" si="9">S70/W70</f>
        <v>0.45946503937007871</v>
      </c>
    </row>
    <row r="71" spans="1:24" x14ac:dyDescent="0.25">
      <c r="A71" t="s">
        <v>96</v>
      </c>
      <c r="B71">
        <v>328955</v>
      </c>
      <c r="C71" s="2">
        <v>43761</v>
      </c>
      <c r="D71" t="s">
        <v>203</v>
      </c>
      <c r="E71" t="s">
        <v>67</v>
      </c>
      <c r="F71" t="s">
        <v>23</v>
      </c>
      <c r="G71" s="3">
        <v>2784.75</v>
      </c>
      <c r="H71" s="4">
        <v>0.16</v>
      </c>
      <c r="I71" s="2">
        <v>43761</v>
      </c>
      <c r="J71" s="1">
        <v>43762</v>
      </c>
      <c r="K71" t="s">
        <v>86</v>
      </c>
      <c r="L71">
        <v>130000</v>
      </c>
      <c r="M71" t="s">
        <v>76</v>
      </c>
      <c r="N71" t="s">
        <v>77</v>
      </c>
      <c r="O71">
        <v>0</v>
      </c>
      <c r="P71" t="s">
        <v>249</v>
      </c>
      <c r="Q71" t="s">
        <v>253</v>
      </c>
      <c r="R71" s="5">
        <f t="shared" si="6"/>
        <v>1.1599999999999999</v>
      </c>
      <c r="S71" s="3">
        <f t="shared" si="5"/>
        <v>3230.31</v>
      </c>
      <c r="T71">
        <f t="shared" si="7"/>
        <v>0</v>
      </c>
      <c r="U71">
        <f>VLOOKUP(A71,Calculo!B:C,2,0)</f>
        <v>122380</v>
      </c>
      <c r="V71">
        <f>VLOOKUP(A71,Calculo!B:D,3,0)</f>
        <v>130000</v>
      </c>
      <c r="W71">
        <f t="shared" si="8"/>
        <v>7620</v>
      </c>
      <c r="X71" s="27">
        <f t="shared" si="9"/>
        <v>0.4239251968503937</v>
      </c>
    </row>
    <row r="72" spans="1:24" x14ac:dyDescent="0.25">
      <c r="A72" t="s">
        <v>98</v>
      </c>
      <c r="B72">
        <v>328967</v>
      </c>
      <c r="C72" s="2">
        <v>43707</v>
      </c>
      <c r="D72" t="s">
        <v>204</v>
      </c>
      <c r="E72" t="s">
        <v>67</v>
      </c>
      <c r="F72" t="s">
        <v>58</v>
      </c>
      <c r="G72" s="3">
        <v>2602.08</v>
      </c>
      <c r="H72" s="4">
        <v>0.16</v>
      </c>
      <c r="I72" s="2">
        <v>43707</v>
      </c>
      <c r="J72" s="1">
        <v>43756</v>
      </c>
      <c r="K72" t="s">
        <v>68</v>
      </c>
      <c r="L72">
        <v>129072</v>
      </c>
      <c r="M72" t="s">
        <v>29</v>
      </c>
      <c r="N72" t="s">
        <v>30</v>
      </c>
      <c r="O72">
        <v>3047074</v>
      </c>
      <c r="P72" t="s">
        <v>250</v>
      </c>
      <c r="Q72" t="s">
        <v>254</v>
      </c>
      <c r="R72" s="5">
        <f t="shared" si="6"/>
        <v>1.1599999999999999</v>
      </c>
      <c r="S72" s="3">
        <f t="shared" si="5"/>
        <v>3018.4127999999996</v>
      </c>
      <c r="T72">
        <f t="shared" si="7"/>
        <v>0</v>
      </c>
      <c r="U72">
        <f>VLOOKUP(A72,Calculo!B:C,2,0)</f>
        <v>129072</v>
      </c>
      <c r="V72">
        <f>VLOOKUP(A72,Calculo!B:D,3,0)</f>
        <v>129072</v>
      </c>
      <c r="W72">
        <f t="shared" si="8"/>
        <v>0</v>
      </c>
      <c r="X72" s="27" t="e">
        <f t="shared" si="9"/>
        <v>#DIV/0!</v>
      </c>
    </row>
    <row r="73" spans="1:24" x14ac:dyDescent="0.25">
      <c r="A73" t="s">
        <v>98</v>
      </c>
      <c r="B73">
        <v>328967</v>
      </c>
      <c r="C73" s="2">
        <v>43707</v>
      </c>
      <c r="D73" t="s">
        <v>204</v>
      </c>
      <c r="E73" t="s">
        <v>67</v>
      </c>
      <c r="F73" t="s">
        <v>70</v>
      </c>
      <c r="G73" s="3">
        <v>681.9</v>
      </c>
      <c r="H73" s="4">
        <v>0.16</v>
      </c>
      <c r="I73" s="2">
        <v>43707</v>
      </c>
      <c r="J73" s="1">
        <v>43712</v>
      </c>
      <c r="K73" t="s">
        <v>69</v>
      </c>
      <c r="L73">
        <v>129072</v>
      </c>
      <c r="M73" t="s">
        <v>29</v>
      </c>
      <c r="N73" t="s">
        <v>30</v>
      </c>
      <c r="O73">
        <v>3046330</v>
      </c>
      <c r="P73" t="s">
        <v>250</v>
      </c>
      <c r="Q73" t="s">
        <v>254</v>
      </c>
      <c r="R73" s="5">
        <f t="shared" si="6"/>
        <v>1.1599999999999999</v>
      </c>
      <c r="S73" s="3">
        <f t="shared" si="5"/>
        <v>791.00399999999991</v>
      </c>
      <c r="T73">
        <f t="shared" si="7"/>
        <v>0</v>
      </c>
      <c r="U73">
        <f>VLOOKUP(A73,Calculo!B:C,2,0)</f>
        <v>129072</v>
      </c>
      <c r="V73">
        <f>VLOOKUP(A73,Calculo!B:D,3,0)</f>
        <v>129072</v>
      </c>
      <c r="W73">
        <f t="shared" si="8"/>
        <v>0</v>
      </c>
      <c r="X73" s="27" t="e">
        <f t="shared" si="9"/>
        <v>#DIV/0!</v>
      </c>
    </row>
    <row r="74" spans="1:24" x14ac:dyDescent="0.25">
      <c r="A74" t="s">
        <v>99</v>
      </c>
      <c r="B74">
        <v>328979</v>
      </c>
      <c r="C74" s="2">
        <v>43736</v>
      </c>
      <c r="D74" t="s">
        <v>203</v>
      </c>
      <c r="E74" t="s">
        <v>67</v>
      </c>
      <c r="F74" t="s">
        <v>39</v>
      </c>
      <c r="G74" s="3">
        <v>6060</v>
      </c>
      <c r="H74" s="4">
        <v>0.16</v>
      </c>
      <c r="I74" s="2">
        <v>43736</v>
      </c>
      <c r="J74" s="1">
        <v>43775</v>
      </c>
      <c r="K74" t="s">
        <v>68</v>
      </c>
      <c r="L74">
        <v>125000</v>
      </c>
      <c r="M74" t="s">
        <v>29</v>
      </c>
      <c r="N74" t="s">
        <v>30</v>
      </c>
      <c r="O74">
        <v>0</v>
      </c>
      <c r="P74" t="s">
        <v>255</v>
      </c>
      <c r="Q74" t="s">
        <v>252</v>
      </c>
      <c r="R74" s="5">
        <f t="shared" si="6"/>
        <v>1.1599999999999999</v>
      </c>
      <c r="S74" s="3">
        <f t="shared" si="5"/>
        <v>7029.5999999999995</v>
      </c>
      <c r="T74">
        <f t="shared" si="7"/>
        <v>0</v>
      </c>
      <c r="U74">
        <f>VLOOKUP(A74,Calculo!B:C,2,0)</f>
        <v>116902</v>
      </c>
      <c r="V74">
        <f>VLOOKUP(A74,Calculo!B:D,3,0)</f>
        <v>125000</v>
      </c>
      <c r="W74">
        <f t="shared" si="8"/>
        <v>8098</v>
      </c>
      <c r="X74" s="27">
        <f t="shared" si="9"/>
        <v>0.8680661891825141</v>
      </c>
    </row>
    <row r="75" spans="1:24" x14ac:dyDescent="0.25">
      <c r="A75" t="s">
        <v>99</v>
      </c>
      <c r="B75">
        <v>328979</v>
      </c>
      <c r="C75" s="2">
        <v>43736</v>
      </c>
      <c r="D75" t="s">
        <v>203</v>
      </c>
      <c r="E75" t="s">
        <v>67</v>
      </c>
      <c r="F75" t="s">
        <v>70</v>
      </c>
      <c r="G75" s="3">
        <v>844.83</v>
      </c>
      <c r="H75" s="4">
        <v>0.16</v>
      </c>
      <c r="I75" s="2">
        <v>43736</v>
      </c>
      <c r="J75" s="1">
        <v>43738</v>
      </c>
      <c r="K75" t="s">
        <v>69</v>
      </c>
      <c r="L75">
        <v>125000</v>
      </c>
      <c r="M75" t="s">
        <v>29</v>
      </c>
      <c r="N75" t="s">
        <v>30</v>
      </c>
      <c r="O75">
        <v>3047074</v>
      </c>
      <c r="P75" t="s">
        <v>255</v>
      </c>
      <c r="Q75" t="s">
        <v>252</v>
      </c>
      <c r="R75" s="5">
        <f t="shared" si="6"/>
        <v>1.1599999999999999</v>
      </c>
      <c r="S75" s="3">
        <f t="shared" si="5"/>
        <v>980.00279999999998</v>
      </c>
      <c r="T75">
        <f t="shared" si="7"/>
        <v>0</v>
      </c>
      <c r="U75">
        <f>VLOOKUP(A75,Calculo!B:C,2,0)</f>
        <v>116902</v>
      </c>
      <c r="V75">
        <f>VLOOKUP(A75,Calculo!B:D,3,0)</f>
        <v>125000</v>
      </c>
      <c r="W75">
        <f t="shared" si="8"/>
        <v>8098</v>
      </c>
      <c r="X75" s="27">
        <f t="shared" si="9"/>
        <v>0.1210178809582613</v>
      </c>
    </row>
    <row r="76" spans="1:24" x14ac:dyDescent="0.25">
      <c r="A76" t="s">
        <v>99</v>
      </c>
      <c r="B76">
        <v>328979</v>
      </c>
      <c r="C76" s="2">
        <v>43748</v>
      </c>
      <c r="D76" t="s">
        <v>203</v>
      </c>
      <c r="E76" t="s">
        <v>67</v>
      </c>
      <c r="F76" t="s">
        <v>11</v>
      </c>
      <c r="G76" s="3">
        <v>2103.86</v>
      </c>
      <c r="H76" s="4">
        <v>0.16</v>
      </c>
      <c r="I76" s="2">
        <v>43748</v>
      </c>
      <c r="J76" s="1">
        <v>43753</v>
      </c>
      <c r="K76" t="s">
        <v>86</v>
      </c>
      <c r="L76">
        <v>116902</v>
      </c>
      <c r="M76" t="s">
        <v>29</v>
      </c>
      <c r="N76" t="s">
        <v>30</v>
      </c>
      <c r="O76">
        <v>0</v>
      </c>
      <c r="P76" t="s">
        <v>255</v>
      </c>
      <c r="Q76" t="s">
        <v>252</v>
      </c>
      <c r="R76" s="5">
        <f t="shared" si="6"/>
        <v>1.1599999999999999</v>
      </c>
      <c r="S76" s="3">
        <f t="shared" si="5"/>
        <v>2440.4776000000002</v>
      </c>
      <c r="T76">
        <f t="shared" si="7"/>
        <v>0</v>
      </c>
      <c r="U76">
        <f>VLOOKUP(A76,Calculo!B:C,2,0)</f>
        <v>116902</v>
      </c>
      <c r="V76">
        <f>VLOOKUP(A76,Calculo!B:D,3,0)</f>
        <v>125000</v>
      </c>
      <c r="W76">
        <f t="shared" si="8"/>
        <v>8098</v>
      </c>
      <c r="X76" s="27">
        <f t="shared" si="9"/>
        <v>0.3013679427019017</v>
      </c>
    </row>
    <row r="77" spans="1:24" x14ac:dyDescent="0.25">
      <c r="A77" t="s">
        <v>100</v>
      </c>
      <c r="B77">
        <v>329260</v>
      </c>
      <c r="C77" s="2">
        <v>43767</v>
      </c>
      <c r="D77" t="s">
        <v>203</v>
      </c>
      <c r="E77" t="s">
        <v>67</v>
      </c>
      <c r="F77" t="s">
        <v>23</v>
      </c>
      <c r="G77" s="3">
        <v>1353</v>
      </c>
      <c r="H77" s="4">
        <v>0.16</v>
      </c>
      <c r="I77" s="2">
        <v>43767</v>
      </c>
      <c r="J77" s="1">
        <v>43767</v>
      </c>
      <c r="K77" t="s">
        <v>22</v>
      </c>
      <c r="L77">
        <v>150122</v>
      </c>
      <c r="M77" t="s">
        <v>6</v>
      </c>
      <c r="N77" t="s">
        <v>34</v>
      </c>
      <c r="O77">
        <v>3047074</v>
      </c>
      <c r="P77" t="s">
        <v>256</v>
      </c>
      <c r="Q77" t="s">
        <v>253</v>
      </c>
      <c r="R77" s="5">
        <f t="shared" si="6"/>
        <v>1.1599999999999999</v>
      </c>
      <c r="S77" s="3">
        <f t="shared" si="5"/>
        <v>1569.4799999999998</v>
      </c>
      <c r="T77">
        <f t="shared" si="7"/>
        <v>0</v>
      </c>
      <c r="U77">
        <f>VLOOKUP(A77,Calculo!B:C,2,0)</f>
        <v>150122</v>
      </c>
      <c r="V77">
        <f>VLOOKUP(A77,Calculo!B:D,3,0)</f>
        <v>150122</v>
      </c>
      <c r="W77">
        <f t="shared" si="8"/>
        <v>0</v>
      </c>
      <c r="X77" s="27" t="e">
        <f t="shared" si="9"/>
        <v>#DIV/0!</v>
      </c>
    </row>
    <row r="78" spans="1:24" x14ac:dyDescent="0.25">
      <c r="A78" t="s">
        <v>101</v>
      </c>
      <c r="B78">
        <v>329272</v>
      </c>
      <c r="C78" s="2">
        <v>43720</v>
      </c>
      <c r="D78" t="s">
        <v>203</v>
      </c>
      <c r="E78" t="s">
        <v>67</v>
      </c>
      <c r="F78" t="s">
        <v>10</v>
      </c>
      <c r="G78" s="3">
        <v>1137.07</v>
      </c>
      <c r="H78" s="4">
        <v>0.16</v>
      </c>
      <c r="I78" s="2">
        <v>43720</v>
      </c>
      <c r="J78" s="1">
        <v>43719</v>
      </c>
      <c r="K78" t="s">
        <v>13</v>
      </c>
      <c r="L78">
        <v>220000</v>
      </c>
      <c r="M78" t="s">
        <v>6</v>
      </c>
      <c r="N78" t="s">
        <v>34</v>
      </c>
      <c r="O78">
        <v>3047074</v>
      </c>
      <c r="P78" t="s">
        <v>257</v>
      </c>
      <c r="Q78" t="s">
        <v>251</v>
      </c>
      <c r="R78" s="5">
        <f t="shared" si="6"/>
        <v>1.1599999999999999</v>
      </c>
      <c r="S78" s="3">
        <f t="shared" si="5"/>
        <v>1319.0011999999999</v>
      </c>
      <c r="T78">
        <f t="shared" si="7"/>
        <v>0</v>
      </c>
      <c r="U78">
        <f>VLOOKUP(A78,Calculo!B:C,2,0)</f>
        <v>220000</v>
      </c>
      <c r="V78">
        <f>VLOOKUP(A78,Calculo!B:D,3,0)</f>
        <v>236220</v>
      </c>
      <c r="W78">
        <f t="shared" si="8"/>
        <v>16220</v>
      </c>
      <c r="X78" s="27">
        <f t="shared" si="9"/>
        <v>8.1319432799013561E-2</v>
      </c>
    </row>
    <row r="79" spans="1:24" x14ac:dyDescent="0.25">
      <c r="A79" t="s">
        <v>101</v>
      </c>
      <c r="B79">
        <v>329272</v>
      </c>
      <c r="C79" s="2">
        <v>43734</v>
      </c>
      <c r="D79" t="s">
        <v>203</v>
      </c>
      <c r="E79" t="s">
        <v>67</v>
      </c>
      <c r="F79" t="s">
        <v>39</v>
      </c>
      <c r="G79" s="3">
        <v>12041.36</v>
      </c>
      <c r="H79" s="4">
        <v>0.16</v>
      </c>
      <c r="I79" s="2">
        <v>43734</v>
      </c>
      <c r="J79" s="1">
        <v>43733</v>
      </c>
      <c r="K79" t="s">
        <v>35</v>
      </c>
      <c r="L79">
        <v>236220</v>
      </c>
      <c r="M79" t="s">
        <v>6</v>
      </c>
      <c r="N79" t="s">
        <v>34</v>
      </c>
      <c r="O79">
        <v>3046330</v>
      </c>
      <c r="P79" t="s">
        <v>257</v>
      </c>
      <c r="Q79" t="s">
        <v>251</v>
      </c>
      <c r="R79" s="5">
        <f t="shared" si="6"/>
        <v>1.1599999999999999</v>
      </c>
      <c r="S79" s="3">
        <f t="shared" si="5"/>
        <v>13967.9776</v>
      </c>
      <c r="T79">
        <f t="shared" si="7"/>
        <v>0</v>
      </c>
      <c r="U79">
        <f>VLOOKUP(A79,Calculo!B:C,2,0)</f>
        <v>220000</v>
      </c>
      <c r="V79">
        <f>VLOOKUP(A79,Calculo!B:D,3,0)</f>
        <v>236220</v>
      </c>
      <c r="W79">
        <f t="shared" si="8"/>
        <v>16220</v>
      </c>
      <c r="X79" s="27">
        <f t="shared" si="9"/>
        <v>0.86115768187422936</v>
      </c>
    </row>
    <row r="80" spans="1:24" x14ac:dyDescent="0.25">
      <c r="A80" t="s">
        <v>102</v>
      </c>
      <c r="B80">
        <v>329284</v>
      </c>
      <c r="C80" s="2">
        <v>43734</v>
      </c>
      <c r="D80" t="s">
        <v>203</v>
      </c>
      <c r="E80" t="s">
        <v>67</v>
      </c>
      <c r="F80" t="s">
        <v>43</v>
      </c>
      <c r="G80" s="3">
        <v>15606.21</v>
      </c>
      <c r="H80" s="4">
        <v>0.16</v>
      </c>
      <c r="I80" s="2">
        <v>43734</v>
      </c>
      <c r="J80" s="1">
        <v>43734</v>
      </c>
      <c r="K80" t="s">
        <v>9</v>
      </c>
      <c r="L80">
        <v>180000</v>
      </c>
      <c r="M80" t="s">
        <v>6</v>
      </c>
      <c r="N80" t="s">
        <v>34</v>
      </c>
      <c r="O80">
        <v>0</v>
      </c>
      <c r="P80" t="s">
        <v>258</v>
      </c>
      <c r="Q80" t="s">
        <v>253</v>
      </c>
      <c r="R80" s="5">
        <f t="shared" si="6"/>
        <v>1.1599999999999999</v>
      </c>
      <c r="S80" s="3">
        <f t="shared" si="5"/>
        <v>18103.203599999997</v>
      </c>
      <c r="T80">
        <f t="shared" si="7"/>
        <v>0</v>
      </c>
      <c r="U80">
        <f>VLOOKUP(A80,Calculo!B:C,2,0)</f>
        <v>180000</v>
      </c>
      <c r="V80">
        <f>VLOOKUP(A80,Calculo!B:D,3,0)</f>
        <v>180000</v>
      </c>
      <c r="W80">
        <f t="shared" si="8"/>
        <v>0</v>
      </c>
      <c r="X80" s="27" t="e">
        <f t="shared" si="9"/>
        <v>#DIV/0!</v>
      </c>
    </row>
    <row r="81" spans="1:24" x14ac:dyDescent="0.25">
      <c r="A81" t="s">
        <v>102</v>
      </c>
      <c r="B81">
        <v>329284</v>
      </c>
      <c r="C81" s="2">
        <v>43734</v>
      </c>
      <c r="D81" t="s">
        <v>203</v>
      </c>
      <c r="E81" t="s">
        <v>67</v>
      </c>
      <c r="F81" t="s">
        <v>20</v>
      </c>
      <c r="G81" s="3">
        <v>15606.21</v>
      </c>
      <c r="H81" s="4">
        <v>0.16</v>
      </c>
      <c r="I81" s="2">
        <v>43734</v>
      </c>
      <c r="J81" s="1">
        <v>43734</v>
      </c>
      <c r="K81" t="s">
        <v>9</v>
      </c>
      <c r="L81">
        <v>180000</v>
      </c>
      <c r="M81" t="s">
        <v>6</v>
      </c>
      <c r="N81" t="s">
        <v>34</v>
      </c>
      <c r="O81">
        <v>0</v>
      </c>
      <c r="P81" t="s">
        <v>258</v>
      </c>
      <c r="Q81" t="s">
        <v>253</v>
      </c>
      <c r="R81" s="5">
        <f t="shared" si="6"/>
        <v>1.1599999999999999</v>
      </c>
      <c r="S81" s="3">
        <f t="shared" si="5"/>
        <v>18103.203599999997</v>
      </c>
      <c r="T81">
        <f t="shared" si="7"/>
        <v>0</v>
      </c>
      <c r="U81">
        <f>VLOOKUP(A81,Calculo!B:C,2,0)</f>
        <v>180000</v>
      </c>
      <c r="V81">
        <f>VLOOKUP(A81,Calculo!B:D,3,0)</f>
        <v>180000</v>
      </c>
      <c r="W81">
        <f t="shared" si="8"/>
        <v>0</v>
      </c>
      <c r="X81" s="27" t="e">
        <f t="shared" si="9"/>
        <v>#DIV/0!</v>
      </c>
    </row>
    <row r="82" spans="1:24" x14ac:dyDescent="0.25">
      <c r="A82" t="s">
        <v>103</v>
      </c>
      <c r="B82">
        <v>329296</v>
      </c>
      <c r="C82" s="2">
        <v>43700</v>
      </c>
      <c r="D82" t="s">
        <v>204</v>
      </c>
      <c r="E82" t="s">
        <v>67</v>
      </c>
      <c r="F82" t="s">
        <v>10</v>
      </c>
      <c r="G82" s="3">
        <v>2028.45</v>
      </c>
      <c r="H82" s="4">
        <v>0.16</v>
      </c>
      <c r="I82" s="2">
        <v>43700</v>
      </c>
      <c r="J82" s="1">
        <v>43699</v>
      </c>
      <c r="K82" t="s">
        <v>13</v>
      </c>
      <c r="L82">
        <v>203057</v>
      </c>
      <c r="M82" t="s">
        <v>6</v>
      </c>
      <c r="N82" t="s">
        <v>34</v>
      </c>
      <c r="O82">
        <v>3045606</v>
      </c>
      <c r="P82" t="s">
        <v>259</v>
      </c>
      <c r="Q82" t="s">
        <v>252</v>
      </c>
      <c r="R82" s="5">
        <f t="shared" si="6"/>
        <v>1.1599999999999999</v>
      </c>
      <c r="S82" s="3">
        <f t="shared" si="5"/>
        <v>2353.002</v>
      </c>
      <c r="T82">
        <f t="shared" si="7"/>
        <v>0</v>
      </c>
      <c r="U82">
        <f>VLOOKUP(A82,Calculo!B:C,2,0)</f>
        <v>203057</v>
      </c>
      <c r="V82">
        <f>VLOOKUP(A82,Calculo!B:D,3,0)</f>
        <v>203057</v>
      </c>
      <c r="W82">
        <f t="shared" si="8"/>
        <v>0</v>
      </c>
      <c r="X82" s="27" t="e">
        <f t="shared" si="9"/>
        <v>#DIV/0!</v>
      </c>
    </row>
    <row r="83" spans="1:24" x14ac:dyDescent="0.25">
      <c r="A83" t="s">
        <v>104</v>
      </c>
      <c r="B83">
        <v>329308</v>
      </c>
      <c r="C83" s="2">
        <v>43728</v>
      </c>
      <c r="D83" t="s">
        <v>203</v>
      </c>
      <c r="E83" t="s">
        <v>67</v>
      </c>
      <c r="F83" t="s">
        <v>14</v>
      </c>
      <c r="G83" s="3">
        <v>3921.93</v>
      </c>
      <c r="H83" s="4">
        <v>0.16</v>
      </c>
      <c r="I83" s="2">
        <v>43728</v>
      </c>
      <c r="J83" s="1">
        <v>43735</v>
      </c>
      <c r="K83" t="s">
        <v>13</v>
      </c>
      <c r="L83">
        <v>172460</v>
      </c>
      <c r="M83" t="s">
        <v>6</v>
      </c>
      <c r="N83" t="s">
        <v>34</v>
      </c>
      <c r="O83">
        <v>3047074</v>
      </c>
      <c r="P83" t="s">
        <v>260</v>
      </c>
      <c r="Q83" t="s">
        <v>253</v>
      </c>
      <c r="R83" s="5">
        <f t="shared" si="6"/>
        <v>1.1599999999999999</v>
      </c>
      <c r="S83" s="3">
        <f t="shared" si="5"/>
        <v>4549.4387999999999</v>
      </c>
      <c r="T83">
        <f t="shared" si="7"/>
        <v>0</v>
      </c>
      <c r="U83">
        <f>VLOOKUP(A83,Calculo!B:C,2,0)</f>
        <v>172460</v>
      </c>
      <c r="V83">
        <f>VLOOKUP(A83,Calculo!B:D,3,0)</f>
        <v>172460</v>
      </c>
      <c r="W83">
        <f t="shared" si="8"/>
        <v>0</v>
      </c>
      <c r="X83" s="27" t="e">
        <f t="shared" si="9"/>
        <v>#DIV/0!</v>
      </c>
    </row>
    <row r="84" spans="1:24" x14ac:dyDescent="0.25">
      <c r="A84" t="s">
        <v>105</v>
      </c>
      <c r="B84">
        <v>329310</v>
      </c>
      <c r="C84" s="2">
        <v>43672</v>
      </c>
      <c r="D84" t="s">
        <v>203</v>
      </c>
      <c r="E84" t="s">
        <v>67</v>
      </c>
      <c r="F84" t="s">
        <v>10</v>
      </c>
      <c r="G84" s="3">
        <v>2028.45</v>
      </c>
      <c r="H84" s="4">
        <v>0.16</v>
      </c>
      <c r="I84" s="2">
        <v>43672</v>
      </c>
      <c r="J84" s="1">
        <v>43682</v>
      </c>
      <c r="K84" t="s">
        <v>13</v>
      </c>
      <c r="L84">
        <v>225650</v>
      </c>
      <c r="M84" t="s">
        <v>6</v>
      </c>
      <c r="N84" t="s">
        <v>34</v>
      </c>
      <c r="O84">
        <v>3045606</v>
      </c>
      <c r="P84" t="s">
        <v>261</v>
      </c>
      <c r="Q84" t="s">
        <v>252</v>
      </c>
      <c r="R84" s="5">
        <f t="shared" si="6"/>
        <v>1.1599999999999999</v>
      </c>
      <c r="S84" s="3">
        <f t="shared" si="5"/>
        <v>2353.002</v>
      </c>
      <c r="T84">
        <f t="shared" si="7"/>
        <v>0</v>
      </c>
      <c r="U84">
        <f>VLOOKUP(A84,Calculo!B:C,2,0)</f>
        <v>225650</v>
      </c>
      <c r="V84">
        <f>VLOOKUP(A84,Calculo!B:D,3,0)</f>
        <v>230183</v>
      </c>
      <c r="W84">
        <f t="shared" si="8"/>
        <v>4533</v>
      </c>
      <c r="X84" s="27">
        <f t="shared" si="9"/>
        <v>0.5190827266710788</v>
      </c>
    </row>
    <row r="85" spans="1:24" x14ac:dyDescent="0.25">
      <c r="A85" t="s">
        <v>105</v>
      </c>
      <c r="B85">
        <v>329310</v>
      </c>
      <c r="C85" s="2">
        <v>43711</v>
      </c>
      <c r="D85" t="s">
        <v>203</v>
      </c>
      <c r="E85" t="s">
        <v>67</v>
      </c>
      <c r="F85" t="s">
        <v>10</v>
      </c>
      <c r="G85" s="3">
        <v>6881.73</v>
      </c>
      <c r="H85" s="4">
        <v>0.16</v>
      </c>
      <c r="I85" s="2">
        <v>43711</v>
      </c>
      <c r="J85" s="1">
        <v>43735</v>
      </c>
      <c r="K85" t="s">
        <v>13</v>
      </c>
      <c r="L85">
        <v>230183</v>
      </c>
      <c r="M85" t="s">
        <v>6</v>
      </c>
      <c r="N85" t="s">
        <v>34</v>
      </c>
      <c r="O85">
        <v>3047074</v>
      </c>
      <c r="P85" t="s">
        <v>261</v>
      </c>
      <c r="Q85" t="s">
        <v>252</v>
      </c>
      <c r="R85" s="5">
        <f t="shared" si="6"/>
        <v>1.1599999999999999</v>
      </c>
      <c r="S85" s="3">
        <f t="shared" si="5"/>
        <v>7982.8067999999994</v>
      </c>
      <c r="T85">
        <f t="shared" si="7"/>
        <v>0</v>
      </c>
      <c r="U85">
        <f>VLOOKUP(A85,Calculo!B:C,2,0)</f>
        <v>225650</v>
      </c>
      <c r="V85">
        <f>VLOOKUP(A85,Calculo!B:D,3,0)</f>
        <v>230183</v>
      </c>
      <c r="W85">
        <f t="shared" si="8"/>
        <v>4533</v>
      </c>
      <c r="X85" s="27">
        <f t="shared" si="9"/>
        <v>1.7610427531436135</v>
      </c>
    </row>
    <row r="86" spans="1:24" x14ac:dyDescent="0.25">
      <c r="A86" t="s">
        <v>105</v>
      </c>
      <c r="B86">
        <v>329310</v>
      </c>
      <c r="C86" s="2">
        <v>43711</v>
      </c>
      <c r="D86" t="s">
        <v>203</v>
      </c>
      <c r="E86" t="s">
        <v>67</v>
      </c>
      <c r="F86" t="s">
        <v>106</v>
      </c>
      <c r="G86" s="3">
        <v>6881.73</v>
      </c>
      <c r="H86" s="4">
        <v>0.16</v>
      </c>
      <c r="I86" s="2">
        <v>43711</v>
      </c>
      <c r="J86" s="1">
        <v>43735</v>
      </c>
      <c r="K86" t="s">
        <v>13</v>
      </c>
      <c r="L86">
        <v>230183</v>
      </c>
      <c r="M86" t="s">
        <v>6</v>
      </c>
      <c r="N86" t="s">
        <v>34</v>
      </c>
      <c r="O86">
        <v>3047074</v>
      </c>
      <c r="P86" t="s">
        <v>261</v>
      </c>
      <c r="Q86" t="s">
        <v>252</v>
      </c>
      <c r="R86" s="5">
        <f t="shared" si="6"/>
        <v>1.1599999999999999</v>
      </c>
      <c r="S86" s="3">
        <f t="shared" si="5"/>
        <v>7982.8067999999994</v>
      </c>
      <c r="T86">
        <f t="shared" si="7"/>
        <v>0</v>
      </c>
      <c r="U86">
        <f>VLOOKUP(A86,Calculo!B:C,2,0)</f>
        <v>225650</v>
      </c>
      <c r="V86">
        <f>VLOOKUP(A86,Calculo!B:D,3,0)</f>
        <v>230183</v>
      </c>
      <c r="W86">
        <f t="shared" si="8"/>
        <v>4533</v>
      </c>
      <c r="X86" s="27">
        <f t="shared" si="9"/>
        <v>1.7610427531436135</v>
      </c>
    </row>
    <row r="87" spans="1:24" x14ac:dyDescent="0.25">
      <c r="A87" t="s">
        <v>107</v>
      </c>
      <c r="B87">
        <v>329322</v>
      </c>
      <c r="C87" s="2">
        <v>43754</v>
      </c>
      <c r="D87" t="s">
        <v>204</v>
      </c>
      <c r="E87" t="s">
        <v>67</v>
      </c>
      <c r="F87" t="s">
        <v>23</v>
      </c>
      <c r="G87" s="3">
        <v>4168.1000000000004</v>
      </c>
      <c r="H87" s="4">
        <v>0.16</v>
      </c>
      <c r="I87" s="2">
        <v>43754</v>
      </c>
      <c r="J87" s="1">
        <v>43753</v>
      </c>
      <c r="K87" t="s">
        <v>13</v>
      </c>
      <c r="L87">
        <v>120100</v>
      </c>
      <c r="M87" t="s">
        <v>6</v>
      </c>
      <c r="N87" t="s">
        <v>34</v>
      </c>
      <c r="O87">
        <v>3047074</v>
      </c>
      <c r="P87" t="s">
        <v>262</v>
      </c>
      <c r="Q87" t="s">
        <v>252</v>
      </c>
      <c r="R87" s="5">
        <f t="shared" si="6"/>
        <v>1.1599999999999999</v>
      </c>
      <c r="S87" s="3">
        <f t="shared" si="5"/>
        <v>4834.9960000000001</v>
      </c>
      <c r="T87">
        <f t="shared" si="7"/>
        <v>0</v>
      </c>
      <c r="U87">
        <f>VLOOKUP(A87,Calculo!B:C,2,0)</f>
        <v>120100</v>
      </c>
      <c r="V87">
        <f>VLOOKUP(A87,Calculo!B:D,3,0)</f>
        <v>120100</v>
      </c>
      <c r="W87">
        <f t="shared" si="8"/>
        <v>0</v>
      </c>
      <c r="X87" s="27" t="e">
        <f t="shared" si="9"/>
        <v>#DIV/0!</v>
      </c>
    </row>
    <row r="88" spans="1:24" x14ac:dyDescent="0.25">
      <c r="A88" t="s">
        <v>108</v>
      </c>
      <c r="B88">
        <v>329335</v>
      </c>
      <c r="C88" s="2">
        <v>43719</v>
      </c>
      <c r="D88" t="s">
        <v>203</v>
      </c>
      <c r="E88" t="s">
        <v>67</v>
      </c>
      <c r="F88" t="s">
        <v>10</v>
      </c>
      <c r="G88" s="3">
        <v>1137.07</v>
      </c>
      <c r="H88" s="4">
        <v>0.16</v>
      </c>
      <c r="I88" s="2">
        <v>43719</v>
      </c>
      <c r="J88" s="1">
        <v>43718</v>
      </c>
      <c r="K88" t="s">
        <v>13</v>
      </c>
      <c r="L88">
        <v>128365</v>
      </c>
      <c r="M88" t="s">
        <v>6</v>
      </c>
      <c r="N88" t="s">
        <v>7</v>
      </c>
      <c r="O88">
        <v>3047074</v>
      </c>
      <c r="P88" t="s">
        <v>263</v>
      </c>
      <c r="Q88" t="s">
        <v>253</v>
      </c>
      <c r="R88" s="5">
        <f t="shared" si="6"/>
        <v>1.1599999999999999</v>
      </c>
      <c r="S88" s="3">
        <f t="shared" si="5"/>
        <v>1319.0011999999999</v>
      </c>
      <c r="T88">
        <f t="shared" si="7"/>
        <v>0</v>
      </c>
      <c r="U88">
        <f>VLOOKUP(A88,Calculo!B:C,2,0)</f>
        <v>128365</v>
      </c>
      <c r="V88">
        <f>VLOOKUP(A88,Calculo!B:D,3,0)</f>
        <v>128365</v>
      </c>
      <c r="W88">
        <f t="shared" si="8"/>
        <v>0</v>
      </c>
      <c r="X88" s="27" t="e">
        <f t="shared" si="9"/>
        <v>#DIV/0!</v>
      </c>
    </row>
    <row r="89" spans="1:24" x14ac:dyDescent="0.25">
      <c r="A89" t="s">
        <v>108</v>
      </c>
      <c r="B89">
        <v>329335</v>
      </c>
      <c r="C89" s="2">
        <v>43719</v>
      </c>
      <c r="D89" t="s">
        <v>203</v>
      </c>
      <c r="E89" t="s">
        <v>67</v>
      </c>
      <c r="F89" t="s">
        <v>14</v>
      </c>
      <c r="G89" s="3">
        <v>2294.63</v>
      </c>
      <c r="H89" s="4">
        <v>0.16</v>
      </c>
      <c r="I89" s="2">
        <v>43719</v>
      </c>
      <c r="J89" s="1">
        <v>43718</v>
      </c>
      <c r="K89" t="s">
        <v>13</v>
      </c>
      <c r="L89">
        <v>128365</v>
      </c>
      <c r="M89" t="s">
        <v>6</v>
      </c>
      <c r="N89" t="s">
        <v>7</v>
      </c>
      <c r="O89">
        <v>3047074</v>
      </c>
      <c r="P89" t="s">
        <v>263</v>
      </c>
      <c r="Q89" t="s">
        <v>253</v>
      </c>
      <c r="R89" s="5">
        <f t="shared" si="6"/>
        <v>1.1599999999999999</v>
      </c>
      <c r="S89" s="3">
        <f t="shared" si="5"/>
        <v>2661.7707999999998</v>
      </c>
      <c r="T89">
        <f t="shared" si="7"/>
        <v>0</v>
      </c>
      <c r="U89">
        <f>VLOOKUP(A89,Calculo!B:C,2,0)</f>
        <v>128365</v>
      </c>
      <c r="V89">
        <f>VLOOKUP(A89,Calculo!B:D,3,0)</f>
        <v>128365</v>
      </c>
      <c r="W89">
        <f t="shared" si="8"/>
        <v>0</v>
      </c>
      <c r="X89" s="27" t="e">
        <f t="shared" si="9"/>
        <v>#DIV/0!</v>
      </c>
    </row>
    <row r="90" spans="1:24" x14ac:dyDescent="0.25">
      <c r="A90" t="s">
        <v>109</v>
      </c>
      <c r="B90">
        <v>329409</v>
      </c>
      <c r="C90" s="2">
        <v>43666</v>
      </c>
      <c r="D90" t="s">
        <v>204</v>
      </c>
      <c r="E90" t="s">
        <v>67</v>
      </c>
      <c r="F90" t="s">
        <v>39</v>
      </c>
      <c r="G90" s="3">
        <v>10120</v>
      </c>
      <c r="H90" s="4">
        <v>0.16</v>
      </c>
      <c r="I90" s="2">
        <v>43666</v>
      </c>
      <c r="J90" s="1">
        <v>43687</v>
      </c>
      <c r="K90" t="s">
        <v>35</v>
      </c>
      <c r="L90">
        <v>122100</v>
      </c>
      <c r="M90" t="s">
        <v>76</v>
      </c>
      <c r="N90" t="s">
        <v>77</v>
      </c>
      <c r="O90">
        <v>3045606</v>
      </c>
      <c r="P90" t="s">
        <v>264</v>
      </c>
      <c r="Q90" t="s">
        <v>254</v>
      </c>
      <c r="R90" s="5">
        <f t="shared" si="6"/>
        <v>1.1599999999999999</v>
      </c>
      <c r="S90" s="3">
        <f t="shared" si="5"/>
        <v>11739.199999999999</v>
      </c>
      <c r="T90">
        <f t="shared" si="7"/>
        <v>0</v>
      </c>
      <c r="U90">
        <f>VLOOKUP(A90,Calculo!B:C,2,0)</f>
        <v>120444</v>
      </c>
      <c r="V90">
        <f>VLOOKUP(A90,Calculo!B:D,3,0)</f>
        <v>130864</v>
      </c>
      <c r="W90">
        <f t="shared" si="8"/>
        <v>10420</v>
      </c>
      <c r="X90" s="27">
        <f t="shared" si="9"/>
        <v>1.1266026871401151</v>
      </c>
    </row>
    <row r="91" spans="1:24" x14ac:dyDescent="0.25">
      <c r="A91" t="s">
        <v>109</v>
      </c>
      <c r="B91">
        <v>329409</v>
      </c>
      <c r="C91" s="2">
        <v>43720</v>
      </c>
      <c r="D91" t="s">
        <v>204</v>
      </c>
      <c r="E91" t="s">
        <v>67</v>
      </c>
      <c r="F91" t="s">
        <v>110</v>
      </c>
      <c r="G91" s="3">
        <v>11120</v>
      </c>
      <c r="H91" s="4">
        <v>0.16</v>
      </c>
      <c r="I91" s="2">
        <v>43720</v>
      </c>
      <c r="J91" s="1">
        <v>43720</v>
      </c>
      <c r="K91" t="s">
        <v>19</v>
      </c>
      <c r="L91">
        <v>120444</v>
      </c>
      <c r="M91" t="s">
        <v>76</v>
      </c>
      <c r="N91" t="s">
        <v>77</v>
      </c>
      <c r="O91">
        <v>3046330</v>
      </c>
      <c r="P91" t="s">
        <v>264</v>
      </c>
      <c r="Q91" t="s">
        <v>254</v>
      </c>
      <c r="R91" s="5">
        <f t="shared" si="6"/>
        <v>1.1599999999999999</v>
      </c>
      <c r="S91" s="3">
        <f t="shared" si="5"/>
        <v>12899.199999999999</v>
      </c>
      <c r="T91">
        <f t="shared" si="7"/>
        <v>0</v>
      </c>
      <c r="U91">
        <f>VLOOKUP(A91,Calculo!B:C,2,0)</f>
        <v>120444</v>
      </c>
      <c r="V91">
        <f>VLOOKUP(A91,Calculo!B:D,3,0)</f>
        <v>130864</v>
      </c>
      <c r="W91">
        <f t="shared" si="8"/>
        <v>10420</v>
      </c>
      <c r="X91" s="27">
        <f t="shared" si="9"/>
        <v>1.2379270633397312</v>
      </c>
    </row>
    <row r="92" spans="1:24" x14ac:dyDescent="0.25">
      <c r="A92" t="s">
        <v>109</v>
      </c>
      <c r="B92">
        <v>329409</v>
      </c>
      <c r="C92" s="2">
        <v>43720</v>
      </c>
      <c r="D92" t="s">
        <v>204</v>
      </c>
      <c r="E92" t="s">
        <v>67</v>
      </c>
      <c r="F92" t="s">
        <v>23</v>
      </c>
      <c r="G92" s="3">
        <v>11120</v>
      </c>
      <c r="H92" s="4">
        <v>0.16</v>
      </c>
      <c r="I92" s="2">
        <v>43720</v>
      </c>
      <c r="J92" s="1">
        <v>43720</v>
      </c>
      <c r="K92" t="s">
        <v>19</v>
      </c>
      <c r="L92">
        <v>120444</v>
      </c>
      <c r="M92" t="s">
        <v>76</v>
      </c>
      <c r="N92" t="s">
        <v>77</v>
      </c>
      <c r="O92">
        <v>3046330</v>
      </c>
      <c r="P92" t="s">
        <v>264</v>
      </c>
      <c r="Q92" t="s">
        <v>254</v>
      </c>
      <c r="R92" s="5">
        <f t="shared" si="6"/>
        <v>1.1599999999999999</v>
      </c>
      <c r="S92" s="3">
        <f t="shared" si="5"/>
        <v>12899.199999999999</v>
      </c>
      <c r="T92">
        <f t="shared" si="7"/>
        <v>0</v>
      </c>
      <c r="U92">
        <f>VLOOKUP(A92,Calculo!B:C,2,0)</f>
        <v>120444</v>
      </c>
      <c r="V92">
        <f>VLOOKUP(A92,Calculo!B:D,3,0)</f>
        <v>130864</v>
      </c>
      <c r="W92">
        <f t="shared" si="8"/>
        <v>10420</v>
      </c>
      <c r="X92" s="27">
        <f t="shared" si="9"/>
        <v>1.2379270633397312</v>
      </c>
    </row>
    <row r="93" spans="1:24" x14ac:dyDescent="0.25">
      <c r="A93" t="s">
        <v>109</v>
      </c>
      <c r="B93">
        <v>329409</v>
      </c>
      <c r="C93" s="2">
        <v>43732</v>
      </c>
      <c r="D93" t="s">
        <v>204</v>
      </c>
      <c r="E93" t="s">
        <v>67</v>
      </c>
      <c r="F93" t="s">
        <v>95</v>
      </c>
      <c r="G93" s="3">
        <v>410</v>
      </c>
      <c r="H93" s="4">
        <v>0.16</v>
      </c>
      <c r="I93" s="2">
        <v>43732</v>
      </c>
      <c r="J93" s="1">
        <v>43731</v>
      </c>
      <c r="K93" t="s">
        <v>35</v>
      </c>
      <c r="L93">
        <v>130856</v>
      </c>
      <c r="M93" t="s">
        <v>76</v>
      </c>
      <c r="N93" t="s">
        <v>77</v>
      </c>
      <c r="O93">
        <v>3046330</v>
      </c>
      <c r="P93" t="s">
        <v>264</v>
      </c>
      <c r="Q93" t="s">
        <v>254</v>
      </c>
      <c r="R93" s="5">
        <f t="shared" si="6"/>
        <v>1.1599999999999999</v>
      </c>
      <c r="S93" s="3">
        <f t="shared" si="5"/>
        <v>475.59999999999997</v>
      </c>
      <c r="T93">
        <f t="shared" si="7"/>
        <v>0</v>
      </c>
      <c r="U93">
        <f>VLOOKUP(A93,Calculo!B:C,2,0)</f>
        <v>120444</v>
      </c>
      <c r="V93">
        <f>VLOOKUP(A93,Calculo!B:D,3,0)</f>
        <v>130864</v>
      </c>
      <c r="W93">
        <f t="shared" si="8"/>
        <v>10420</v>
      </c>
      <c r="X93" s="27">
        <f t="shared" si="9"/>
        <v>4.5642994241842608E-2</v>
      </c>
    </row>
    <row r="94" spans="1:24" x14ac:dyDescent="0.25">
      <c r="A94" t="s">
        <v>109</v>
      </c>
      <c r="B94">
        <v>329409</v>
      </c>
      <c r="C94" s="2">
        <v>43733</v>
      </c>
      <c r="D94" t="s">
        <v>204</v>
      </c>
      <c r="E94" t="s">
        <v>67</v>
      </c>
      <c r="F94" t="s">
        <v>23</v>
      </c>
      <c r="G94" s="3">
        <v>2225.42</v>
      </c>
      <c r="H94" s="4">
        <v>0.16</v>
      </c>
      <c r="I94" s="2">
        <v>43733</v>
      </c>
      <c r="J94" s="1">
        <v>43738</v>
      </c>
      <c r="K94" t="s">
        <v>78</v>
      </c>
      <c r="L94">
        <v>130864</v>
      </c>
      <c r="M94" t="s">
        <v>76</v>
      </c>
      <c r="N94" t="s">
        <v>77</v>
      </c>
      <c r="O94">
        <v>3047074</v>
      </c>
      <c r="P94" t="s">
        <v>264</v>
      </c>
      <c r="Q94" t="s">
        <v>254</v>
      </c>
      <c r="R94" s="5">
        <f t="shared" si="6"/>
        <v>1.1599999999999999</v>
      </c>
      <c r="S94" s="3">
        <f t="shared" si="5"/>
        <v>2581.4872</v>
      </c>
      <c r="T94">
        <f t="shared" si="7"/>
        <v>0</v>
      </c>
      <c r="U94">
        <f>VLOOKUP(A94,Calculo!B:C,2,0)</f>
        <v>120444</v>
      </c>
      <c r="V94">
        <f>VLOOKUP(A94,Calculo!B:D,3,0)</f>
        <v>130864</v>
      </c>
      <c r="W94">
        <f t="shared" si="8"/>
        <v>10420</v>
      </c>
      <c r="X94" s="27">
        <f t="shared" si="9"/>
        <v>0.2477434932821497</v>
      </c>
    </row>
    <row r="95" spans="1:24" x14ac:dyDescent="0.25">
      <c r="A95" t="s">
        <v>111</v>
      </c>
      <c r="B95">
        <v>353647</v>
      </c>
      <c r="C95" s="2">
        <v>43659</v>
      </c>
      <c r="D95" t="s">
        <v>204</v>
      </c>
      <c r="E95" t="s">
        <v>67</v>
      </c>
      <c r="F95" t="s">
        <v>10</v>
      </c>
      <c r="G95" s="3">
        <v>2028.44</v>
      </c>
      <c r="H95" s="4">
        <v>0.16</v>
      </c>
      <c r="I95" s="2">
        <v>43659</v>
      </c>
      <c r="J95" s="1">
        <v>43658</v>
      </c>
      <c r="K95" t="s">
        <v>13</v>
      </c>
      <c r="L95">
        <v>241800</v>
      </c>
      <c r="M95" t="s">
        <v>6</v>
      </c>
      <c r="N95" t="s">
        <v>34</v>
      </c>
      <c r="O95">
        <v>3044906</v>
      </c>
      <c r="P95" t="s">
        <v>265</v>
      </c>
      <c r="Q95" t="s">
        <v>252</v>
      </c>
      <c r="R95" s="5">
        <f t="shared" si="6"/>
        <v>1.1599999999999999</v>
      </c>
      <c r="S95" s="3">
        <f t="shared" si="5"/>
        <v>2352.9903999999997</v>
      </c>
      <c r="T95">
        <f t="shared" si="7"/>
        <v>0</v>
      </c>
      <c r="U95">
        <f>VLOOKUP(A95,Calculo!B:C,2,0)</f>
        <v>241800</v>
      </c>
      <c r="V95">
        <f>VLOOKUP(A95,Calculo!B:D,3,0)</f>
        <v>250132</v>
      </c>
      <c r="W95">
        <f t="shared" si="8"/>
        <v>8332</v>
      </c>
      <c r="X95" s="27">
        <f t="shared" si="9"/>
        <v>0.28240403264522318</v>
      </c>
    </row>
    <row r="96" spans="1:24" x14ac:dyDescent="0.25">
      <c r="A96" t="s">
        <v>111</v>
      </c>
      <c r="B96">
        <v>353647</v>
      </c>
      <c r="C96" s="2">
        <v>43701</v>
      </c>
      <c r="D96" t="s">
        <v>204</v>
      </c>
      <c r="E96" t="s">
        <v>67</v>
      </c>
      <c r="F96" t="s">
        <v>10</v>
      </c>
      <c r="G96" s="3">
        <v>1137.06</v>
      </c>
      <c r="H96" s="4">
        <v>0.16</v>
      </c>
      <c r="I96" s="2">
        <v>43701</v>
      </c>
      <c r="J96" s="1">
        <v>43700</v>
      </c>
      <c r="K96" t="s">
        <v>13</v>
      </c>
      <c r="L96">
        <v>250132</v>
      </c>
      <c r="M96" t="s">
        <v>6</v>
      </c>
      <c r="N96" t="s">
        <v>34</v>
      </c>
      <c r="O96">
        <v>3046330</v>
      </c>
      <c r="P96" t="s">
        <v>265</v>
      </c>
      <c r="Q96" t="s">
        <v>252</v>
      </c>
      <c r="R96" s="5">
        <f t="shared" si="6"/>
        <v>1.1599999999999999</v>
      </c>
      <c r="S96" s="3">
        <f t="shared" si="5"/>
        <v>1318.9895999999999</v>
      </c>
      <c r="T96">
        <f t="shared" si="7"/>
        <v>0</v>
      </c>
      <c r="U96">
        <f>VLOOKUP(A96,Calculo!B:C,2,0)</f>
        <v>241800</v>
      </c>
      <c r="V96">
        <f>VLOOKUP(A96,Calculo!B:D,3,0)</f>
        <v>250132</v>
      </c>
      <c r="W96">
        <f t="shared" si="8"/>
        <v>8332</v>
      </c>
      <c r="X96" s="27">
        <f t="shared" si="9"/>
        <v>0.15830408065290444</v>
      </c>
    </row>
    <row r="97" spans="1:24" x14ac:dyDescent="0.25">
      <c r="A97" t="s">
        <v>112</v>
      </c>
      <c r="B97">
        <v>353659</v>
      </c>
      <c r="C97" s="2">
        <v>43649</v>
      </c>
      <c r="D97" t="s">
        <v>203</v>
      </c>
      <c r="E97" t="s">
        <v>67</v>
      </c>
      <c r="F97" t="s">
        <v>70</v>
      </c>
      <c r="G97" s="3">
        <v>844.83</v>
      </c>
      <c r="H97" s="4">
        <v>0.16</v>
      </c>
      <c r="I97" s="2">
        <v>43649</v>
      </c>
      <c r="J97" s="1">
        <v>43652</v>
      </c>
      <c r="K97" t="s">
        <v>69</v>
      </c>
      <c r="L97">
        <v>235274</v>
      </c>
      <c r="M97" t="s">
        <v>6</v>
      </c>
      <c r="N97" t="s">
        <v>34</v>
      </c>
      <c r="O97">
        <v>3044906</v>
      </c>
      <c r="P97" t="s">
        <v>266</v>
      </c>
      <c r="Q97" t="s">
        <v>251</v>
      </c>
      <c r="R97" s="5">
        <f t="shared" si="6"/>
        <v>1.1599999999999999</v>
      </c>
      <c r="S97" s="3">
        <f t="shared" si="5"/>
        <v>980.00279999999998</v>
      </c>
      <c r="T97">
        <f t="shared" si="7"/>
        <v>0</v>
      </c>
      <c r="U97">
        <f>VLOOKUP(A97,Calculo!B:C,2,0)</f>
        <v>235274</v>
      </c>
      <c r="V97">
        <f>VLOOKUP(A97,Calculo!B:D,3,0)</f>
        <v>250254</v>
      </c>
      <c r="W97">
        <f t="shared" si="8"/>
        <v>14980</v>
      </c>
      <c r="X97" s="27">
        <f t="shared" si="9"/>
        <v>6.5420747663551396E-2</v>
      </c>
    </row>
    <row r="98" spans="1:24" x14ac:dyDescent="0.25">
      <c r="A98" t="s">
        <v>112</v>
      </c>
      <c r="B98">
        <v>353659</v>
      </c>
      <c r="C98" s="2">
        <v>43649</v>
      </c>
      <c r="D98" t="s">
        <v>203</v>
      </c>
      <c r="E98" t="s">
        <v>67</v>
      </c>
      <c r="F98" t="s">
        <v>39</v>
      </c>
      <c r="G98" s="3">
        <v>14216</v>
      </c>
      <c r="H98" s="4">
        <v>0.16</v>
      </c>
      <c r="I98" s="2">
        <v>43649</v>
      </c>
      <c r="J98" s="1">
        <v>43663</v>
      </c>
      <c r="K98" t="s">
        <v>68</v>
      </c>
      <c r="L98">
        <v>235274</v>
      </c>
      <c r="M98" t="s">
        <v>6</v>
      </c>
      <c r="N98" t="s">
        <v>34</v>
      </c>
      <c r="O98">
        <v>3045606</v>
      </c>
      <c r="P98" t="s">
        <v>266</v>
      </c>
      <c r="Q98" t="s">
        <v>251</v>
      </c>
      <c r="R98" s="5">
        <f t="shared" si="6"/>
        <v>1.1599999999999999</v>
      </c>
      <c r="S98" s="3">
        <f t="shared" si="5"/>
        <v>16490.559999999998</v>
      </c>
      <c r="T98">
        <f t="shared" si="7"/>
        <v>0</v>
      </c>
      <c r="U98">
        <f>VLOOKUP(A98,Calculo!B:C,2,0)</f>
        <v>235274</v>
      </c>
      <c r="V98">
        <f>VLOOKUP(A98,Calculo!B:D,3,0)</f>
        <v>250254</v>
      </c>
      <c r="W98">
        <f t="shared" si="8"/>
        <v>14980</v>
      </c>
      <c r="X98" s="27">
        <f t="shared" si="9"/>
        <v>1.1008384512683576</v>
      </c>
    </row>
    <row r="99" spans="1:24" x14ac:dyDescent="0.25">
      <c r="A99" t="s">
        <v>112</v>
      </c>
      <c r="B99">
        <v>353659</v>
      </c>
      <c r="C99" s="2">
        <v>43684</v>
      </c>
      <c r="D99" t="s">
        <v>203</v>
      </c>
      <c r="E99" t="s">
        <v>67</v>
      </c>
      <c r="F99" t="s">
        <v>10</v>
      </c>
      <c r="G99" s="3">
        <v>4168.09</v>
      </c>
      <c r="H99" s="4">
        <v>0.16</v>
      </c>
      <c r="I99" s="2">
        <v>43684</v>
      </c>
      <c r="J99" s="1">
        <v>43683</v>
      </c>
      <c r="K99" t="s">
        <v>13</v>
      </c>
      <c r="L99">
        <v>243512</v>
      </c>
      <c r="M99" t="s">
        <v>6</v>
      </c>
      <c r="N99" t="s">
        <v>34</v>
      </c>
      <c r="O99">
        <v>3045606</v>
      </c>
      <c r="P99" t="s">
        <v>266</v>
      </c>
      <c r="Q99" t="s">
        <v>251</v>
      </c>
      <c r="R99" s="5">
        <f t="shared" si="6"/>
        <v>1.1599999999999999</v>
      </c>
      <c r="S99" s="3">
        <f t="shared" si="5"/>
        <v>4834.9844000000003</v>
      </c>
      <c r="T99">
        <f t="shared" si="7"/>
        <v>0</v>
      </c>
      <c r="U99">
        <f>VLOOKUP(A99,Calculo!B:C,2,0)</f>
        <v>235274</v>
      </c>
      <c r="V99">
        <f>VLOOKUP(A99,Calculo!B:D,3,0)</f>
        <v>250254</v>
      </c>
      <c r="W99">
        <f t="shared" si="8"/>
        <v>14980</v>
      </c>
      <c r="X99" s="27">
        <f t="shared" si="9"/>
        <v>0.32276264352469963</v>
      </c>
    </row>
    <row r="100" spans="1:24" x14ac:dyDescent="0.25">
      <c r="A100" t="s">
        <v>112</v>
      </c>
      <c r="B100">
        <v>353659</v>
      </c>
      <c r="C100" s="2">
        <v>43722</v>
      </c>
      <c r="D100" t="s">
        <v>203</v>
      </c>
      <c r="E100" t="s">
        <v>67</v>
      </c>
      <c r="F100" t="s">
        <v>10</v>
      </c>
      <c r="G100" s="3">
        <v>1137.06</v>
      </c>
      <c r="H100" s="4">
        <v>0.16</v>
      </c>
      <c r="I100" s="2">
        <v>43722</v>
      </c>
      <c r="J100" s="1">
        <v>43721</v>
      </c>
      <c r="K100" t="s">
        <v>13</v>
      </c>
      <c r="L100">
        <v>250254</v>
      </c>
      <c r="M100" t="s">
        <v>6</v>
      </c>
      <c r="N100" t="s">
        <v>34</v>
      </c>
      <c r="O100">
        <v>3046330</v>
      </c>
      <c r="P100" t="s">
        <v>266</v>
      </c>
      <c r="Q100" t="s">
        <v>251</v>
      </c>
      <c r="R100" s="5">
        <f t="shared" si="6"/>
        <v>1.1599999999999999</v>
      </c>
      <c r="S100" s="3">
        <f t="shared" si="5"/>
        <v>1318.9895999999999</v>
      </c>
      <c r="T100">
        <f t="shared" si="7"/>
        <v>0</v>
      </c>
      <c r="U100">
        <f>VLOOKUP(A100,Calculo!B:C,2,0)</f>
        <v>235274</v>
      </c>
      <c r="V100">
        <f>VLOOKUP(A100,Calculo!B:D,3,0)</f>
        <v>250254</v>
      </c>
      <c r="W100">
        <f t="shared" si="8"/>
        <v>14980</v>
      </c>
      <c r="X100" s="27">
        <f t="shared" si="9"/>
        <v>8.8050040053404527E-2</v>
      </c>
    </row>
    <row r="101" spans="1:24" x14ac:dyDescent="0.25">
      <c r="A101" t="s">
        <v>112</v>
      </c>
      <c r="B101">
        <v>353659</v>
      </c>
      <c r="C101" s="2">
        <v>43722</v>
      </c>
      <c r="D101" t="s">
        <v>203</v>
      </c>
      <c r="E101" t="s">
        <v>67</v>
      </c>
      <c r="F101" t="s">
        <v>113</v>
      </c>
      <c r="G101" s="3">
        <v>699.37</v>
      </c>
      <c r="H101" s="4">
        <v>0.16</v>
      </c>
      <c r="I101" s="2">
        <v>43722</v>
      </c>
      <c r="J101" s="1">
        <v>43721</v>
      </c>
      <c r="K101" t="s">
        <v>13</v>
      </c>
      <c r="L101">
        <v>243512</v>
      </c>
      <c r="M101" t="s">
        <v>6</v>
      </c>
      <c r="N101" t="s">
        <v>34</v>
      </c>
      <c r="O101">
        <v>3046330</v>
      </c>
      <c r="P101" t="s">
        <v>266</v>
      </c>
      <c r="Q101" t="s">
        <v>251</v>
      </c>
      <c r="R101" s="5">
        <f t="shared" si="6"/>
        <v>1.1599999999999999</v>
      </c>
      <c r="S101" s="3">
        <f t="shared" si="5"/>
        <v>811.26919999999996</v>
      </c>
      <c r="T101">
        <f t="shared" si="7"/>
        <v>0</v>
      </c>
      <c r="U101">
        <f>VLOOKUP(A101,Calculo!B:C,2,0)</f>
        <v>235274</v>
      </c>
      <c r="V101">
        <f>VLOOKUP(A101,Calculo!B:D,3,0)</f>
        <v>250254</v>
      </c>
      <c r="W101">
        <f t="shared" si="8"/>
        <v>14980</v>
      </c>
      <c r="X101" s="27">
        <f t="shared" si="9"/>
        <v>5.4156822429906541E-2</v>
      </c>
    </row>
    <row r="102" spans="1:24" x14ac:dyDescent="0.25">
      <c r="A102" t="s">
        <v>114</v>
      </c>
      <c r="B102">
        <v>353661</v>
      </c>
      <c r="C102" s="2">
        <v>43726</v>
      </c>
      <c r="D102" t="s">
        <v>203</v>
      </c>
      <c r="E102" t="s">
        <v>67</v>
      </c>
      <c r="F102" t="s">
        <v>10</v>
      </c>
      <c r="G102" s="3">
        <v>4835</v>
      </c>
      <c r="H102" s="4">
        <v>0.16</v>
      </c>
      <c r="I102" s="2">
        <v>43726</v>
      </c>
      <c r="J102" s="1">
        <v>43726</v>
      </c>
      <c r="K102" t="s">
        <v>22</v>
      </c>
      <c r="L102">
        <v>79508</v>
      </c>
      <c r="M102" t="s">
        <v>6</v>
      </c>
      <c r="N102" t="s">
        <v>34</v>
      </c>
      <c r="O102">
        <v>3046330</v>
      </c>
      <c r="P102" t="s">
        <v>267</v>
      </c>
      <c r="Q102" t="s">
        <v>252</v>
      </c>
      <c r="R102" s="5">
        <f t="shared" si="6"/>
        <v>1.1599999999999999</v>
      </c>
      <c r="S102" s="3">
        <f t="shared" si="5"/>
        <v>5608.5999999999995</v>
      </c>
      <c r="T102">
        <f t="shared" si="7"/>
        <v>0</v>
      </c>
      <c r="U102">
        <f>VLOOKUP(A102,Calculo!B:C,2,0)</f>
        <v>79508</v>
      </c>
      <c r="V102">
        <f>VLOOKUP(A102,Calculo!B:D,3,0)</f>
        <v>82206</v>
      </c>
      <c r="W102">
        <f t="shared" si="8"/>
        <v>2698</v>
      </c>
      <c r="X102" s="27">
        <f t="shared" si="9"/>
        <v>2.0787991104521866</v>
      </c>
    </row>
    <row r="103" spans="1:24" x14ac:dyDescent="0.25">
      <c r="A103" t="s">
        <v>114</v>
      </c>
      <c r="B103">
        <v>353661</v>
      </c>
      <c r="C103" s="2">
        <v>43736</v>
      </c>
      <c r="D103" t="s">
        <v>203</v>
      </c>
      <c r="E103" t="s">
        <v>67</v>
      </c>
      <c r="F103" t="s">
        <v>115</v>
      </c>
      <c r="G103" s="3">
        <v>1942.59</v>
      </c>
      <c r="H103" s="4">
        <v>0.16</v>
      </c>
      <c r="I103" s="2">
        <v>43736</v>
      </c>
      <c r="J103" s="1">
        <v>43738</v>
      </c>
      <c r="K103" t="s">
        <v>22</v>
      </c>
      <c r="L103">
        <v>82206</v>
      </c>
      <c r="M103" t="s">
        <v>6</v>
      </c>
      <c r="N103" t="s">
        <v>34</v>
      </c>
      <c r="O103">
        <v>3047074</v>
      </c>
      <c r="P103" t="s">
        <v>267</v>
      </c>
      <c r="Q103" t="s">
        <v>252</v>
      </c>
      <c r="R103" s="5">
        <f t="shared" si="6"/>
        <v>1.1599999999999999</v>
      </c>
      <c r="S103" s="3">
        <f t="shared" si="5"/>
        <v>2253.4043999999999</v>
      </c>
      <c r="T103">
        <f t="shared" si="7"/>
        <v>0</v>
      </c>
      <c r="U103">
        <f>VLOOKUP(A103,Calculo!B:C,2,0)</f>
        <v>79508</v>
      </c>
      <c r="V103">
        <f>VLOOKUP(A103,Calculo!B:D,3,0)</f>
        <v>82206</v>
      </c>
      <c r="W103">
        <f t="shared" si="8"/>
        <v>2698</v>
      </c>
      <c r="X103" s="27">
        <f t="shared" si="9"/>
        <v>0.83521289844329127</v>
      </c>
    </row>
    <row r="104" spans="1:24" x14ac:dyDescent="0.25">
      <c r="A104" t="s">
        <v>114</v>
      </c>
      <c r="B104">
        <v>353661</v>
      </c>
      <c r="C104" s="2">
        <v>43750</v>
      </c>
      <c r="D104" t="s">
        <v>203</v>
      </c>
      <c r="E104" t="s">
        <v>67</v>
      </c>
      <c r="F104" t="s">
        <v>70</v>
      </c>
      <c r="G104" s="3">
        <v>248</v>
      </c>
      <c r="H104" s="4">
        <v>0.16</v>
      </c>
      <c r="I104" s="2">
        <v>43750</v>
      </c>
      <c r="J104" s="1">
        <v>43759</v>
      </c>
      <c r="K104" t="s">
        <v>86</v>
      </c>
      <c r="L104">
        <v>82206</v>
      </c>
      <c r="M104" t="s">
        <v>6</v>
      </c>
      <c r="N104" t="s">
        <v>34</v>
      </c>
      <c r="O104">
        <v>0</v>
      </c>
      <c r="P104" t="s">
        <v>267</v>
      </c>
      <c r="Q104" t="s">
        <v>252</v>
      </c>
      <c r="R104" s="5">
        <f t="shared" si="6"/>
        <v>1.1599999999999999</v>
      </c>
      <c r="S104" s="3">
        <f t="shared" si="5"/>
        <v>287.68</v>
      </c>
      <c r="T104">
        <f t="shared" si="7"/>
        <v>0</v>
      </c>
      <c r="U104">
        <f>VLOOKUP(A104,Calculo!B:C,2,0)</f>
        <v>79508</v>
      </c>
      <c r="V104">
        <f>VLOOKUP(A104,Calculo!B:D,3,0)</f>
        <v>82206</v>
      </c>
      <c r="W104">
        <f t="shared" si="8"/>
        <v>2698</v>
      </c>
      <c r="X104" s="27">
        <f t="shared" si="9"/>
        <v>0.10662713120830244</v>
      </c>
    </row>
    <row r="105" spans="1:24" x14ac:dyDescent="0.25">
      <c r="A105" t="s">
        <v>116</v>
      </c>
      <c r="B105">
        <v>354175</v>
      </c>
      <c r="C105" s="2">
        <v>43733</v>
      </c>
      <c r="D105" t="s">
        <v>204</v>
      </c>
      <c r="E105" t="s">
        <v>67</v>
      </c>
      <c r="F105" t="s">
        <v>23</v>
      </c>
      <c r="G105" s="3">
        <v>6007.66</v>
      </c>
      <c r="H105" s="4">
        <v>0.16</v>
      </c>
      <c r="I105" s="2">
        <v>43733</v>
      </c>
      <c r="J105" s="1">
        <v>43738</v>
      </c>
      <c r="K105" t="s">
        <v>78</v>
      </c>
      <c r="L105">
        <v>141309</v>
      </c>
      <c r="M105" t="s">
        <v>76</v>
      </c>
      <c r="N105" t="s">
        <v>77</v>
      </c>
      <c r="O105">
        <v>3047074</v>
      </c>
      <c r="P105" t="s">
        <v>268</v>
      </c>
      <c r="Q105" t="s">
        <v>252</v>
      </c>
      <c r="R105" s="5">
        <f t="shared" si="6"/>
        <v>1.1599999999999999</v>
      </c>
      <c r="S105" s="3">
        <f t="shared" si="5"/>
        <v>6968.8855999999996</v>
      </c>
      <c r="T105">
        <f t="shared" si="7"/>
        <v>0</v>
      </c>
      <c r="U105">
        <f>VLOOKUP(A105,Calculo!B:C,2,0)</f>
        <v>141309</v>
      </c>
      <c r="V105">
        <f>VLOOKUP(A105,Calculo!B:D,3,0)</f>
        <v>141309</v>
      </c>
      <c r="W105">
        <f t="shared" si="8"/>
        <v>0</v>
      </c>
      <c r="X105" s="27" t="e">
        <f t="shared" si="9"/>
        <v>#DIV/0!</v>
      </c>
    </row>
    <row r="106" spans="1:24" x14ac:dyDescent="0.25">
      <c r="A106" t="s">
        <v>117</v>
      </c>
      <c r="B106">
        <v>354199</v>
      </c>
      <c r="C106" s="2">
        <v>43690</v>
      </c>
      <c r="D106" t="s">
        <v>204</v>
      </c>
      <c r="E106" t="s">
        <v>67</v>
      </c>
      <c r="F106" t="s">
        <v>10</v>
      </c>
      <c r="G106" s="3">
        <v>2225.42</v>
      </c>
      <c r="H106" s="4">
        <v>0.16</v>
      </c>
      <c r="I106" s="2">
        <v>43690</v>
      </c>
      <c r="J106" s="1">
        <v>43689</v>
      </c>
      <c r="K106" t="s">
        <v>78</v>
      </c>
      <c r="L106">
        <v>190000</v>
      </c>
      <c r="M106" t="s">
        <v>76</v>
      </c>
      <c r="N106" t="s">
        <v>77</v>
      </c>
      <c r="O106">
        <v>3045606</v>
      </c>
      <c r="P106" t="s">
        <v>269</v>
      </c>
      <c r="Q106" t="s">
        <v>252</v>
      </c>
      <c r="R106" s="5">
        <f t="shared" si="6"/>
        <v>1.1599999999999999</v>
      </c>
      <c r="S106" s="3">
        <f t="shared" si="5"/>
        <v>2581.4872</v>
      </c>
      <c r="T106">
        <f t="shared" si="7"/>
        <v>0</v>
      </c>
      <c r="U106">
        <f>VLOOKUP(A106,Calculo!B:C,2,0)</f>
        <v>190000</v>
      </c>
      <c r="V106">
        <f>VLOOKUP(A106,Calculo!B:D,3,0)</f>
        <v>190000</v>
      </c>
      <c r="W106">
        <f t="shared" si="8"/>
        <v>0</v>
      </c>
      <c r="X106" s="27" t="e">
        <f t="shared" si="9"/>
        <v>#DIV/0!</v>
      </c>
    </row>
    <row r="107" spans="1:24" x14ac:dyDescent="0.25">
      <c r="A107" t="s">
        <v>117</v>
      </c>
      <c r="B107">
        <v>354199</v>
      </c>
      <c r="C107" s="2">
        <v>43690</v>
      </c>
      <c r="D107" t="s">
        <v>204</v>
      </c>
      <c r="E107" t="s">
        <v>67</v>
      </c>
      <c r="F107" t="s">
        <v>118</v>
      </c>
      <c r="G107" s="3">
        <v>8271</v>
      </c>
      <c r="H107" s="4">
        <v>0.16</v>
      </c>
      <c r="I107" s="2">
        <v>43690</v>
      </c>
      <c r="J107" s="1">
        <v>43708</v>
      </c>
      <c r="K107" t="s">
        <v>78</v>
      </c>
      <c r="L107">
        <v>190000</v>
      </c>
      <c r="M107" t="s">
        <v>76</v>
      </c>
      <c r="N107" t="s">
        <v>77</v>
      </c>
      <c r="O107">
        <v>3046330</v>
      </c>
      <c r="P107" t="s">
        <v>269</v>
      </c>
      <c r="Q107" t="s">
        <v>252</v>
      </c>
      <c r="R107" s="5">
        <f t="shared" si="6"/>
        <v>1.1599999999999999</v>
      </c>
      <c r="S107" s="3">
        <f t="shared" si="5"/>
        <v>9594.3599999999988</v>
      </c>
      <c r="T107">
        <f t="shared" si="7"/>
        <v>0</v>
      </c>
      <c r="U107">
        <f>VLOOKUP(A107,Calculo!B:C,2,0)</f>
        <v>190000</v>
      </c>
      <c r="V107">
        <f>VLOOKUP(A107,Calculo!B:D,3,0)</f>
        <v>190000</v>
      </c>
      <c r="W107">
        <f t="shared" si="8"/>
        <v>0</v>
      </c>
      <c r="X107" s="27" t="e">
        <f t="shared" si="9"/>
        <v>#DIV/0!</v>
      </c>
    </row>
    <row r="108" spans="1:24" x14ac:dyDescent="0.25">
      <c r="A108" t="s">
        <v>117</v>
      </c>
      <c r="B108">
        <v>354199</v>
      </c>
      <c r="C108" s="2">
        <v>43707</v>
      </c>
      <c r="D108" t="s">
        <v>204</v>
      </c>
      <c r="E108" t="s">
        <v>67</v>
      </c>
      <c r="F108" t="s">
        <v>119</v>
      </c>
      <c r="G108" s="3">
        <v>1440</v>
      </c>
      <c r="H108" s="4">
        <v>0.16</v>
      </c>
      <c r="I108" s="2">
        <v>43707</v>
      </c>
      <c r="J108" s="1">
        <v>43708</v>
      </c>
      <c r="K108" t="s">
        <v>78</v>
      </c>
      <c r="L108">
        <v>190000</v>
      </c>
      <c r="M108" t="s">
        <v>76</v>
      </c>
      <c r="N108" t="s">
        <v>77</v>
      </c>
      <c r="O108">
        <v>3046330</v>
      </c>
      <c r="P108" t="s">
        <v>269</v>
      </c>
      <c r="Q108" t="s">
        <v>252</v>
      </c>
      <c r="R108" s="5">
        <f t="shared" si="6"/>
        <v>1.1599999999999999</v>
      </c>
      <c r="S108" s="3">
        <f t="shared" si="5"/>
        <v>1670.3999999999999</v>
      </c>
      <c r="T108">
        <f t="shared" si="7"/>
        <v>0</v>
      </c>
      <c r="U108">
        <f>VLOOKUP(A108,Calculo!B:C,2,0)</f>
        <v>190000</v>
      </c>
      <c r="V108">
        <f>VLOOKUP(A108,Calculo!B:D,3,0)</f>
        <v>190000</v>
      </c>
      <c r="W108">
        <f t="shared" si="8"/>
        <v>0</v>
      </c>
      <c r="X108" s="27" t="e">
        <f t="shared" si="9"/>
        <v>#DIV/0!</v>
      </c>
    </row>
    <row r="109" spans="1:24" x14ac:dyDescent="0.25">
      <c r="A109" t="s">
        <v>117</v>
      </c>
      <c r="B109">
        <v>354199</v>
      </c>
      <c r="C109" s="2">
        <v>43757</v>
      </c>
      <c r="D109" t="s">
        <v>204</v>
      </c>
      <c r="E109" t="s">
        <v>67</v>
      </c>
      <c r="F109" t="s">
        <v>10</v>
      </c>
      <c r="G109" s="3">
        <v>2225.42</v>
      </c>
      <c r="H109" s="4">
        <v>0.16</v>
      </c>
      <c r="I109" s="2">
        <v>43757</v>
      </c>
      <c r="J109" s="1">
        <v>43759</v>
      </c>
      <c r="K109" t="s">
        <v>78</v>
      </c>
      <c r="L109">
        <v>190000</v>
      </c>
      <c r="M109" t="s">
        <v>76</v>
      </c>
      <c r="N109" t="s">
        <v>77</v>
      </c>
      <c r="O109">
        <v>3047074</v>
      </c>
      <c r="P109" t="s">
        <v>269</v>
      </c>
      <c r="Q109" t="s">
        <v>252</v>
      </c>
      <c r="R109" s="5">
        <f t="shared" si="6"/>
        <v>1.1599999999999999</v>
      </c>
      <c r="S109" s="3">
        <f t="shared" si="5"/>
        <v>2581.4872</v>
      </c>
      <c r="T109">
        <f t="shared" si="7"/>
        <v>0</v>
      </c>
      <c r="U109">
        <f>VLOOKUP(A109,Calculo!B:C,2,0)</f>
        <v>190000</v>
      </c>
      <c r="V109">
        <f>VLOOKUP(A109,Calculo!B:D,3,0)</f>
        <v>190000</v>
      </c>
      <c r="W109">
        <f t="shared" si="8"/>
        <v>0</v>
      </c>
      <c r="X109" s="27" t="e">
        <f t="shared" si="9"/>
        <v>#DIV/0!</v>
      </c>
    </row>
    <row r="110" spans="1:24" x14ac:dyDescent="0.25">
      <c r="A110" t="s">
        <v>120</v>
      </c>
      <c r="B110">
        <v>359859</v>
      </c>
      <c r="C110" s="2">
        <v>43721</v>
      </c>
      <c r="D110" t="s">
        <v>203</v>
      </c>
      <c r="E110" t="s">
        <v>67</v>
      </c>
      <c r="F110" t="s">
        <v>11</v>
      </c>
      <c r="G110" s="3">
        <v>3554.3</v>
      </c>
      <c r="H110" s="4">
        <v>0.16</v>
      </c>
      <c r="I110" s="2">
        <v>43721</v>
      </c>
      <c r="J110" s="1">
        <v>43720</v>
      </c>
      <c r="K110" t="s">
        <v>13</v>
      </c>
      <c r="L110">
        <v>131616</v>
      </c>
      <c r="M110" t="s">
        <v>6</v>
      </c>
      <c r="N110" t="s">
        <v>7</v>
      </c>
      <c r="O110">
        <v>3046330</v>
      </c>
      <c r="P110" t="s">
        <v>270</v>
      </c>
      <c r="Q110" t="s">
        <v>253</v>
      </c>
      <c r="R110" s="5">
        <f t="shared" si="6"/>
        <v>1.1599999999999999</v>
      </c>
      <c r="S110" s="3">
        <f t="shared" si="5"/>
        <v>4122.9880000000003</v>
      </c>
      <c r="T110">
        <f t="shared" si="7"/>
        <v>0</v>
      </c>
      <c r="U110">
        <f>VLOOKUP(A110,Calculo!B:C,2,0)</f>
        <v>131616</v>
      </c>
      <c r="V110">
        <f>VLOOKUP(A110,Calculo!B:D,3,0)</f>
        <v>137150</v>
      </c>
      <c r="W110">
        <f t="shared" si="8"/>
        <v>5534</v>
      </c>
      <c r="X110" s="27">
        <f t="shared" si="9"/>
        <v>0.74502855077701491</v>
      </c>
    </row>
    <row r="111" spans="1:24" x14ac:dyDescent="0.25">
      <c r="A111" t="s">
        <v>120</v>
      </c>
      <c r="B111">
        <v>359859</v>
      </c>
      <c r="C111" s="2">
        <v>43721</v>
      </c>
      <c r="D111" t="s">
        <v>203</v>
      </c>
      <c r="E111" t="s">
        <v>67</v>
      </c>
      <c r="F111" t="s">
        <v>10</v>
      </c>
      <c r="G111" s="3">
        <v>3554.3</v>
      </c>
      <c r="H111" s="4">
        <v>0.16</v>
      </c>
      <c r="I111" s="2">
        <v>43721</v>
      </c>
      <c r="J111" s="1">
        <v>43720</v>
      </c>
      <c r="K111" t="s">
        <v>13</v>
      </c>
      <c r="L111">
        <v>131616</v>
      </c>
      <c r="M111" t="s">
        <v>6</v>
      </c>
      <c r="N111" t="s">
        <v>7</v>
      </c>
      <c r="O111">
        <v>3046330</v>
      </c>
      <c r="P111" t="s">
        <v>270</v>
      </c>
      <c r="Q111" t="s">
        <v>253</v>
      </c>
      <c r="R111" s="5">
        <f t="shared" si="6"/>
        <v>1.1599999999999999</v>
      </c>
      <c r="S111" s="3">
        <f t="shared" si="5"/>
        <v>4122.9880000000003</v>
      </c>
      <c r="T111">
        <f t="shared" si="7"/>
        <v>0</v>
      </c>
      <c r="U111">
        <f>VLOOKUP(A111,Calculo!B:C,2,0)</f>
        <v>131616</v>
      </c>
      <c r="V111">
        <f>VLOOKUP(A111,Calculo!B:D,3,0)</f>
        <v>137150</v>
      </c>
      <c r="W111">
        <f t="shared" si="8"/>
        <v>5534</v>
      </c>
      <c r="X111" s="27">
        <f t="shared" si="9"/>
        <v>0.74502855077701491</v>
      </c>
    </row>
    <row r="112" spans="1:24" x14ac:dyDescent="0.25">
      <c r="A112" t="s">
        <v>120</v>
      </c>
      <c r="B112">
        <v>359859</v>
      </c>
      <c r="C112" s="2">
        <v>43772</v>
      </c>
      <c r="D112" t="s">
        <v>203</v>
      </c>
      <c r="E112" t="s">
        <v>67</v>
      </c>
      <c r="F112" t="s">
        <v>97</v>
      </c>
      <c r="G112" s="3">
        <v>16536.439999999999</v>
      </c>
      <c r="H112" s="4">
        <v>0.16</v>
      </c>
      <c r="I112" s="2">
        <v>43772</v>
      </c>
      <c r="J112" s="1">
        <v>43774</v>
      </c>
      <c r="K112" t="s">
        <v>9</v>
      </c>
      <c r="L112">
        <v>137150</v>
      </c>
      <c r="M112" t="s">
        <v>6</v>
      </c>
      <c r="N112" t="s">
        <v>7</v>
      </c>
      <c r="O112">
        <v>0</v>
      </c>
      <c r="P112" t="s">
        <v>270</v>
      </c>
      <c r="Q112" t="s">
        <v>253</v>
      </c>
      <c r="R112" s="5">
        <f t="shared" si="6"/>
        <v>1.1599999999999999</v>
      </c>
      <c r="S112" s="3">
        <f t="shared" si="5"/>
        <v>19182.270399999998</v>
      </c>
      <c r="T112">
        <f t="shared" si="7"/>
        <v>0</v>
      </c>
      <c r="U112">
        <f>VLOOKUP(A112,Calculo!B:C,2,0)</f>
        <v>131616</v>
      </c>
      <c r="V112">
        <f>VLOOKUP(A112,Calculo!B:D,3,0)</f>
        <v>137150</v>
      </c>
      <c r="W112">
        <f t="shared" si="8"/>
        <v>5534</v>
      </c>
      <c r="X112" s="27">
        <f t="shared" si="9"/>
        <v>3.4662577520780626</v>
      </c>
    </row>
    <row r="113" spans="1:24" x14ac:dyDescent="0.25">
      <c r="A113" t="s">
        <v>121</v>
      </c>
      <c r="B113">
        <v>359882</v>
      </c>
      <c r="C113" s="2">
        <v>43649</v>
      </c>
      <c r="D113" t="s">
        <v>203</v>
      </c>
      <c r="E113" t="s">
        <v>67</v>
      </c>
      <c r="F113" t="s">
        <v>10</v>
      </c>
      <c r="G113" s="3">
        <v>1137.07</v>
      </c>
      <c r="H113" s="4">
        <v>0.16</v>
      </c>
      <c r="I113" s="2">
        <v>43649</v>
      </c>
      <c r="J113" s="1">
        <v>43648</v>
      </c>
      <c r="K113" t="s">
        <v>13</v>
      </c>
      <c r="L113">
        <v>113126</v>
      </c>
      <c r="M113" t="s">
        <v>6</v>
      </c>
      <c r="N113" t="s">
        <v>7</v>
      </c>
      <c r="O113">
        <v>3044906</v>
      </c>
      <c r="P113" t="s">
        <v>271</v>
      </c>
      <c r="Q113" t="s">
        <v>253</v>
      </c>
      <c r="R113" s="5">
        <f t="shared" si="6"/>
        <v>1.1599999999999999</v>
      </c>
      <c r="S113" s="3">
        <f t="shared" si="5"/>
        <v>1319.0011999999999</v>
      </c>
      <c r="T113">
        <f t="shared" si="7"/>
        <v>0</v>
      </c>
      <c r="U113">
        <f>VLOOKUP(A113,Calculo!B:C,2,0)</f>
        <v>113126</v>
      </c>
      <c r="V113">
        <f>VLOOKUP(A113,Calculo!B:D,3,0)</f>
        <v>131922</v>
      </c>
      <c r="W113">
        <f t="shared" si="8"/>
        <v>18796</v>
      </c>
      <c r="X113" s="27">
        <f t="shared" si="9"/>
        <v>7.0174569057246214E-2</v>
      </c>
    </row>
    <row r="114" spans="1:24" x14ac:dyDescent="0.25">
      <c r="A114" t="s">
        <v>121</v>
      </c>
      <c r="B114">
        <v>359882</v>
      </c>
      <c r="C114" s="2">
        <v>43720</v>
      </c>
      <c r="D114" t="s">
        <v>203</v>
      </c>
      <c r="E114" t="s">
        <v>67</v>
      </c>
      <c r="F114" t="s">
        <v>23</v>
      </c>
      <c r="G114" s="3">
        <v>3347.41</v>
      </c>
      <c r="H114" s="4">
        <v>0.16</v>
      </c>
      <c r="I114" s="2">
        <v>43720</v>
      </c>
      <c r="J114" s="1">
        <v>43719</v>
      </c>
      <c r="K114" t="s">
        <v>13</v>
      </c>
      <c r="L114">
        <v>125431</v>
      </c>
      <c r="M114" t="s">
        <v>6</v>
      </c>
      <c r="N114" t="s">
        <v>7</v>
      </c>
      <c r="O114">
        <v>3046330</v>
      </c>
      <c r="P114" t="s">
        <v>271</v>
      </c>
      <c r="Q114" t="s">
        <v>253</v>
      </c>
      <c r="R114" s="5">
        <f t="shared" si="6"/>
        <v>1.1599999999999999</v>
      </c>
      <c r="S114" s="3">
        <f t="shared" si="5"/>
        <v>3882.9955999999997</v>
      </c>
      <c r="T114">
        <f t="shared" si="7"/>
        <v>0</v>
      </c>
      <c r="U114">
        <f>VLOOKUP(A114,Calculo!B:C,2,0)</f>
        <v>113126</v>
      </c>
      <c r="V114">
        <f>VLOOKUP(A114,Calculo!B:D,3,0)</f>
        <v>131922</v>
      </c>
      <c r="W114">
        <f t="shared" si="8"/>
        <v>18796</v>
      </c>
      <c r="X114" s="27">
        <f t="shared" si="9"/>
        <v>0.20658627367525004</v>
      </c>
    </row>
    <row r="115" spans="1:24" x14ac:dyDescent="0.25">
      <c r="A115" t="s">
        <v>121</v>
      </c>
      <c r="B115">
        <v>359882</v>
      </c>
      <c r="C115" s="2">
        <v>43749</v>
      </c>
      <c r="D115" t="s">
        <v>203</v>
      </c>
      <c r="E115" t="s">
        <v>67</v>
      </c>
      <c r="F115" t="s">
        <v>122</v>
      </c>
      <c r="G115" s="3">
        <v>21039</v>
      </c>
      <c r="H115" s="4">
        <v>0.16</v>
      </c>
      <c r="I115" s="2">
        <v>43749</v>
      </c>
      <c r="J115" s="1">
        <v>43753</v>
      </c>
      <c r="K115" t="s">
        <v>9</v>
      </c>
      <c r="L115">
        <v>131922</v>
      </c>
      <c r="M115" t="s">
        <v>6</v>
      </c>
      <c r="N115" t="s">
        <v>7</v>
      </c>
      <c r="O115">
        <v>3047074</v>
      </c>
      <c r="P115" t="s">
        <v>271</v>
      </c>
      <c r="Q115" t="s">
        <v>253</v>
      </c>
      <c r="R115" s="5">
        <f t="shared" si="6"/>
        <v>1.1599999999999999</v>
      </c>
      <c r="S115" s="3">
        <f t="shared" si="5"/>
        <v>24405.239999999998</v>
      </c>
      <c r="T115">
        <f t="shared" si="7"/>
        <v>0</v>
      </c>
      <c r="U115">
        <f>VLOOKUP(A115,Calculo!B:C,2,0)</f>
        <v>113126</v>
      </c>
      <c r="V115">
        <f>VLOOKUP(A115,Calculo!B:D,3,0)</f>
        <v>131922</v>
      </c>
      <c r="W115">
        <f t="shared" si="8"/>
        <v>18796</v>
      </c>
      <c r="X115" s="27">
        <f t="shared" si="9"/>
        <v>1.298427324962758</v>
      </c>
    </row>
    <row r="116" spans="1:24" x14ac:dyDescent="0.25">
      <c r="A116" t="s">
        <v>123</v>
      </c>
      <c r="B116">
        <v>359894</v>
      </c>
      <c r="C116" s="2">
        <v>43688</v>
      </c>
      <c r="D116" t="s">
        <v>204</v>
      </c>
      <c r="E116" t="s">
        <v>67</v>
      </c>
      <c r="F116" t="s">
        <v>124</v>
      </c>
      <c r="G116" s="3">
        <v>625</v>
      </c>
      <c r="H116" s="4">
        <v>0.16</v>
      </c>
      <c r="I116" s="2">
        <v>43688</v>
      </c>
      <c r="J116" s="1">
        <v>43763</v>
      </c>
      <c r="K116" t="s">
        <v>9</v>
      </c>
      <c r="L116">
        <v>130559</v>
      </c>
      <c r="M116" t="s">
        <v>6</v>
      </c>
      <c r="N116" t="s">
        <v>7</v>
      </c>
      <c r="O116">
        <v>3047074</v>
      </c>
      <c r="P116" t="s">
        <v>272</v>
      </c>
      <c r="Q116" t="s">
        <v>253</v>
      </c>
      <c r="R116" s="5">
        <f t="shared" si="6"/>
        <v>1.1599999999999999</v>
      </c>
      <c r="S116" s="3">
        <f t="shared" si="5"/>
        <v>725</v>
      </c>
      <c r="T116">
        <f t="shared" si="7"/>
        <v>0</v>
      </c>
      <c r="U116">
        <f>VLOOKUP(A116,Calculo!B:C,2,0)</f>
        <v>130559</v>
      </c>
      <c r="V116">
        <f>VLOOKUP(A116,Calculo!B:D,3,0)</f>
        <v>130559</v>
      </c>
      <c r="W116">
        <f t="shared" si="8"/>
        <v>0</v>
      </c>
      <c r="X116" s="27" t="e">
        <f t="shared" si="9"/>
        <v>#DIV/0!</v>
      </c>
    </row>
    <row r="117" spans="1:24" x14ac:dyDescent="0.25">
      <c r="A117" t="s">
        <v>125</v>
      </c>
      <c r="B117">
        <v>367367</v>
      </c>
      <c r="C117" s="2">
        <v>43704</v>
      </c>
      <c r="D117" t="s">
        <v>204</v>
      </c>
      <c r="E117" t="s">
        <v>67</v>
      </c>
      <c r="F117" t="s">
        <v>10</v>
      </c>
      <c r="G117" s="3">
        <v>44313.24</v>
      </c>
      <c r="H117" s="4">
        <v>0.16</v>
      </c>
      <c r="I117" s="2">
        <v>43704</v>
      </c>
      <c r="J117" s="1">
        <v>43704</v>
      </c>
      <c r="K117" t="s">
        <v>22</v>
      </c>
      <c r="L117">
        <v>120702</v>
      </c>
      <c r="M117" t="s">
        <v>41</v>
      </c>
      <c r="N117" t="s">
        <v>49</v>
      </c>
      <c r="O117">
        <v>3045606</v>
      </c>
      <c r="P117" t="s">
        <v>273</v>
      </c>
      <c r="Q117" t="s">
        <v>254</v>
      </c>
      <c r="R117" s="5">
        <f t="shared" si="6"/>
        <v>1.1599999999999999</v>
      </c>
      <c r="S117" s="3">
        <f t="shared" si="5"/>
        <v>51403.358399999997</v>
      </c>
      <c r="T117">
        <f t="shared" si="7"/>
        <v>0</v>
      </c>
      <c r="U117">
        <f>VLOOKUP(A117,Calculo!B:C,2,0)</f>
        <v>120702</v>
      </c>
      <c r="V117">
        <f>VLOOKUP(A117,Calculo!B:D,3,0)</f>
        <v>120702</v>
      </c>
      <c r="W117">
        <f t="shared" si="8"/>
        <v>0</v>
      </c>
      <c r="X117" s="27" t="e">
        <f t="shared" si="9"/>
        <v>#DIV/0!</v>
      </c>
    </row>
    <row r="118" spans="1:24" x14ac:dyDescent="0.25">
      <c r="A118" t="s">
        <v>125</v>
      </c>
      <c r="B118">
        <v>367367</v>
      </c>
      <c r="C118" s="2">
        <v>43704</v>
      </c>
      <c r="D118" t="s">
        <v>204</v>
      </c>
      <c r="E118" t="s">
        <v>67</v>
      </c>
      <c r="F118" t="s">
        <v>126</v>
      </c>
      <c r="G118" s="3">
        <v>44313.24</v>
      </c>
      <c r="H118" s="4">
        <v>0.16</v>
      </c>
      <c r="I118" s="2">
        <v>43704</v>
      </c>
      <c r="J118" s="1">
        <v>43704</v>
      </c>
      <c r="K118" t="s">
        <v>22</v>
      </c>
      <c r="L118">
        <v>120702</v>
      </c>
      <c r="M118" t="s">
        <v>41</v>
      </c>
      <c r="N118" t="s">
        <v>49</v>
      </c>
      <c r="O118">
        <v>3045606</v>
      </c>
      <c r="P118" t="s">
        <v>273</v>
      </c>
      <c r="Q118" t="s">
        <v>254</v>
      </c>
      <c r="R118" s="5">
        <f t="shared" si="6"/>
        <v>1.1599999999999999</v>
      </c>
      <c r="S118" s="3">
        <f t="shared" si="5"/>
        <v>51403.358399999997</v>
      </c>
      <c r="T118">
        <f t="shared" si="7"/>
        <v>0</v>
      </c>
      <c r="U118">
        <f>VLOOKUP(A118,Calculo!B:C,2,0)</f>
        <v>120702</v>
      </c>
      <c r="V118">
        <f>VLOOKUP(A118,Calculo!B:D,3,0)</f>
        <v>120702</v>
      </c>
      <c r="W118">
        <f t="shared" si="8"/>
        <v>0</v>
      </c>
      <c r="X118" s="27" t="e">
        <f t="shared" si="9"/>
        <v>#DIV/0!</v>
      </c>
    </row>
    <row r="119" spans="1:24" x14ac:dyDescent="0.25">
      <c r="A119" t="s">
        <v>127</v>
      </c>
      <c r="B119">
        <v>367429</v>
      </c>
      <c r="C119" s="2">
        <v>43664</v>
      </c>
      <c r="D119" t="s">
        <v>204</v>
      </c>
      <c r="E119" t="s">
        <v>67</v>
      </c>
      <c r="F119" t="s">
        <v>129</v>
      </c>
      <c r="G119" s="3">
        <v>3619.2</v>
      </c>
      <c r="H119" s="4">
        <v>0.16</v>
      </c>
      <c r="I119" s="2">
        <v>43664</v>
      </c>
      <c r="J119" s="1">
        <v>43663</v>
      </c>
      <c r="K119" t="s">
        <v>22</v>
      </c>
      <c r="L119">
        <v>97602</v>
      </c>
      <c r="M119" t="s">
        <v>41</v>
      </c>
      <c r="N119" t="s">
        <v>128</v>
      </c>
      <c r="O119">
        <v>3045606</v>
      </c>
      <c r="P119" t="s">
        <v>274</v>
      </c>
      <c r="Q119" t="s">
        <v>252</v>
      </c>
      <c r="R119" s="5">
        <f t="shared" si="6"/>
        <v>1.1599999999999999</v>
      </c>
      <c r="S119" s="3">
        <f t="shared" si="5"/>
        <v>4198.2719999999999</v>
      </c>
      <c r="T119">
        <f t="shared" si="7"/>
        <v>0</v>
      </c>
      <c r="U119">
        <f>VLOOKUP(A119,Calculo!B:C,2,0)</f>
        <v>97602</v>
      </c>
      <c r="V119">
        <f>VLOOKUP(A119,Calculo!B:D,3,0)</f>
        <v>100000</v>
      </c>
      <c r="W119">
        <f t="shared" si="8"/>
        <v>2398</v>
      </c>
      <c r="X119" s="27">
        <f t="shared" si="9"/>
        <v>1.7507389491242702</v>
      </c>
    </row>
    <row r="120" spans="1:24" x14ac:dyDescent="0.25">
      <c r="A120" t="s">
        <v>127</v>
      </c>
      <c r="B120">
        <v>367429</v>
      </c>
      <c r="C120" s="2">
        <v>43715</v>
      </c>
      <c r="D120" t="s">
        <v>204</v>
      </c>
      <c r="E120" t="s">
        <v>67</v>
      </c>
      <c r="F120" t="s">
        <v>23</v>
      </c>
      <c r="G120" s="3">
        <v>2155</v>
      </c>
      <c r="H120" s="4">
        <v>0.16</v>
      </c>
      <c r="I120" s="2">
        <v>43715</v>
      </c>
      <c r="J120" s="1">
        <v>43720</v>
      </c>
      <c r="K120" t="s">
        <v>19</v>
      </c>
      <c r="L120">
        <v>100000</v>
      </c>
      <c r="M120" t="s">
        <v>41</v>
      </c>
      <c r="N120" t="s">
        <v>128</v>
      </c>
      <c r="O120">
        <v>3046330</v>
      </c>
      <c r="P120" t="s">
        <v>274</v>
      </c>
      <c r="Q120" t="s">
        <v>252</v>
      </c>
      <c r="R120" s="5">
        <f t="shared" si="6"/>
        <v>1.1599999999999999</v>
      </c>
      <c r="S120" s="3">
        <f t="shared" si="5"/>
        <v>2499.7999999999997</v>
      </c>
      <c r="T120">
        <f t="shared" si="7"/>
        <v>0</v>
      </c>
      <c r="U120">
        <f>VLOOKUP(A120,Calculo!B:C,2,0)</f>
        <v>97602</v>
      </c>
      <c r="V120">
        <f>VLOOKUP(A120,Calculo!B:D,3,0)</f>
        <v>100000</v>
      </c>
      <c r="W120">
        <f t="shared" si="8"/>
        <v>2398</v>
      </c>
      <c r="X120" s="27">
        <f t="shared" si="9"/>
        <v>1.0424520433694744</v>
      </c>
    </row>
    <row r="121" spans="1:24" x14ac:dyDescent="0.25">
      <c r="A121" t="s">
        <v>130</v>
      </c>
      <c r="B121">
        <v>367431</v>
      </c>
      <c r="C121" s="2">
        <v>43655</v>
      </c>
      <c r="D121" t="s">
        <v>204</v>
      </c>
      <c r="E121" t="s">
        <v>67</v>
      </c>
      <c r="F121" t="s">
        <v>20</v>
      </c>
      <c r="G121" s="3">
        <v>4200</v>
      </c>
      <c r="H121" s="4">
        <v>0.16</v>
      </c>
      <c r="I121" s="2">
        <v>43655</v>
      </c>
      <c r="J121" s="1">
        <v>43655</v>
      </c>
      <c r="K121" t="s">
        <v>22</v>
      </c>
      <c r="L121">
        <v>124538</v>
      </c>
      <c r="M121" t="s">
        <v>41</v>
      </c>
      <c r="N121" t="s">
        <v>128</v>
      </c>
      <c r="O121">
        <v>3044906</v>
      </c>
      <c r="P121" t="s">
        <v>275</v>
      </c>
      <c r="Q121" t="s">
        <v>251</v>
      </c>
      <c r="R121" s="5">
        <f t="shared" si="6"/>
        <v>1.1599999999999999</v>
      </c>
      <c r="S121" s="3">
        <f t="shared" si="5"/>
        <v>4872</v>
      </c>
      <c r="T121">
        <f t="shared" si="7"/>
        <v>0</v>
      </c>
      <c r="U121">
        <f>VLOOKUP(A121,Calculo!B:C,2,0)</f>
        <v>124538</v>
      </c>
      <c r="V121">
        <f>VLOOKUP(A121,Calculo!B:D,3,0)</f>
        <v>124538</v>
      </c>
      <c r="W121">
        <f t="shared" si="8"/>
        <v>0</v>
      </c>
      <c r="X121" s="27" t="e">
        <f t="shared" si="9"/>
        <v>#DIV/0!</v>
      </c>
    </row>
    <row r="122" spans="1:24" x14ac:dyDescent="0.25">
      <c r="A122" t="s">
        <v>131</v>
      </c>
      <c r="B122">
        <v>373714</v>
      </c>
      <c r="C122" s="2">
        <v>43768</v>
      </c>
      <c r="D122" t="s">
        <v>204</v>
      </c>
      <c r="E122" t="s">
        <v>67</v>
      </c>
      <c r="F122" t="s">
        <v>10</v>
      </c>
      <c r="G122" s="3">
        <v>1137.06</v>
      </c>
      <c r="H122" s="4">
        <v>0.16</v>
      </c>
      <c r="I122" s="2">
        <v>43768</v>
      </c>
      <c r="J122" s="1">
        <v>43767</v>
      </c>
      <c r="K122" t="s">
        <v>13</v>
      </c>
      <c r="L122">
        <v>50850</v>
      </c>
      <c r="M122" t="s">
        <v>6</v>
      </c>
      <c r="N122" t="s">
        <v>7</v>
      </c>
      <c r="O122">
        <v>0</v>
      </c>
      <c r="P122" t="s">
        <v>276</v>
      </c>
      <c r="Q122" t="s">
        <v>252</v>
      </c>
      <c r="R122" s="5">
        <f t="shared" si="6"/>
        <v>1.1599999999999999</v>
      </c>
      <c r="S122" s="3">
        <f t="shared" si="5"/>
        <v>1318.9895999999999</v>
      </c>
      <c r="T122">
        <f t="shared" si="7"/>
        <v>0</v>
      </c>
      <c r="U122">
        <f>VLOOKUP(A122,Calculo!B:C,2,0)</f>
        <v>50850</v>
      </c>
      <c r="V122">
        <f>VLOOKUP(A122,Calculo!B:D,3,0)</f>
        <v>50850</v>
      </c>
      <c r="W122">
        <f t="shared" si="8"/>
        <v>0</v>
      </c>
      <c r="X122" s="27" t="e">
        <f t="shared" si="9"/>
        <v>#DIV/0!</v>
      </c>
    </row>
    <row r="123" spans="1:24" x14ac:dyDescent="0.25">
      <c r="A123" t="s">
        <v>132</v>
      </c>
      <c r="B123">
        <v>382483</v>
      </c>
      <c r="C123" s="2">
        <v>43715</v>
      </c>
      <c r="D123" t="s">
        <v>204</v>
      </c>
      <c r="E123" t="s">
        <v>67</v>
      </c>
      <c r="F123" t="s">
        <v>10</v>
      </c>
      <c r="G123" s="3">
        <v>2225.42</v>
      </c>
      <c r="H123" s="4">
        <v>0.16</v>
      </c>
      <c r="I123" s="2">
        <v>43715</v>
      </c>
      <c r="J123" s="1">
        <v>43738</v>
      </c>
      <c r="K123" t="s">
        <v>78</v>
      </c>
      <c r="L123">
        <v>168504</v>
      </c>
      <c r="M123" t="s">
        <v>76</v>
      </c>
      <c r="N123" t="s">
        <v>77</v>
      </c>
      <c r="O123">
        <v>3047074</v>
      </c>
      <c r="P123" t="s">
        <v>277</v>
      </c>
      <c r="Q123" t="s">
        <v>253</v>
      </c>
      <c r="R123" s="5">
        <f t="shared" si="6"/>
        <v>1.1599999999999999</v>
      </c>
      <c r="S123" s="3">
        <f t="shared" si="5"/>
        <v>2581.4872</v>
      </c>
      <c r="T123">
        <f t="shared" si="7"/>
        <v>0</v>
      </c>
      <c r="U123">
        <f>VLOOKUP(A123,Calculo!B:C,2,0)</f>
        <v>168504</v>
      </c>
      <c r="V123">
        <f>VLOOKUP(A123,Calculo!B:D,3,0)</f>
        <v>168504</v>
      </c>
      <c r="W123">
        <f t="shared" si="8"/>
        <v>0</v>
      </c>
      <c r="X123" s="27" t="e">
        <f t="shared" si="9"/>
        <v>#DIV/0!</v>
      </c>
    </row>
    <row r="124" spans="1:24" x14ac:dyDescent="0.25">
      <c r="A124" t="s">
        <v>133</v>
      </c>
      <c r="B124">
        <v>382495</v>
      </c>
      <c r="C124" s="2">
        <v>43720</v>
      </c>
      <c r="D124" t="s">
        <v>203</v>
      </c>
      <c r="E124" t="s">
        <v>67</v>
      </c>
      <c r="F124" t="s">
        <v>23</v>
      </c>
      <c r="G124" s="3">
        <v>2620</v>
      </c>
      <c r="H124" s="4">
        <v>0.16</v>
      </c>
      <c r="I124" s="2">
        <v>43720</v>
      </c>
      <c r="J124" s="1">
        <v>43720</v>
      </c>
      <c r="K124" t="s">
        <v>19</v>
      </c>
      <c r="L124">
        <v>268344</v>
      </c>
      <c r="M124" t="s">
        <v>76</v>
      </c>
      <c r="N124" t="s">
        <v>77</v>
      </c>
      <c r="O124">
        <v>3046330</v>
      </c>
      <c r="P124" t="s">
        <v>278</v>
      </c>
      <c r="Q124" t="s">
        <v>252</v>
      </c>
      <c r="R124" s="5">
        <f t="shared" si="6"/>
        <v>1.1599999999999999</v>
      </c>
      <c r="S124" s="3">
        <f t="shared" si="5"/>
        <v>3039.2</v>
      </c>
      <c r="T124">
        <f t="shared" si="7"/>
        <v>0</v>
      </c>
      <c r="U124">
        <f>VLOOKUP(A124,Calculo!B:C,2,0)</f>
        <v>268344</v>
      </c>
      <c r="V124">
        <f>VLOOKUP(A124,Calculo!B:D,3,0)</f>
        <v>277054</v>
      </c>
      <c r="W124">
        <f t="shared" si="8"/>
        <v>8710</v>
      </c>
      <c r="X124" s="27">
        <f t="shared" si="9"/>
        <v>0.34893226176808262</v>
      </c>
    </row>
    <row r="125" spans="1:24" x14ac:dyDescent="0.25">
      <c r="A125" t="s">
        <v>133</v>
      </c>
      <c r="B125">
        <v>382495</v>
      </c>
      <c r="C125" s="2">
        <v>43728</v>
      </c>
      <c r="D125" t="s">
        <v>203</v>
      </c>
      <c r="E125" t="s">
        <v>67</v>
      </c>
      <c r="F125" t="s">
        <v>70</v>
      </c>
      <c r="G125" s="3">
        <v>405</v>
      </c>
      <c r="H125" s="4">
        <v>0.16</v>
      </c>
      <c r="I125" s="2">
        <v>43728</v>
      </c>
      <c r="J125" s="1">
        <v>43728</v>
      </c>
      <c r="K125" t="s">
        <v>35</v>
      </c>
      <c r="L125">
        <v>277054</v>
      </c>
      <c r="M125" t="s">
        <v>76</v>
      </c>
      <c r="N125" t="s">
        <v>77</v>
      </c>
      <c r="O125">
        <v>3046330</v>
      </c>
      <c r="P125" t="s">
        <v>278</v>
      </c>
      <c r="Q125" t="s">
        <v>252</v>
      </c>
      <c r="R125" s="5">
        <f t="shared" si="6"/>
        <v>1.1599999999999999</v>
      </c>
      <c r="S125" s="3">
        <f t="shared" si="5"/>
        <v>469.79999999999995</v>
      </c>
      <c r="T125">
        <f t="shared" si="7"/>
        <v>0</v>
      </c>
      <c r="U125">
        <f>VLOOKUP(A125,Calculo!B:C,2,0)</f>
        <v>268344</v>
      </c>
      <c r="V125">
        <f>VLOOKUP(A125,Calculo!B:D,3,0)</f>
        <v>277054</v>
      </c>
      <c r="W125">
        <f t="shared" si="8"/>
        <v>8710</v>
      </c>
      <c r="X125" s="27">
        <f t="shared" si="9"/>
        <v>5.3938002296211249E-2</v>
      </c>
    </row>
    <row r="126" spans="1:24" x14ac:dyDescent="0.25">
      <c r="A126" t="s">
        <v>134</v>
      </c>
      <c r="B126">
        <v>382519</v>
      </c>
      <c r="C126" s="2">
        <v>43750</v>
      </c>
      <c r="D126" t="s">
        <v>204</v>
      </c>
      <c r="E126" t="s">
        <v>67</v>
      </c>
      <c r="F126" t="s">
        <v>20</v>
      </c>
      <c r="G126" s="3">
        <v>2872.66</v>
      </c>
      <c r="H126" s="4">
        <v>0.16</v>
      </c>
      <c r="I126" s="2">
        <v>43750</v>
      </c>
      <c r="J126" s="1">
        <v>43759</v>
      </c>
      <c r="K126" t="s">
        <v>78</v>
      </c>
      <c r="L126">
        <v>159484</v>
      </c>
      <c r="M126" t="s">
        <v>76</v>
      </c>
      <c r="N126" t="s">
        <v>77</v>
      </c>
      <c r="O126">
        <v>3047074</v>
      </c>
      <c r="P126" t="s">
        <v>279</v>
      </c>
      <c r="Q126" t="s">
        <v>253</v>
      </c>
      <c r="R126" s="5">
        <f t="shared" si="6"/>
        <v>1.1599999999999999</v>
      </c>
      <c r="S126" s="3">
        <f t="shared" si="5"/>
        <v>3332.2855999999997</v>
      </c>
      <c r="T126">
        <f t="shared" si="7"/>
        <v>0</v>
      </c>
      <c r="U126">
        <f>VLOOKUP(A126,Calculo!B:C,2,0)</f>
        <v>159484</v>
      </c>
      <c r="V126">
        <f>VLOOKUP(A126,Calculo!B:D,3,0)</f>
        <v>159484</v>
      </c>
      <c r="W126">
        <f t="shared" si="8"/>
        <v>0</v>
      </c>
      <c r="X126" s="27" t="e">
        <f t="shared" si="9"/>
        <v>#DIV/0!</v>
      </c>
    </row>
    <row r="127" spans="1:24" x14ac:dyDescent="0.25">
      <c r="A127" t="s">
        <v>135</v>
      </c>
      <c r="B127">
        <v>382521</v>
      </c>
      <c r="C127" s="2">
        <v>43727</v>
      </c>
      <c r="D127" t="s">
        <v>203</v>
      </c>
      <c r="E127" t="s">
        <v>67</v>
      </c>
      <c r="F127" t="s">
        <v>23</v>
      </c>
      <c r="G127" s="3">
        <v>5801.42</v>
      </c>
      <c r="H127" s="4">
        <v>0.16</v>
      </c>
      <c r="I127" s="2">
        <v>43727</v>
      </c>
      <c r="J127" s="1">
        <v>43738</v>
      </c>
      <c r="K127" t="s">
        <v>78</v>
      </c>
      <c r="L127">
        <v>150241</v>
      </c>
      <c r="M127" t="s">
        <v>76</v>
      </c>
      <c r="N127" t="s">
        <v>77</v>
      </c>
      <c r="O127">
        <v>3047074</v>
      </c>
      <c r="P127" t="s">
        <v>280</v>
      </c>
      <c r="Q127" t="s">
        <v>254</v>
      </c>
      <c r="R127" s="5">
        <f t="shared" si="6"/>
        <v>1.1599999999999999</v>
      </c>
      <c r="S127" s="3">
        <f t="shared" si="5"/>
        <v>6729.6471999999994</v>
      </c>
      <c r="T127">
        <f t="shared" si="7"/>
        <v>0</v>
      </c>
      <c r="U127">
        <f>VLOOKUP(A127,Calculo!B:C,2,0)</f>
        <v>150241</v>
      </c>
      <c r="V127">
        <f>VLOOKUP(A127,Calculo!B:D,3,0)</f>
        <v>160241</v>
      </c>
      <c r="W127">
        <f t="shared" si="8"/>
        <v>10000</v>
      </c>
      <c r="X127" s="27">
        <f t="shared" si="9"/>
        <v>0.67296471999999996</v>
      </c>
    </row>
    <row r="128" spans="1:24" x14ac:dyDescent="0.25">
      <c r="A128" t="s">
        <v>135</v>
      </c>
      <c r="B128">
        <v>382521</v>
      </c>
      <c r="C128" s="2">
        <v>43739</v>
      </c>
      <c r="D128" t="s">
        <v>203</v>
      </c>
      <c r="E128" t="s">
        <v>67</v>
      </c>
      <c r="F128" t="s">
        <v>136</v>
      </c>
      <c r="G128" s="3">
        <v>7505</v>
      </c>
      <c r="H128" s="4">
        <v>0.16</v>
      </c>
      <c r="I128" s="2">
        <v>43739</v>
      </c>
      <c r="J128" s="1">
        <v>43738</v>
      </c>
      <c r="K128" t="s">
        <v>78</v>
      </c>
      <c r="L128">
        <v>160241</v>
      </c>
      <c r="M128" t="s">
        <v>76</v>
      </c>
      <c r="N128" t="s">
        <v>77</v>
      </c>
      <c r="O128">
        <v>3047074</v>
      </c>
      <c r="P128" t="s">
        <v>280</v>
      </c>
      <c r="Q128" t="s">
        <v>254</v>
      </c>
      <c r="R128" s="5">
        <f t="shared" si="6"/>
        <v>1.1599999999999999</v>
      </c>
      <c r="S128" s="3">
        <f t="shared" si="5"/>
        <v>8705.7999999999993</v>
      </c>
      <c r="T128">
        <f t="shared" si="7"/>
        <v>0</v>
      </c>
      <c r="U128">
        <f>VLOOKUP(A128,Calculo!B:C,2,0)</f>
        <v>150241</v>
      </c>
      <c r="V128">
        <f>VLOOKUP(A128,Calculo!B:D,3,0)</f>
        <v>160241</v>
      </c>
      <c r="W128">
        <f t="shared" si="8"/>
        <v>10000</v>
      </c>
      <c r="X128" s="27">
        <f t="shared" si="9"/>
        <v>0.87057999999999991</v>
      </c>
    </row>
    <row r="129" spans="1:24" x14ac:dyDescent="0.25">
      <c r="A129" t="s">
        <v>137</v>
      </c>
      <c r="B129">
        <v>382545</v>
      </c>
      <c r="C129" s="2">
        <v>43733</v>
      </c>
      <c r="D129" t="s">
        <v>204</v>
      </c>
      <c r="E129" t="s">
        <v>67</v>
      </c>
      <c r="F129" t="s">
        <v>23</v>
      </c>
      <c r="G129" s="3">
        <v>2225.42</v>
      </c>
      <c r="H129" s="4">
        <v>0.16</v>
      </c>
      <c r="I129" s="2">
        <v>43733</v>
      </c>
      <c r="J129" s="1">
        <v>43738</v>
      </c>
      <c r="K129" t="s">
        <v>78</v>
      </c>
      <c r="L129">
        <v>229733</v>
      </c>
      <c r="M129" t="s">
        <v>76</v>
      </c>
      <c r="N129" t="s">
        <v>77</v>
      </c>
      <c r="O129">
        <v>3047074</v>
      </c>
      <c r="P129" t="s">
        <v>281</v>
      </c>
      <c r="Q129" t="s">
        <v>252</v>
      </c>
      <c r="R129" s="5">
        <f t="shared" si="6"/>
        <v>1.1599999999999999</v>
      </c>
      <c r="S129" s="3">
        <f t="shared" si="5"/>
        <v>2581.4872</v>
      </c>
      <c r="T129">
        <f t="shared" si="7"/>
        <v>0</v>
      </c>
      <c r="U129">
        <f>VLOOKUP(A129,Calculo!B:C,2,0)</f>
        <v>229733</v>
      </c>
      <c r="V129">
        <f>VLOOKUP(A129,Calculo!B:D,3,0)</f>
        <v>229733</v>
      </c>
      <c r="W129">
        <f t="shared" si="8"/>
        <v>0</v>
      </c>
      <c r="X129" s="27" t="e">
        <f t="shared" si="9"/>
        <v>#DIV/0!</v>
      </c>
    </row>
    <row r="130" spans="1:24" x14ac:dyDescent="0.25">
      <c r="A130" t="s">
        <v>138</v>
      </c>
      <c r="B130">
        <v>382569</v>
      </c>
      <c r="C130" s="2">
        <v>43698</v>
      </c>
      <c r="D130" t="s">
        <v>203</v>
      </c>
      <c r="E130" t="s">
        <v>67</v>
      </c>
      <c r="F130" t="s">
        <v>23</v>
      </c>
      <c r="G130" s="3">
        <v>6007.66</v>
      </c>
      <c r="H130" s="4">
        <v>0.16</v>
      </c>
      <c r="I130" s="2">
        <v>43698</v>
      </c>
      <c r="J130" s="1">
        <v>43706</v>
      </c>
      <c r="K130" t="s">
        <v>78</v>
      </c>
      <c r="L130">
        <v>183892</v>
      </c>
      <c r="M130" t="s">
        <v>76</v>
      </c>
      <c r="N130" t="s">
        <v>77</v>
      </c>
      <c r="O130">
        <v>3046330</v>
      </c>
      <c r="P130" t="s">
        <v>282</v>
      </c>
      <c r="Q130" t="s">
        <v>251</v>
      </c>
      <c r="R130" s="5">
        <f t="shared" si="6"/>
        <v>1.1599999999999999</v>
      </c>
      <c r="S130" s="3">
        <f t="shared" si="5"/>
        <v>6968.8855999999996</v>
      </c>
      <c r="T130">
        <f t="shared" si="7"/>
        <v>0</v>
      </c>
      <c r="U130">
        <f>VLOOKUP(A130,Calculo!B:C,2,0)</f>
        <v>183892</v>
      </c>
      <c r="V130">
        <f>VLOOKUP(A130,Calculo!B:D,3,0)</f>
        <v>191843</v>
      </c>
      <c r="W130">
        <f t="shared" si="8"/>
        <v>7951</v>
      </c>
      <c r="X130" s="27">
        <f t="shared" si="9"/>
        <v>0.87647913470003769</v>
      </c>
    </row>
    <row r="131" spans="1:24" x14ac:dyDescent="0.25">
      <c r="A131" t="s">
        <v>138</v>
      </c>
      <c r="B131">
        <v>382569</v>
      </c>
      <c r="C131" s="2">
        <v>43748</v>
      </c>
      <c r="D131" t="s">
        <v>203</v>
      </c>
      <c r="E131" t="s">
        <v>67</v>
      </c>
      <c r="F131" t="s">
        <v>20</v>
      </c>
      <c r="G131" s="3">
        <v>24125.85</v>
      </c>
      <c r="H131" s="4">
        <v>0.16</v>
      </c>
      <c r="I131" s="2">
        <v>43748</v>
      </c>
      <c r="J131" s="1">
        <v>43759</v>
      </c>
      <c r="K131" t="s">
        <v>78</v>
      </c>
      <c r="L131">
        <v>191843</v>
      </c>
      <c r="M131" t="s">
        <v>76</v>
      </c>
      <c r="N131" t="s">
        <v>77</v>
      </c>
      <c r="O131">
        <v>0</v>
      </c>
      <c r="P131" t="s">
        <v>282</v>
      </c>
      <c r="Q131" t="s">
        <v>251</v>
      </c>
      <c r="R131" s="5">
        <f t="shared" si="6"/>
        <v>1.1599999999999999</v>
      </c>
      <c r="S131" s="3">
        <f t="shared" si="5"/>
        <v>27985.985999999997</v>
      </c>
      <c r="T131">
        <f t="shared" si="7"/>
        <v>0</v>
      </c>
      <c r="U131">
        <f>VLOOKUP(A131,Calculo!B:C,2,0)</f>
        <v>183892</v>
      </c>
      <c r="V131">
        <f>VLOOKUP(A131,Calculo!B:D,3,0)</f>
        <v>191843</v>
      </c>
      <c r="W131">
        <f t="shared" si="8"/>
        <v>7951</v>
      </c>
      <c r="X131" s="27">
        <f t="shared" si="9"/>
        <v>3.519807068293296</v>
      </c>
    </row>
    <row r="132" spans="1:24" x14ac:dyDescent="0.25">
      <c r="A132" t="s">
        <v>138</v>
      </c>
      <c r="B132">
        <v>382569</v>
      </c>
      <c r="C132" s="2">
        <v>43748</v>
      </c>
      <c r="D132" t="s">
        <v>203</v>
      </c>
      <c r="E132" t="s">
        <v>67</v>
      </c>
      <c r="F132" t="s">
        <v>90</v>
      </c>
      <c r="G132" s="3">
        <v>24125.85</v>
      </c>
      <c r="H132" s="4">
        <v>0.16</v>
      </c>
      <c r="I132" s="2">
        <v>43748</v>
      </c>
      <c r="J132" s="1">
        <v>43759</v>
      </c>
      <c r="K132" t="s">
        <v>78</v>
      </c>
      <c r="L132">
        <v>191843</v>
      </c>
      <c r="M132" t="s">
        <v>76</v>
      </c>
      <c r="N132" t="s">
        <v>77</v>
      </c>
      <c r="O132">
        <v>0</v>
      </c>
      <c r="P132" t="s">
        <v>282</v>
      </c>
      <c r="Q132" t="s">
        <v>251</v>
      </c>
      <c r="R132" s="5">
        <f t="shared" si="6"/>
        <v>1.1599999999999999</v>
      </c>
      <c r="S132" s="3">
        <f t="shared" si="5"/>
        <v>27985.985999999997</v>
      </c>
      <c r="T132">
        <f t="shared" si="7"/>
        <v>0</v>
      </c>
      <c r="U132">
        <f>VLOOKUP(A132,Calculo!B:C,2,0)</f>
        <v>183892</v>
      </c>
      <c r="V132">
        <f>VLOOKUP(A132,Calculo!B:D,3,0)</f>
        <v>191843</v>
      </c>
      <c r="W132">
        <f t="shared" si="8"/>
        <v>7951</v>
      </c>
      <c r="X132" s="27">
        <f t="shared" si="9"/>
        <v>3.519807068293296</v>
      </c>
    </row>
    <row r="133" spans="1:24" x14ac:dyDescent="0.25">
      <c r="A133" t="s">
        <v>139</v>
      </c>
      <c r="B133">
        <v>382571</v>
      </c>
      <c r="C133" s="2">
        <v>43706</v>
      </c>
      <c r="D133" t="s">
        <v>203</v>
      </c>
      <c r="E133" t="s">
        <v>67</v>
      </c>
      <c r="F133" t="s">
        <v>10</v>
      </c>
      <c r="G133" s="3">
        <v>5801.42</v>
      </c>
      <c r="H133" s="4">
        <v>0.16</v>
      </c>
      <c r="I133" s="2">
        <v>43706</v>
      </c>
      <c r="J133" s="1">
        <v>43708</v>
      </c>
      <c r="K133" t="s">
        <v>78</v>
      </c>
      <c r="L133">
        <v>200325</v>
      </c>
      <c r="M133" t="s">
        <v>76</v>
      </c>
      <c r="N133" t="s">
        <v>77</v>
      </c>
      <c r="O133">
        <v>3046330</v>
      </c>
      <c r="P133" t="s">
        <v>283</v>
      </c>
      <c r="Q133" t="s">
        <v>252</v>
      </c>
      <c r="R133" s="5">
        <f t="shared" si="6"/>
        <v>1.1599999999999999</v>
      </c>
      <c r="S133" s="3">
        <f t="shared" ref="S133:S196" si="10">G133*R133</f>
        <v>6729.6471999999994</v>
      </c>
      <c r="T133">
        <f t="shared" si="7"/>
        <v>0</v>
      </c>
      <c r="U133">
        <f>VLOOKUP(A133,Calculo!B:C,2,0)</f>
        <v>200325</v>
      </c>
      <c r="V133">
        <f>VLOOKUP(A133,Calculo!B:D,3,0)</f>
        <v>200325</v>
      </c>
      <c r="W133">
        <f t="shared" si="8"/>
        <v>0</v>
      </c>
      <c r="X133" s="27" t="e">
        <f t="shared" si="9"/>
        <v>#DIV/0!</v>
      </c>
    </row>
    <row r="134" spans="1:24" x14ac:dyDescent="0.25">
      <c r="A134" t="s">
        <v>139</v>
      </c>
      <c r="B134">
        <v>382571</v>
      </c>
      <c r="C134" s="2">
        <v>43707</v>
      </c>
      <c r="D134" t="s">
        <v>203</v>
      </c>
      <c r="E134" t="s">
        <v>67</v>
      </c>
      <c r="F134" t="s">
        <v>140</v>
      </c>
      <c r="G134" s="3">
        <v>11035</v>
      </c>
      <c r="H134" s="4">
        <v>0.16</v>
      </c>
      <c r="I134" s="2">
        <v>43707</v>
      </c>
      <c r="J134" s="1">
        <v>43708</v>
      </c>
      <c r="K134" t="s">
        <v>78</v>
      </c>
      <c r="L134">
        <v>200325</v>
      </c>
      <c r="M134" t="s">
        <v>76</v>
      </c>
      <c r="N134" t="s">
        <v>77</v>
      </c>
      <c r="O134">
        <v>3046330</v>
      </c>
      <c r="P134" t="s">
        <v>283</v>
      </c>
      <c r="Q134" t="s">
        <v>252</v>
      </c>
      <c r="R134" s="5">
        <f t="shared" ref="R134:R197" si="11">1+H134</f>
        <v>1.1599999999999999</v>
      </c>
      <c r="S134" s="3">
        <f t="shared" si="10"/>
        <v>12800.599999999999</v>
      </c>
      <c r="T134">
        <f t="shared" ref="T134:T197" si="12">I134-C134</f>
        <v>0</v>
      </c>
      <c r="U134">
        <f>VLOOKUP(A134,Calculo!B:C,2,0)</f>
        <v>200325</v>
      </c>
      <c r="V134">
        <f>VLOOKUP(A134,Calculo!B:D,3,0)</f>
        <v>200325</v>
      </c>
      <c r="W134">
        <f t="shared" ref="W134:W197" si="13">V134-U134</f>
        <v>0</v>
      </c>
      <c r="X134" s="27" t="e">
        <f t="shared" ref="X134:X197" si="14">S134/W134</f>
        <v>#DIV/0!</v>
      </c>
    </row>
    <row r="135" spans="1:24" x14ac:dyDescent="0.25">
      <c r="A135" t="s">
        <v>141</v>
      </c>
      <c r="B135">
        <v>382596</v>
      </c>
      <c r="C135" s="2">
        <v>43713</v>
      </c>
      <c r="D135" t="s">
        <v>204</v>
      </c>
      <c r="E135" t="s">
        <v>67</v>
      </c>
      <c r="F135" t="s">
        <v>10</v>
      </c>
      <c r="G135" s="3">
        <v>5801.42</v>
      </c>
      <c r="H135" s="4">
        <v>0.16</v>
      </c>
      <c r="I135" s="2">
        <v>43713</v>
      </c>
      <c r="J135" s="1">
        <v>43738</v>
      </c>
      <c r="K135" t="s">
        <v>78</v>
      </c>
      <c r="L135">
        <v>156872</v>
      </c>
      <c r="M135" t="s">
        <v>76</v>
      </c>
      <c r="N135" t="s">
        <v>77</v>
      </c>
      <c r="O135">
        <v>3047074</v>
      </c>
      <c r="P135" t="s">
        <v>284</v>
      </c>
      <c r="Q135" t="s">
        <v>253</v>
      </c>
      <c r="R135" s="5">
        <f t="shared" si="11"/>
        <v>1.1599999999999999</v>
      </c>
      <c r="S135" s="3">
        <f t="shared" si="10"/>
        <v>6729.6471999999994</v>
      </c>
      <c r="T135">
        <f t="shared" si="12"/>
        <v>0</v>
      </c>
      <c r="U135">
        <f>VLOOKUP(A135,Calculo!B:C,2,0)</f>
        <v>156872</v>
      </c>
      <c r="V135">
        <f>VLOOKUP(A135,Calculo!B:D,3,0)</f>
        <v>156872</v>
      </c>
      <c r="W135">
        <f t="shared" si="13"/>
        <v>0</v>
      </c>
      <c r="X135" s="27" t="e">
        <f t="shared" si="14"/>
        <v>#DIV/0!</v>
      </c>
    </row>
    <row r="136" spans="1:24" x14ac:dyDescent="0.25">
      <c r="A136" t="s">
        <v>142</v>
      </c>
      <c r="B136">
        <v>382610</v>
      </c>
      <c r="C136" s="2">
        <v>43760</v>
      </c>
      <c r="D136" t="s">
        <v>203</v>
      </c>
      <c r="E136" t="s">
        <v>67</v>
      </c>
      <c r="F136" t="s">
        <v>23</v>
      </c>
      <c r="G136" s="3">
        <v>6573</v>
      </c>
      <c r="H136" s="4">
        <v>0.16</v>
      </c>
      <c r="I136" s="2">
        <v>43760</v>
      </c>
      <c r="J136" s="1">
        <v>43760</v>
      </c>
      <c r="K136" t="s">
        <v>22</v>
      </c>
      <c r="L136">
        <v>154031</v>
      </c>
      <c r="M136" t="s">
        <v>76</v>
      </c>
      <c r="N136" t="s">
        <v>77</v>
      </c>
      <c r="O136">
        <v>3047074</v>
      </c>
      <c r="P136" t="s">
        <v>285</v>
      </c>
      <c r="Q136" t="s">
        <v>253</v>
      </c>
      <c r="R136" s="5">
        <f t="shared" si="11"/>
        <v>1.1599999999999999</v>
      </c>
      <c r="S136" s="3">
        <f t="shared" si="10"/>
        <v>7624.6799999999994</v>
      </c>
      <c r="T136">
        <f t="shared" si="12"/>
        <v>0</v>
      </c>
      <c r="U136">
        <f>VLOOKUP(A136,Calculo!B:C,2,0)</f>
        <v>154031</v>
      </c>
      <c r="V136">
        <f>VLOOKUP(A136,Calculo!B:D,3,0)</f>
        <v>154031</v>
      </c>
      <c r="W136">
        <f t="shared" si="13"/>
        <v>0</v>
      </c>
      <c r="X136" s="27" t="e">
        <f t="shared" si="14"/>
        <v>#DIV/0!</v>
      </c>
    </row>
    <row r="137" spans="1:24" x14ac:dyDescent="0.25">
      <c r="A137" t="s">
        <v>143</v>
      </c>
      <c r="B137">
        <v>382622</v>
      </c>
      <c r="C137" s="2">
        <v>43704</v>
      </c>
      <c r="D137" t="s">
        <v>203</v>
      </c>
      <c r="E137" t="s">
        <v>67</v>
      </c>
      <c r="F137" t="s">
        <v>10</v>
      </c>
      <c r="G137" s="3">
        <v>15871</v>
      </c>
      <c r="H137" s="4">
        <v>0.16</v>
      </c>
      <c r="I137" s="2">
        <v>43704</v>
      </c>
      <c r="J137" s="1">
        <v>43704</v>
      </c>
      <c r="K137" t="s">
        <v>22</v>
      </c>
      <c r="L137">
        <v>150950</v>
      </c>
      <c r="M137" t="s">
        <v>76</v>
      </c>
      <c r="N137" t="s">
        <v>77</v>
      </c>
      <c r="O137">
        <v>3045606</v>
      </c>
      <c r="P137" t="s">
        <v>286</v>
      </c>
      <c r="Q137" t="s">
        <v>252</v>
      </c>
      <c r="R137" s="5">
        <f t="shared" si="11"/>
        <v>1.1599999999999999</v>
      </c>
      <c r="S137" s="3">
        <f t="shared" si="10"/>
        <v>18410.359999999997</v>
      </c>
      <c r="T137">
        <f t="shared" si="12"/>
        <v>0</v>
      </c>
      <c r="U137">
        <f>VLOOKUP(A137,Calculo!B:C,2,0)</f>
        <v>150950</v>
      </c>
      <c r="V137">
        <f>VLOOKUP(A137,Calculo!B:D,3,0)</f>
        <v>150950</v>
      </c>
      <c r="W137">
        <f t="shared" si="13"/>
        <v>0</v>
      </c>
      <c r="X137" s="27" t="e">
        <f t="shared" si="14"/>
        <v>#DIV/0!</v>
      </c>
    </row>
    <row r="138" spans="1:24" x14ac:dyDescent="0.25">
      <c r="A138" t="s">
        <v>143</v>
      </c>
      <c r="B138">
        <v>382622</v>
      </c>
      <c r="C138" s="2">
        <v>43704</v>
      </c>
      <c r="D138" t="s">
        <v>203</v>
      </c>
      <c r="E138" t="s">
        <v>67</v>
      </c>
      <c r="F138" t="s">
        <v>11</v>
      </c>
      <c r="G138" s="3">
        <v>15871</v>
      </c>
      <c r="H138" s="4">
        <v>0.16</v>
      </c>
      <c r="I138" s="2">
        <v>43704</v>
      </c>
      <c r="J138" s="1">
        <v>43704</v>
      </c>
      <c r="K138" t="s">
        <v>22</v>
      </c>
      <c r="L138">
        <v>150950</v>
      </c>
      <c r="M138" t="s">
        <v>76</v>
      </c>
      <c r="N138" t="s">
        <v>77</v>
      </c>
      <c r="O138">
        <v>3045606</v>
      </c>
      <c r="P138" t="s">
        <v>286</v>
      </c>
      <c r="Q138" t="s">
        <v>252</v>
      </c>
      <c r="R138" s="5">
        <f t="shared" si="11"/>
        <v>1.1599999999999999</v>
      </c>
      <c r="S138" s="3">
        <f t="shared" si="10"/>
        <v>18410.359999999997</v>
      </c>
      <c r="T138">
        <f t="shared" si="12"/>
        <v>0</v>
      </c>
      <c r="U138">
        <f>VLOOKUP(A138,Calculo!B:C,2,0)</f>
        <v>150950</v>
      </c>
      <c r="V138">
        <f>VLOOKUP(A138,Calculo!B:D,3,0)</f>
        <v>150950</v>
      </c>
      <c r="W138">
        <f t="shared" si="13"/>
        <v>0</v>
      </c>
      <c r="X138" s="27" t="e">
        <f t="shared" si="14"/>
        <v>#DIV/0!</v>
      </c>
    </row>
    <row r="139" spans="1:24" x14ac:dyDescent="0.25">
      <c r="A139" t="s">
        <v>144</v>
      </c>
      <c r="B139">
        <v>382634</v>
      </c>
      <c r="C139" s="2">
        <v>43677</v>
      </c>
      <c r="D139" t="s">
        <v>203</v>
      </c>
      <c r="E139" t="s">
        <v>67</v>
      </c>
      <c r="F139" t="s">
        <v>65</v>
      </c>
      <c r="G139" s="3">
        <v>5704.15</v>
      </c>
      <c r="H139" s="4">
        <v>0.16</v>
      </c>
      <c r="I139" s="2">
        <v>43677</v>
      </c>
      <c r="J139" s="1">
        <v>43677</v>
      </c>
      <c r="K139" t="s">
        <v>22</v>
      </c>
      <c r="L139">
        <v>154338</v>
      </c>
      <c r="M139" t="s">
        <v>76</v>
      </c>
      <c r="N139" t="s">
        <v>77</v>
      </c>
      <c r="O139">
        <v>3045606</v>
      </c>
      <c r="P139" t="s">
        <v>287</v>
      </c>
      <c r="Q139" t="s">
        <v>251</v>
      </c>
      <c r="R139" s="5">
        <f t="shared" si="11"/>
        <v>1.1599999999999999</v>
      </c>
      <c r="S139" s="3">
        <f t="shared" si="10"/>
        <v>6616.8139999999994</v>
      </c>
      <c r="T139">
        <f t="shared" si="12"/>
        <v>0</v>
      </c>
      <c r="U139">
        <f>VLOOKUP(A139,Calculo!B:C,2,0)</f>
        <v>154338</v>
      </c>
      <c r="V139">
        <f>VLOOKUP(A139,Calculo!B:D,3,0)</f>
        <v>154338</v>
      </c>
      <c r="W139">
        <f t="shared" si="13"/>
        <v>0</v>
      </c>
      <c r="X139" s="27" t="e">
        <f t="shared" si="14"/>
        <v>#DIV/0!</v>
      </c>
    </row>
    <row r="140" spans="1:24" x14ac:dyDescent="0.25">
      <c r="A140" t="s">
        <v>144</v>
      </c>
      <c r="B140">
        <v>382634</v>
      </c>
      <c r="C140" s="2">
        <v>43677</v>
      </c>
      <c r="D140" t="s">
        <v>203</v>
      </c>
      <c r="E140" t="s">
        <v>67</v>
      </c>
      <c r="F140" t="s">
        <v>10</v>
      </c>
      <c r="G140" s="3">
        <v>5704.15</v>
      </c>
      <c r="H140" s="4">
        <v>0.16</v>
      </c>
      <c r="I140" s="2">
        <v>43677</v>
      </c>
      <c r="J140" s="1">
        <v>43677</v>
      </c>
      <c r="K140" t="s">
        <v>22</v>
      </c>
      <c r="L140">
        <v>154338</v>
      </c>
      <c r="M140" t="s">
        <v>76</v>
      </c>
      <c r="N140" t="s">
        <v>77</v>
      </c>
      <c r="O140">
        <v>3045606</v>
      </c>
      <c r="P140" t="s">
        <v>287</v>
      </c>
      <c r="Q140" t="s">
        <v>251</v>
      </c>
      <c r="R140" s="5">
        <f t="shared" si="11"/>
        <v>1.1599999999999999</v>
      </c>
      <c r="S140" s="3">
        <f t="shared" si="10"/>
        <v>6616.8139999999994</v>
      </c>
      <c r="T140">
        <f t="shared" si="12"/>
        <v>0</v>
      </c>
      <c r="U140">
        <f>VLOOKUP(A140,Calculo!B:C,2,0)</f>
        <v>154338</v>
      </c>
      <c r="V140">
        <f>VLOOKUP(A140,Calculo!B:D,3,0)</f>
        <v>154338</v>
      </c>
      <c r="W140">
        <f t="shared" si="13"/>
        <v>0</v>
      </c>
      <c r="X140" s="27" t="e">
        <f t="shared" si="14"/>
        <v>#DIV/0!</v>
      </c>
    </row>
    <row r="141" spans="1:24" x14ac:dyDescent="0.25">
      <c r="A141" t="s">
        <v>145</v>
      </c>
      <c r="B141">
        <v>385004</v>
      </c>
      <c r="C141" s="2">
        <v>43651</v>
      </c>
      <c r="D141" t="s">
        <v>204</v>
      </c>
      <c r="E141" t="s">
        <v>67</v>
      </c>
      <c r="F141" t="s">
        <v>20</v>
      </c>
      <c r="G141" s="3">
        <v>4399.97</v>
      </c>
      <c r="H141" s="4">
        <v>0.16</v>
      </c>
      <c r="I141" s="2">
        <v>43651</v>
      </c>
      <c r="J141" s="1">
        <v>43650</v>
      </c>
      <c r="K141" t="s">
        <v>22</v>
      </c>
      <c r="L141">
        <v>180398</v>
      </c>
      <c r="M141" t="s">
        <v>29</v>
      </c>
      <c r="N141" t="s">
        <v>30</v>
      </c>
      <c r="O141">
        <v>3044906</v>
      </c>
      <c r="P141" t="s">
        <v>288</v>
      </c>
      <c r="Q141" t="s">
        <v>252</v>
      </c>
      <c r="R141" s="5">
        <f t="shared" si="11"/>
        <v>1.1599999999999999</v>
      </c>
      <c r="S141" s="3">
        <f t="shared" si="10"/>
        <v>5103.9651999999996</v>
      </c>
      <c r="T141">
        <f t="shared" si="12"/>
        <v>0</v>
      </c>
      <c r="U141">
        <f>VLOOKUP(A141,Calculo!B:C,2,0)</f>
        <v>180398</v>
      </c>
      <c r="V141">
        <f>VLOOKUP(A141,Calculo!B:D,3,0)</f>
        <v>180398</v>
      </c>
      <c r="W141">
        <f t="shared" si="13"/>
        <v>0</v>
      </c>
      <c r="X141" s="27" t="e">
        <f t="shared" si="14"/>
        <v>#DIV/0!</v>
      </c>
    </row>
    <row r="142" spans="1:24" x14ac:dyDescent="0.25">
      <c r="A142" t="s">
        <v>146</v>
      </c>
      <c r="B142">
        <v>385304</v>
      </c>
      <c r="C142" s="2">
        <v>43683</v>
      </c>
      <c r="D142" t="s">
        <v>204</v>
      </c>
      <c r="E142" t="s">
        <v>67</v>
      </c>
      <c r="F142" t="s">
        <v>10</v>
      </c>
      <c r="G142" s="3">
        <v>1137.06</v>
      </c>
      <c r="H142" s="4">
        <v>0.16</v>
      </c>
      <c r="I142" s="2">
        <v>43683</v>
      </c>
      <c r="J142" s="1">
        <v>43682</v>
      </c>
      <c r="K142" t="s">
        <v>13</v>
      </c>
      <c r="L142">
        <v>130389</v>
      </c>
      <c r="M142" t="s">
        <v>6</v>
      </c>
      <c r="N142" t="s">
        <v>34</v>
      </c>
      <c r="O142">
        <v>3045606</v>
      </c>
      <c r="P142" t="s">
        <v>289</v>
      </c>
      <c r="Q142" t="s">
        <v>253</v>
      </c>
      <c r="R142" s="5">
        <f t="shared" si="11"/>
        <v>1.1599999999999999</v>
      </c>
      <c r="S142" s="3">
        <f t="shared" si="10"/>
        <v>1318.9895999999999</v>
      </c>
      <c r="T142">
        <f t="shared" si="12"/>
        <v>0</v>
      </c>
      <c r="U142">
        <f>VLOOKUP(A142,Calculo!B:C,2,0)</f>
        <v>130389</v>
      </c>
      <c r="V142">
        <f>VLOOKUP(A142,Calculo!B:D,3,0)</f>
        <v>139657</v>
      </c>
      <c r="W142">
        <f t="shared" si="13"/>
        <v>9268</v>
      </c>
      <c r="X142" s="27">
        <f t="shared" si="14"/>
        <v>0.14231652999568406</v>
      </c>
    </row>
    <row r="143" spans="1:24" x14ac:dyDescent="0.25">
      <c r="A143" t="s">
        <v>146</v>
      </c>
      <c r="B143">
        <v>385304</v>
      </c>
      <c r="C143" s="2">
        <v>43760</v>
      </c>
      <c r="D143" t="s">
        <v>204</v>
      </c>
      <c r="E143" t="s">
        <v>67</v>
      </c>
      <c r="F143" t="s">
        <v>10</v>
      </c>
      <c r="G143" s="3">
        <v>2028.45</v>
      </c>
      <c r="H143" s="4">
        <v>0.16</v>
      </c>
      <c r="I143" s="2">
        <v>43760</v>
      </c>
      <c r="J143" s="1">
        <v>43759</v>
      </c>
      <c r="K143" t="s">
        <v>13</v>
      </c>
      <c r="L143">
        <v>139657</v>
      </c>
      <c r="M143" t="s">
        <v>6</v>
      </c>
      <c r="N143" t="s">
        <v>34</v>
      </c>
      <c r="O143">
        <v>3047074</v>
      </c>
      <c r="P143" t="s">
        <v>289</v>
      </c>
      <c r="Q143" t="s">
        <v>253</v>
      </c>
      <c r="R143" s="5">
        <f t="shared" si="11"/>
        <v>1.1599999999999999</v>
      </c>
      <c r="S143" s="3">
        <f t="shared" si="10"/>
        <v>2353.002</v>
      </c>
      <c r="T143">
        <f t="shared" si="12"/>
        <v>0</v>
      </c>
      <c r="U143">
        <f>VLOOKUP(A143,Calculo!B:C,2,0)</f>
        <v>130389</v>
      </c>
      <c r="V143">
        <f>VLOOKUP(A143,Calculo!B:D,3,0)</f>
        <v>139657</v>
      </c>
      <c r="W143">
        <f t="shared" si="13"/>
        <v>9268</v>
      </c>
      <c r="X143" s="27">
        <f t="shared" si="14"/>
        <v>0.25388454898575746</v>
      </c>
    </row>
    <row r="144" spans="1:24" x14ac:dyDescent="0.25">
      <c r="A144" t="s">
        <v>147</v>
      </c>
      <c r="B144">
        <v>385431</v>
      </c>
      <c r="C144" s="2">
        <v>43715</v>
      </c>
      <c r="D144" t="s">
        <v>203</v>
      </c>
      <c r="E144" t="s">
        <v>67</v>
      </c>
      <c r="F144" t="s">
        <v>148</v>
      </c>
      <c r="G144" s="3">
        <v>1209.8800000000001</v>
      </c>
      <c r="H144" s="4">
        <v>0.16</v>
      </c>
      <c r="I144" s="2">
        <v>43715</v>
      </c>
      <c r="J144" s="1">
        <v>43730</v>
      </c>
      <c r="K144" t="s">
        <v>22</v>
      </c>
      <c r="L144">
        <v>62884</v>
      </c>
      <c r="M144" t="s">
        <v>29</v>
      </c>
      <c r="N144" t="s">
        <v>30</v>
      </c>
      <c r="O144">
        <v>0</v>
      </c>
      <c r="P144" t="s">
        <v>290</v>
      </c>
      <c r="Q144" t="s">
        <v>251</v>
      </c>
      <c r="R144" s="5">
        <f t="shared" si="11"/>
        <v>1.1599999999999999</v>
      </c>
      <c r="S144" s="3">
        <f t="shared" si="10"/>
        <v>1403.4608000000001</v>
      </c>
      <c r="T144">
        <f t="shared" si="12"/>
        <v>0</v>
      </c>
      <c r="U144">
        <f>VLOOKUP(A144,Calculo!B:C,2,0)</f>
        <v>62884</v>
      </c>
      <c r="V144">
        <f>VLOOKUP(A144,Calculo!B:D,3,0)</f>
        <v>62884</v>
      </c>
      <c r="W144">
        <f t="shared" si="13"/>
        <v>0</v>
      </c>
      <c r="X144" s="27" t="e">
        <f t="shared" si="14"/>
        <v>#DIV/0!</v>
      </c>
    </row>
    <row r="145" spans="1:24" x14ac:dyDescent="0.25">
      <c r="A145" t="s">
        <v>147</v>
      </c>
      <c r="B145">
        <v>385431</v>
      </c>
      <c r="C145" s="2">
        <v>43723</v>
      </c>
      <c r="D145" t="s">
        <v>203</v>
      </c>
      <c r="E145" t="s">
        <v>67</v>
      </c>
      <c r="F145" t="s">
        <v>149</v>
      </c>
      <c r="G145" s="3">
        <v>10119.76</v>
      </c>
      <c r="H145" s="4">
        <v>0.16</v>
      </c>
      <c r="I145" s="2">
        <v>43723</v>
      </c>
      <c r="J145" s="1">
        <v>43728</v>
      </c>
      <c r="K145" t="s">
        <v>22</v>
      </c>
      <c r="L145">
        <v>62884</v>
      </c>
      <c r="M145" t="s">
        <v>29</v>
      </c>
      <c r="N145" t="s">
        <v>30</v>
      </c>
      <c r="O145">
        <v>0</v>
      </c>
      <c r="P145" t="s">
        <v>290</v>
      </c>
      <c r="Q145" t="s">
        <v>251</v>
      </c>
      <c r="R145" s="5">
        <f t="shared" si="11"/>
        <v>1.1599999999999999</v>
      </c>
      <c r="S145" s="3">
        <f t="shared" si="10"/>
        <v>11738.9216</v>
      </c>
      <c r="T145">
        <f t="shared" si="12"/>
        <v>0</v>
      </c>
      <c r="U145">
        <f>VLOOKUP(A145,Calculo!B:C,2,0)</f>
        <v>62884</v>
      </c>
      <c r="V145">
        <f>VLOOKUP(A145,Calculo!B:D,3,0)</f>
        <v>62884</v>
      </c>
      <c r="W145">
        <f t="shared" si="13"/>
        <v>0</v>
      </c>
      <c r="X145" s="27" t="e">
        <f t="shared" si="14"/>
        <v>#DIV/0!</v>
      </c>
    </row>
    <row r="146" spans="1:24" x14ac:dyDescent="0.25">
      <c r="A146" t="s">
        <v>150</v>
      </c>
      <c r="B146">
        <v>386538</v>
      </c>
      <c r="C146" s="2">
        <v>43699</v>
      </c>
      <c r="D146" t="s">
        <v>204</v>
      </c>
      <c r="E146" t="s">
        <v>67</v>
      </c>
      <c r="F146" t="s">
        <v>151</v>
      </c>
      <c r="G146" s="3">
        <v>32245.97</v>
      </c>
      <c r="H146" s="4">
        <v>0.16</v>
      </c>
      <c r="I146" s="2">
        <v>43704</v>
      </c>
      <c r="J146" s="1">
        <v>43708</v>
      </c>
      <c r="K146" t="s">
        <v>78</v>
      </c>
      <c r="L146">
        <v>139292</v>
      </c>
      <c r="M146" t="s">
        <v>76</v>
      </c>
      <c r="N146" t="s">
        <v>77</v>
      </c>
      <c r="O146">
        <v>3047074</v>
      </c>
      <c r="P146" t="s">
        <v>291</v>
      </c>
      <c r="Q146" t="s">
        <v>254</v>
      </c>
      <c r="R146" s="5">
        <f t="shared" si="11"/>
        <v>1.1599999999999999</v>
      </c>
      <c r="S146" s="3">
        <f t="shared" si="10"/>
        <v>37405.325199999999</v>
      </c>
      <c r="T146">
        <f t="shared" si="12"/>
        <v>5</v>
      </c>
      <c r="U146">
        <f>VLOOKUP(A146,Calculo!B:C,2,0)</f>
        <v>139292</v>
      </c>
      <c r="V146">
        <f>VLOOKUP(A146,Calculo!B:D,3,0)</f>
        <v>149780</v>
      </c>
      <c r="W146">
        <f t="shared" si="13"/>
        <v>10488</v>
      </c>
      <c r="X146" s="27">
        <f t="shared" si="14"/>
        <v>3.5664879099923721</v>
      </c>
    </row>
    <row r="147" spans="1:24" x14ac:dyDescent="0.25">
      <c r="A147" t="s">
        <v>150</v>
      </c>
      <c r="B147">
        <v>386538</v>
      </c>
      <c r="C147" s="2">
        <v>43699</v>
      </c>
      <c r="D147" t="s">
        <v>204</v>
      </c>
      <c r="E147" t="s">
        <v>67</v>
      </c>
      <c r="F147" t="s">
        <v>23</v>
      </c>
      <c r="G147" s="3">
        <v>32245.97</v>
      </c>
      <c r="H147" s="4">
        <v>0.16</v>
      </c>
      <c r="I147" s="2">
        <v>43704</v>
      </c>
      <c r="J147" s="1">
        <v>43708</v>
      </c>
      <c r="K147" t="s">
        <v>78</v>
      </c>
      <c r="L147">
        <v>139292</v>
      </c>
      <c r="M147" t="s">
        <v>76</v>
      </c>
      <c r="N147" t="s">
        <v>77</v>
      </c>
      <c r="O147">
        <v>3047074</v>
      </c>
      <c r="P147" t="s">
        <v>291</v>
      </c>
      <c r="Q147" t="s">
        <v>254</v>
      </c>
      <c r="R147" s="5">
        <f t="shared" si="11"/>
        <v>1.1599999999999999</v>
      </c>
      <c r="S147" s="3">
        <f t="shared" si="10"/>
        <v>37405.325199999999</v>
      </c>
      <c r="T147">
        <f t="shared" si="12"/>
        <v>5</v>
      </c>
      <c r="U147">
        <f>VLOOKUP(A147,Calculo!B:C,2,0)</f>
        <v>139292</v>
      </c>
      <c r="V147">
        <f>VLOOKUP(A147,Calculo!B:D,3,0)</f>
        <v>149780</v>
      </c>
      <c r="W147">
        <f t="shared" si="13"/>
        <v>10488</v>
      </c>
      <c r="X147" s="27">
        <f t="shared" si="14"/>
        <v>3.5664879099923721</v>
      </c>
    </row>
    <row r="148" spans="1:24" x14ac:dyDescent="0.25">
      <c r="A148" t="s">
        <v>150</v>
      </c>
      <c r="B148">
        <v>386538</v>
      </c>
      <c r="C148" s="2">
        <v>43750</v>
      </c>
      <c r="D148" t="s">
        <v>204</v>
      </c>
      <c r="E148" t="s">
        <v>67</v>
      </c>
      <c r="F148" t="s">
        <v>10</v>
      </c>
      <c r="G148" s="3">
        <v>5801.42</v>
      </c>
      <c r="H148" s="4">
        <v>0.16</v>
      </c>
      <c r="I148" s="2">
        <v>43750</v>
      </c>
      <c r="J148" s="1">
        <v>43759</v>
      </c>
      <c r="K148" t="s">
        <v>78</v>
      </c>
      <c r="L148">
        <v>149780</v>
      </c>
      <c r="M148" t="s">
        <v>76</v>
      </c>
      <c r="N148" t="s">
        <v>77</v>
      </c>
      <c r="O148">
        <v>3047074</v>
      </c>
      <c r="P148" t="s">
        <v>291</v>
      </c>
      <c r="Q148" t="s">
        <v>254</v>
      </c>
      <c r="R148" s="5">
        <f t="shared" si="11"/>
        <v>1.1599999999999999</v>
      </c>
      <c r="S148" s="3">
        <f t="shared" si="10"/>
        <v>6729.6471999999994</v>
      </c>
      <c r="T148">
        <f t="shared" si="12"/>
        <v>0</v>
      </c>
      <c r="U148">
        <f>VLOOKUP(A148,Calculo!B:C,2,0)</f>
        <v>139292</v>
      </c>
      <c r="V148">
        <f>VLOOKUP(A148,Calculo!B:D,3,0)</f>
        <v>149780</v>
      </c>
      <c r="W148">
        <f t="shared" si="13"/>
        <v>10488</v>
      </c>
      <c r="X148" s="27">
        <f t="shared" si="14"/>
        <v>0.64165209763539277</v>
      </c>
    </row>
    <row r="149" spans="1:24" x14ac:dyDescent="0.25">
      <c r="A149" t="s">
        <v>152</v>
      </c>
      <c r="B149">
        <v>386540</v>
      </c>
      <c r="C149" s="2">
        <v>43663</v>
      </c>
      <c r="D149" t="s">
        <v>204</v>
      </c>
      <c r="E149" t="s">
        <v>67</v>
      </c>
      <c r="F149" t="s">
        <v>70</v>
      </c>
      <c r="G149" s="3">
        <v>844.83</v>
      </c>
      <c r="H149" s="4">
        <v>0.16</v>
      </c>
      <c r="I149" s="2">
        <v>43663</v>
      </c>
      <c r="J149" s="1">
        <v>43666</v>
      </c>
      <c r="K149" t="s">
        <v>69</v>
      </c>
      <c r="L149">
        <v>74000</v>
      </c>
      <c r="M149" t="s">
        <v>76</v>
      </c>
      <c r="N149" t="s">
        <v>77</v>
      </c>
      <c r="O149">
        <v>3045606</v>
      </c>
      <c r="P149" t="s">
        <v>292</v>
      </c>
      <c r="Q149" t="s">
        <v>252</v>
      </c>
      <c r="R149" s="5">
        <f t="shared" si="11"/>
        <v>1.1599999999999999</v>
      </c>
      <c r="S149" s="3">
        <f t="shared" si="10"/>
        <v>980.00279999999998</v>
      </c>
      <c r="T149">
        <f t="shared" si="12"/>
        <v>0</v>
      </c>
      <c r="U149">
        <f>VLOOKUP(A149,Calculo!B:C,2,0)</f>
        <v>74000</v>
      </c>
      <c r="V149">
        <f>VLOOKUP(A149,Calculo!B:D,3,0)</f>
        <v>74000</v>
      </c>
      <c r="W149">
        <f t="shared" si="13"/>
        <v>0</v>
      </c>
      <c r="X149" s="27" t="e">
        <f t="shared" si="14"/>
        <v>#DIV/0!</v>
      </c>
    </row>
    <row r="150" spans="1:24" x14ac:dyDescent="0.25">
      <c r="A150" t="s">
        <v>153</v>
      </c>
      <c r="B150">
        <v>386552</v>
      </c>
      <c r="C150" s="2">
        <v>43754</v>
      </c>
      <c r="D150" t="s">
        <v>203</v>
      </c>
      <c r="E150" t="s">
        <v>67</v>
      </c>
      <c r="F150" t="s">
        <v>20</v>
      </c>
      <c r="G150" s="3">
        <v>2744.75</v>
      </c>
      <c r="H150" s="4">
        <v>0.16</v>
      </c>
      <c r="I150" s="2">
        <v>43754</v>
      </c>
      <c r="J150" s="1">
        <v>43754</v>
      </c>
      <c r="K150" t="s">
        <v>86</v>
      </c>
      <c r="L150">
        <v>130243</v>
      </c>
      <c r="M150" t="s">
        <v>76</v>
      </c>
      <c r="N150" t="s">
        <v>77</v>
      </c>
      <c r="O150">
        <v>0</v>
      </c>
      <c r="P150" t="s">
        <v>293</v>
      </c>
      <c r="Q150" t="s">
        <v>252</v>
      </c>
      <c r="R150" s="5">
        <f t="shared" si="11"/>
        <v>1.1599999999999999</v>
      </c>
      <c r="S150" s="3">
        <f t="shared" si="10"/>
        <v>3183.91</v>
      </c>
      <c r="T150">
        <f t="shared" si="12"/>
        <v>0</v>
      </c>
      <c r="U150">
        <f>VLOOKUP(A150,Calculo!B:C,2,0)</f>
        <v>130243</v>
      </c>
      <c r="V150">
        <f>VLOOKUP(A150,Calculo!B:D,3,0)</f>
        <v>130243</v>
      </c>
      <c r="W150">
        <f t="shared" si="13"/>
        <v>0</v>
      </c>
      <c r="X150" s="27" t="e">
        <f t="shared" si="14"/>
        <v>#DIV/0!</v>
      </c>
    </row>
    <row r="151" spans="1:24" x14ac:dyDescent="0.25">
      <c r="A151" t="s">
        <v>153</v>
      </c>
      <c r="B151">
        <v>386552</v>
      </c>
      <c r="C151" s="2">
        <v>43754</v>
      </c>
      <c r="D151" t="s">
        <v>203</v>
      </c>
      <c r="E151" t="s">
        <v>67</v>
      </c>
      <c r="F151" t="s">
        <v>46</v>
      </c>
      <c r="G151" s="3">
        <v>8625.16</v>
      </c>
      <c r="H151" s="4">
        <v>0.16</v>
      </c>
      <c r="I151" s="2">
        <v>43754</v>
      </c>
      <c r="J151" s="1">
        <v>43754</v>
      </c>
      <c r="K151" t="s">
        <v>86</v>
      </c>
      <c r="L151">
        <v>130243</v>
      </c>
      <c r="M151" t="s">
        <v>76</v>
      </c>
      <c r="N151" t="s">
        <v>77</v>
      </c>
      <c r="O151">
        <v>0</v>
      </c>
      <c r="P151" t="s">
        <v>293</v>
      </c>
      <c r="Q151" t="s">
        <v>252</v>
      </c>
      <c r="R151" s="5">
        <f t="shared" si="11"/>
        <v>1.1599999999999999</v>
      </c>
      <c r="S151" s="3">
        <f t="shared" si="10"/>
        <v>10005.185599999999</v>
      </c>
      <c r="T151">
        <f t="shared" si="12"/>
        <v>0</v>
      </c>
      <c r="U151">
        <f>VLOOKUP(A151,Calculo!B:C,2,0)</f>
        <v>130243</v>
      </c>
      <c r="V151">
        <f>VLOOKUP(A151,Calculo!B:D,3,0)</f>
        <v>130243</v>
      </c>
      <c r="W151">
        <f t="shared" si="13"/>
        <v>0</v>
      </c>
      <c r="X151" s="27" t="e">
        <f t="shared" si="14"/>
        <v>#DIV/0!</v>
      </c>
    </row>
    <row r="152" spans="1:24" x14ac:dyDescent="0.25">
      <c r="A152" t="s">
        <v>154</v>
      </c>
      <c r="B152">
        <v>391631</v>
      </c>
      <c r="C152" s="2">
        <v>43707</v>
      </c>
      <c r="D152" t="s">
        <v>203</v>
      </c>
      <c r="E152" t="s">
        <v>67</v>
      </c>
      <c r="F152" t="s">
        <v>39</v>
      </c>
      <c r="G152" s="3">
        <v>8835.84</v>
      </c>
      <c r="H152" s="4">
        <v>0.16</v>
      </c>
      <c r="I152" s="2">
        <v>43707</v>
      </c>
      <c r="J152" s="1">
        <v>43756</v>
      </c>
      <c r="K152" t="s">
        <v>68</v>
      </c>
      <c r="L152">
        <v>75280</v>
      </c>
      <c r="M152" t="s">
        <v>6</v>
      </c>
      <c r="N152" t="s">
        <v>7</v>
      </c>
      <c r="O152">
        <v>3047074</v>
      </c>
      <c r="P152" t="s">
        <v>294</v>
      </c>
      <c r="Q152" t="s">
        <v>252</v>
      </c>
      <c r="R152" s="5">
        <f t="shared" si="11"/>
        <v>1.1599999999999999</v>
      </c>
      <c r="S152" s="3">
        <f t="shared" si="10"/>
        <v>10249.5744</v>
      </c>
      <c r="T152">
        <f t="shared" si="12"/>
        <v>0</v>
      </c>
      <c r="U152">
        <f>VLOOKUP(A152,Calculo!B:C,2,0)</f>
        <v>75280</v>
      </c>
      <c r="V152">
        <f>VLOOKUP(A152,Calculo!B:D,3,0)</f>
        <v>75687</v>
      </c>
      <c r="W152">
        <f t="shared" si="13"/>
        <v>407</v>
      </c>
      <c r="X152" s="27">
        <f t="shared" si="14"/>
        <v>25.183229484029482</v>
      </c>
    </row>
    <row r="153" spans="1:24" x14ac:dyDescent="0.25">
      <c r="A153" t="s">
        <v>154</v>
      </c>
      <c r="B153">
        <v>391631</v>
      </c>
      <c r="C153" s="2">
        <v>43723</v>
      </c>
      <c r="D153" t="s">
        <v>203</v>
      </c>
      <c r="E153" t="s">
        <v>67</v>
      </c>
      <c r="F153" t="s">
        <v>140</v>
      </c>
      <c r="G153" s="3">
        <v>4932.1499999999996</v>
      </c>
      <c r="H153" s="4">
        <v>0.16</v>
      </c>
      <c r="I153" s="2">
        <v>43723</v>
      </c>
      <c r="J153" s="1">
        <v>43735</v>
      </c>
      <c r="K153" t="s">
        <v>13</v>
      </c>
      <c r="L153">
        <v>75687</v>
      </c>
      <c r="M153" t="s">
        <v>6</v>
      </c>
      <c r="N153" t="s">
        <v>7</v>
      </c>
      <c r="O153">
        <v>3047074</v>
      </c>
      <c r="P153" t="s">
        <v>294</v>
      </c>
      <c r="Q153" t="s">
        <v>252</v>
      </c>
      <c r="R153" s="5">
        <f t="shared" si="11"/>
        <v>1.1599999999999999</v>
      </c>
      <c r="S153" s="3">
        <f t="shared" si="10"/>
        <v>5721.293999999999</v>
      </c>
      <c r="T153">
        <f t="shared" si="12"/>
        <v>0</v>
      </c>
      <c r="U153">
        <f>VLOOKUP(A153,Calculo!B:C,2,0)</f>
        <v>75280</v>
      </c>
      <c r="V153">
        <f>VLOOKUP(A153,Calculo!B:D,3,0)</f>
        <v>75687</v>
      </c>
      <c r="W153">
        <f t="shared" si="13"/>
        <v>407</v>
      </c>
      <c r="X153" s="27">
        <f t="shared" si="14"/>
        <v>14.057233415233412</v>
      </c>
    </row>
    <row r="154" spans="1:24" x14ac:dyDescent="0.25">
      <c r="A154" t="s">
        <v>154</v>
      </c>
      <c r="B154">
        <v>391631</v>
      </c>
      <c r="C154" s="2">
        <v>43733</v>
      </c>
      <c r="D154" t="s">
        <v>203</v>
      </c>
      <c r="E154" t="s">
        <v>67</v>
      </c>
      <c r="F154" t="s">
        <v>110</v>
      </c>
      <c r="G154" s="3">
        <v>10985.28</v>
      </c>
      <c r="H154" s="4">
        <v>0.16</v>
      </c>
      <c r="I154" s="2">
        <v>43733</v>
      </c>
      <c r="J154" s="1">
        <v>43735</v>
      </c>
      <c r="K154" t="s">
        <v>13</v>
      </c>
      <c r="L154">
        <v>75687</v>
      </c>
      <c r="M154" t="s">
        <v>6</v>
      </c>
      <c r="N154" t="s">
        <v>7</v>
      </c>
      <c r="O154">
        <v>3047074</v>
      </c>
      <c r="P154" t="s">
        <v>294</v>
      </c>
      <c r="Q154" t="s">
        <v>252</v>
      </c>
      <c r="R154" s="5">
        <f t="shared" si="11"/>
        <v>1.1599999999999999</v>
      </c>
      <c r="S154" s="3">
        <f t="shared" si="10"/>
        <v>12742.924800000001</v>
      </c>
      <c r="T154">
        <f t="shared" si="12"/>
        <v>0</v>
      </c>
      <c r="U154">
        <f>VLOOKUP(A154,Calculo!B:C,2,0)</f>
        <v>75280</v>
      </c>
      <c r="V154">
        <f>VLOOKUP(A154,Calculo!B:D,3,0)</f>
        <v>75687</v>
      </c>
      <c r="W154">
        <f t="shared" si="13"/>
        <v>407</v>
      </c>
      <c r="X154" s="27">
        <f t="shared" si="14"/>
        <v>31.309397542997544</v>
      </c>
    </row>
    <row r="155" spans="1:24" x14ac:dyDescent="0.25">
      <c r="A155" t="s">
        <v>155</v>
      </c>
      <c r="B155">
        <v>398318</v>
      </c>
      <c r="C155" s="2">
        <v>43753</v>
      </c>
      <c r="D155" t="s">
        <v>204</v>
      </c>
      <c r="E155" t="s">
        <v>67</v>
      </c>
      <c r="F155" t="s">
        <v>10</v>
      </c>
      <c r="G155" s="3">
        <v>1137.07</v>
      </c>
      <c r="H155" s="4">
        <v>0.16</v>
      </c>
      <c r="I155" s="2">
        <v>43753</v>
      </c>
      <c r="J155" s="1">
        <v>43752</v>
      </c>
      <c r="K155" t="s">
        <v>13</v>
      </c>
      <c r="L155">
        <v>191218</v>
      </c>
      <c r="M155" t="s">
        <v>6</v>
      </c>
      <c r="N155" t="s">
        <v>34</v>
      </c>
      <c r="O155">
        <v>3047074</v>
      </c>
      <c r="P155" t="s">
        <v>295</v>
      </c>
      <c r="Q155" t="s">
        <v>251</v>
      </c>
      <c r="R155" s="5">
        <f t="shared" si="11"/>
        <v>1.1599999999999999</v>
      </c>
      <c r="S155" s="3">
        <f t="shared" si="10"/>
        <v>1319.0011999999999</v>
      </c>
      <c r="T155">
        <f t="shared" si="12"/>
        <v>0</v>
      </c>
      <c r="U155">
        <f>VLOOKUP(A155,Calculo!B:C,2,0)</f>
        <v>191218</v>
      </c>
      <c r="V155">
        <f>VLOOKUP(A155,Calculo!B:D,3,0)</f>
        <v>191218</v>
      </c>
      <c r="W155">
        <f t="shared" si="13"/>
        <v>0</v>
      </c>
      <c r="X155" s="27" t="e">
        <f t="shared" si="14"/>
        <v>#DIV/0!</v>
      </c>
    </row>
    <row r="156" spans="1:24" x14ac:dyDescent="0.25">
      <c r="A156" t="s">
        <v>156</v>
      </c>
      <c r="B156">
        <v>398320</v>
      </c>
      <c r="C156" s="2">
        <v>43656</v>
      </c>
      <c r="D156" t="s">
        <v>204</v>
      </c>
      <c r="E156" t="s">
        <v>67</v>
      </c>
      <c r="F156" t="s">
        <v>10</v>
      </c>
      <c r="G156" s="3">
        <v>3347.41</v>
      </c>
      <c r="H156" s="4">
        <v>0.16</v>
      </c>
      <c r="I156" s="2">
        <v>43656</v>
      </c>
      <c r="J156" s="1">
        <v>43655</v>
      </c>
      <c r="K156" t="s">
        <v>13</v>
      </c>
      <c r="L156">
        <v>121465</v>
      </c>
      <c r="M156" t="s">
        <v>6</v>
      </c>
      <c r="N156" t="s">
        <v>34</v>
      </c>
      <c r="O156">
        <v>3044906</v>
      </c>
      <c r="P156" t="s">
        <v>296</v>
      </c>
      <c r="Q156" t="s">
        <v>252</v>
      </c>
      <c r="R156" s="5">
        <f t="shared" si="11"/>
        <v>1.1599999999999999</v>
      </c>
      <c r="S156" s="3">
        <f t="shared" si="10"/>
        <v>3882.9955999999997</v>
      </c>
      <c r="T156">
        <f t="shared" si="12"/>
        <v>0</v>
      </c>
      <c r="U156">
        <f>VLOOKUP(A156,Calculo!B:C,2,0)</f>
        <v>121465</v>
      </c>
      <c r="V156">
        <f>VLOOKUP(A156,Calculo!B:D,3,0)</f>
        <v>131450</v>
      </c>
      <c r="W156">
        <f t="shared" si="13"/>
        <v>9985</v>
      </c>
      <c r="X156" s="27">
        <f t="shared" si="14"/>
        <v>0.38888288432648971</v>
      </c>
    </row>
    <row r="157" spans="1:24" x14ac:dyDescent="0.25">
      <c r="A157" t="s">
        <v>156</v>
      </c>
      <c r="B157">
        <v>398320</v>
      </c>
      <c r="C157" s="2">
        <v>43734</v>
      </c>
      <c r="D157" t="s">
        <v>204</v>
      </c>
      <c r="E157" t="s">
        <v>67</v>
      </c>
      <c r="F157" t="s">
        <v>10</v>
      </c>
      <c r="G157" s="3">
        <v>1137.06</v>
      </c>
      <c r="H157" s="4">
        <v>0.16</v>
      </c>
      <c r="I157" s="2">
        <v>43734</v>
      </c>
      <c r="J157" s="1">
        <v>43733</v>
      </c>
      <c r="K157" t="s">
        <v>13</v>
      </c>
      <c r="L157">
        <v>131450</v>
      </c>
      <c r="M157" t="s">
        <v>6</v>
      </c>
      <c r="N157" t="s">
        <v>34</v>
      </c>
      <c r="O157">
        <v>3046330</v>
      </c>
      <c r="P157" t="s">
        <v>296</v>
      </c>
      <c r="Q157" t="s">
        <v>252</v>
      </c>
      <c r="R157" s="5">
        <f t="shared" si="11"/>
        <v>1.1599999999999999</v>
      </c>
      <c r="S157" s="3">
        <f t="shared" si="10"/>
        <v>1318.9895999999999</v>
      </c>
      <c r="T157">
        <f t="shared" si="12"/>
        <v>0</v>
      </c>
      <c r="U157">
        <f>VLOOKUP(A157,Calculo!B:C,2,0)</f>
        <v>121465</v>
      </c>
      <c r="V157">
        <f>VLOOKUP(A157,Calculo!B:D,3,0)</f>
        <v>131450</v>
      </c>
      <c r="W157">
        <f t="shared" si="13"/>
        <v>9985</v>
      </c>
      <c r="X157" s="27">
        <f t="shared" si="14"/>
        <v>0.13209710565848773</v>
      </c>
    </row>
    <row r="158" spans="1:24" x14ac:dyDescent="0.25">
      <c r="A158" t="s">
        <v>157</v>
      </c>
      <c r="B158">
        <v>398332</v>
      </c>
      <c r="C158" s="2">
        <v>43673</v>
      </c>
      <c r="D158" t="s">
        <v>204</v>
      </c>
      <c r="E158" t="s">
        <v>67</v>
      </c>
      <c r="F158" t="s">
        <v>158</v>
      </c>
      <c r="G158" s="3">
        <v>7025.24</v>
      </c>
      <c r="H158" s="4">
        <v>0.16</v>
      </c>
      <c r="I158" s="2">
        <v>43673</v>
      </c>
      <c r="J158" s="1">
        <v>43682</v>
      </c>
      <c r="K158" t="s">
        <v>13</v>
      </c>
      <c r="L158">
        <v>182349</v>
      </c>
      <c r="M158" t="s">
        <v>6</v>
      </c>
      <c r="N158" t="s">
        <v>34</v>
      </c>
      <c r="O158">
        <v>3045606</v>
      </c>
      <c r="P158" t="s">
        <v>297</v>
      </c>
      <c r="Q158" t="s">
        <v>252</v>
      </c>
      <c r="R158" s="5">
        <f t="shared" si="11"/>
        <v>1.1599999999999999</v>
      </c>
      <c r="S158" s="3">
        <f t="shared" si="10"/>
        <v>8149.2783999999992</v>
      </c>
      <c r="T158">
        <f t="shared" si="12"/>
        <v>0</v>
      </c>
      <c r="U158">
        <f>VLOOKUP(A158,Calculo!B:C,2,0)</f>
        <v>182349</v>
      </c>
      <c r="V158">
        <f>VLOOKUP(A158,Calculo!B:D,3,0)</f>
        <v>183000</v>
      </c>
      <c r="W158">
        <f t="shared" si="13"/>
        <v>651</v>
      </c>
      <c r="X158" s="27">
        <f t="shared" si="14"/>
        <v>12.518092780337941</v>
      </c>
    </row>
    <row r="159" spans="1:24" x14ac:dyDescent="0.25">
      <c r="A159" t="s">
        <v>157</v>
      </c>
      <c r="B159">
        <v>398332</v>
      </c>
      <c r="C159" s="2">
        <v>43720</v>
      </c>
      <c r="D159" t="s">
        <v>204</v>
      </c>
      <c r="E159" t="s">
        <v>67</v>
      </c>
      <c r="F159" t="s">
        <v>23</v>
      </c>
      <c r="G159" s="3">
        <v>2000</v>
      </c>
      <c r="H159" s="4">
        <v>0.16</v>
      </c>
      <c r="I159" s="2">
        <v>43720</v>
      </c>
      <c r="J159" s="1">
        <v>43720</v>
      </c>
      <c r="K159" t="s">
        <v>19</v>
      </c>
      <c r="L159">
        <v>183000</v>
      </c>
      <c r="M159" t="s">
        <v>6</v>
      </c>
      <c r="N159" t="s">
        <v>34</v>
      </c>
      <c r="O159">
        <v>3046330</v>
      </c>
      <c r="P159" t="s">
        <v>297</v>
      </c>
      <c r="Q159" t="s">
        <v>252</v>
      </c>
      <c r="R159" s="5">
        <f t="shared" si="11"/>
        <v>1.1599999999999999</v>
      </c>
      <c r="S159" s="3">
        <f t="shared" si="10"/>
        <v>2320</v>
      </c>
      <c r="T159">
        <f t="shared" si="12"/>
        <v>0</v>
      </c>
      <c r="U159">
        <f>VLOOKUP(A159,Calculo!B:C,2,0)</f>
        <v>182349</v>
      </c>
      <c r="V159">
        <f>VLOOKUP(A159,Calculo!B:D,3,0)</f>
        <v>183000</v>
      </c>
      <c r="W159">
        <f t="shared" si="13"/>
        <v>651</v>
      </c>
      <c r="X159" s="27">
        <f t="shared" si="14"/>
        <v>3.563748079877112</v>
      </c>
    </row>
    <row r="160" spans="1:24" x14ac:dyDescent="0.25">
      <c r="A160" t="s">
        <v>159</v>
      </c>
      <c r="B160">
        <v>398368</v>
      </c>
      <c r="C160" s="2">
        <v>43698</v>
      </c>
      <c r="D160" t="s">
        <v>203</v>
      </c>
      <c r="E160" t="s">
        <v>67</v>
      </c>
      <c r="F160" t="s">
        <v>160</v>
      </c>
      <c r="G160" s="3">
        <v>15979.75</v>
      </c>
      <c r="H160" s="4">
        <v>0.16</v>
      </c>
      <c r="I160" s="2">
        <v>43698</v>
      </c>
      <c r="J160" s="1">
        <v>43718</v>
      </c>
      <c r="K160" t="s">
        <v>13</v>
      </c>
      <c r="L160">
        <v>130563</v>
      </c>
      <c r="M160" t="s">
        <v>6</v>
      </c>
      <c r="N160" t="s">
        <v>34</v>
      </c>
      <c r="O160">
        <v>3046330</v>
      </c>
      <c r="P160" t="s">
        <v>298</v>
      </c>
      <c r="Q160" t="s">
        <v>252</v>
      </c>
      <c r="R160" s="5">
        <f t="shared" si="11"/>
        <v>1.1599999999999999</v>
      </c>
      <c r="S160" s="3">
        <f t="shared" si="10"/>
        <v>18536.509999999998</v>
      </c>
      <c r="T160">
        <f t="shared" si="12"/>
        <v>0</v>
      </c>
      <c r="U160">
        <f>VLOOKUP(A160,Calculo!B:C,2,0)</f>
        <v>130563</v>
      </c>
      <c r="V160">
        <f>VLOOKUP(A160,Calculo!B:D,3,0)</f>
        <v>168618</v>
      </c>
      <c r="W160">
        <f t="shared" si="13"/>
        <v>38055</v>
      </c>
      <c r="X160" s="27">
        <f t="shared" si="14"/>
        <v>0.48709788464065162</v>
      </c>
    </row>
    <row r="161" spans="1:24" x14ac:dyDescent="0.25">
      <c r="A161" t="s">
        <v>159</v>
      </c>
      <c r="B161">
        <v>398368</v>
      </c>
      <c r="C161" s="2">
        <v>43714</v>
      </c>
      <c r="D161" t="s">
        <v>203</v>
      </c>
      <c r="E161" t="s">
        <v>67</v>
      </c>
      <c r="F161" t="s">
        <v>10</v>
      </c>
      <c r="G161" s="3">
        <v>4168.1000000000004</v>
      </c>
      <c r="H161" s="4">
        <v>0.16</v>
      </c>
      <c r="I161" s="2">
        <v>43714</v>
      </c>
      <c r="J161" s="1">
        <v>43718</v>
      </c>
      <c r="K161" t="s">
        <v>13</v>
      </c>
      <c r="L161">
        <v>165506</v>
      </c>
      <c r="M161" t="s">
        <v>6</v>
      </c>
      <c r="N161" t="s">
        <v>34</v>
      </c>
      <c r="O161">
        <v>3046330</v>
      </c>
      <c r="P161" t="s">
        <v>298</v>
      </c>
      <c r="Q161" t="s">
        <v>252</v>
      </c>
      <c r="R161" s="5">
        <f t="shared" si="11"/>
        <v>1.1599999999999999</v>
      </c>
      <c r="S161" s="3">
        <f t="shared" si="10"/>
        <v>4834.9960000000001</v>
      </c>
      <c r="T161">
        <f t="shared" si="12"/>
        <v>0</v>
      </c>
      <c r="U161">
        <f>VLOOKUP(A161,Calculo!B:C,2,0)</f>
        <v>130563</v>
      </c>
      <c r="V161">
        <f>VLOOKUP(A161,Calculo!B:D,3,0)</f>
        <v>168618</v>
      </c>
      <c r="W161">
        <f t="shared" si="13"/>
        <v>38055</v>
      </c>
      <c r="X161" s="27">
        <f t="shared" si="14"/>
        <v>0.12705284456707397</v>
      </c>
    </row>
    <row r="162" spans="1:24" x14ac:dyDescent="0.25">
      <c r="A162" t="s">
        <v>159</v>
      </c>
      <c r="B162">
        <v>398368</v>
      </c>
      <c r="C162" s="2">
        <v>43734</v>
      </c>
      <c r="D162" t="s">
        <v>203</v>
      </c>
      <c r="E162" t="s">
        <v>67</v>
      </c>
      <c r="F162" t="s">
        <v>39</v>
      </c>
      <c r="G162" s="3">
        <v>12041.36</v>
      </c>
      <c r="H162" s="4">
        <v>0.16</v>
      </c>
      <c r="I162" s="2">
        <v>43734</v>
      </c>
      <c r="J162" s="1">
        <v>43733</v>
      </c>
      <c r="K162" t="s">
        <v>35</v>
      </c>
      <c r="L162">
        <v>168618</v>
      </c>
      <c r="M162" t="s">
        <v>6</v>
      </c>
      <c r="N162" t="s">
        <v>34</v>
      </c>
      <c r="O162">
        <v>3046330</v>
      </c>
      <c r="P162" t="s">
        <v>298</v>
      </c>
      <c r="Q162" t="s">
        <v>252</v>
      </c>
      <c r="R162" s="5">
        <f t="shared" si="11"/>
        <v>1.1599999999999999</v>
      </c>
      <c r="S162" s="3">
        <f t="shared" si="10"/>
        <v>13967.9776</v>
      </c>
      <c r="T162">
        <f t="shared" si="12"/>
        <v>0</v>
      </c>
      <c r="U162">
        <f>VLOOKUP(A162,Calculo!B:C,2,0)</f>
        <v>130563</v>
      </c>
      <c r="V162">
        <f>VLOOKUP(A162,Calculo!B:D,3,0)</f>
        <v>168618</v>
      </c>
      <c r="W162">
        <f t="shared" si="13"/>
        <v>38055</v>
      </c>
      <c r="X162" s="27">
        <f t="shared" si="14"/>
        <v>0.36704710550518987</v>
      </c>
    </row>
    <row r="163" spans="1:24" x14ac:dyDescent="0.25">
      <c r="A163" t="s">
        <v>161</v>
      </c>
      <c r="B163">
        <v>398370</v>
      </c>
      <c r="C163" s="2">
        <v>43701</v>
      </c>
      <c r="D163" t="s">
        <v>203</v>
      </c>
      <c r="E163" t="s">
        <v>67</v>
      </c>
      <c r="F163" t="s">
        <v>162</v>
      </c>
      <c r="G163" s="3">
        <v>1595</v>
      </c>
      <c r="H163" s="4">
        <v>0.16</v>
      </c>
      <c r="I163" s="2">
        <v>43701</v>
      </c>
      <c r="J163" s="1">
        <v>43705</v>
      </c>
      <c r="K163" t="s">
        <v>86</v>
      </c>
      <c r="L163">
        <v>157226</v>
      </c>
      <c r="M163" t="s">
        <v>6</v>
      </c>
      <c r="N163" t="s">
        <v>34</v>
      </c>
      <c r="O163">
        <v>3046330</v>
      </c>
      <c r="P163" t="s">
        <v>299</v>
      </c>
      <c r="Q163" t="s">
        <v>252</v>
      </c>
      <c r="R163" s="5">
        <f t="shared" si="11"/>
        <v>1.1599999999999999</v>
      </c>
      <c r="S163" s="3">
        <f t="shared" si="10"/>
        <v>1850.1999999999998</v>
      </c>
      <c r="T163">
        <f t="shared" si="12"/>
        <v>0</v>
      </c>
      <c r="U163">
        <f>VLOOKUP(A163,Calculo!B:C,2,0)</f>
        <v>157226</v>
      </c>
      <c r="V163">
        <f>VLOOKUP(A163,Calculo!B:D,3,0)</f>
        <v>160925</v>
      </c>
      <c r="W163">
        <f t="shared" si="13"/>
        <v>3699</v>
      </c>
      <c r="X163" s="27">
        <f t="shared" si="14"/>
        <v>0.50018924033522572</v>
      </c>
    </row>
    <row r="164" spans="1:24" x14ac:dyDescent="0.25">
      <c r="A164" t="s">
        <v>161</v>
      </c>
      <c r="B164">
        <v>398370</v>
      </c>
      <c r="C164" s="2">
        <v>43741</v>
      </c>
      <c r="D164" t="s">
        <v>203</v>
      </c>
      <c r="E164" t="s">
        <v>67</v>
      </c>
      <c r="F164" t="s">
        <v>20</v>
      </c>
      <c r="G164" s="3">
        <v>4889.41</v>
      </c>
      <c r="H164" s="4">
        <v>0.16</v>
      </c>
      <c r="I164" s="2">
        <v>43741</v>
      </c>
      <c r="J164" s="1">
        <v>43741</v>
      </c>
      <c r="K164" t="s">
        <v>22</v>
      </c>
      <c r="L164">
        <v>160925</v>
      </c>
      <c r="M164" t="s">
        <v>6</v>
      </c>
      <c r="N164" t="s">
        <v>34</v>
      </c>
      <c r="O164">
        <v>3047074</v>
      </c>
      <c r="P164" t="s">
        <v>299</v>
      </c>
      <c r="Q164" t="s">
        <v>252</v>
      </c>
      <c r="R164" s="5">
        <f t="shared" si="11"/>
        <v>1.1599999999999999</v>
      </c>
      <c r="S164" s="3">
        <f t="shared" si="10"/>
        <v>5671.7155999999995</v>
      </c>
      <c r="T164">
        <f t="shared" si="12"/>
        <v>0</v>
      </c>
      <c r="U164">
        <f>VLOOKUP(A164,Calculo!B:C,2,0)</f>
        <v>157226</v>
      </c>
      <c r="V164">
        <f>VLOOKUP(A164,Calculo!B:D,3,0)</f>
        <v>160925</v>
      </c>
      <c r="W164">
        <f t="shared" si="13"/>
        <v>3699</v>
      </c>
      <c r="X164" s="27">
        <f t="shared" si="14"/>
        <v>1.5333105163557716</v>
      </c>
    </row>
    <row r="165" spans="1:24" x14ac:dyDescent="0.25">
      <c r="A165" t="s">
        <v>161</v>
      </c>
      <c r="B165">
        <v>398370</v>
      </c>
      <c r="C165" s="2">
        <v>43741</v>
      </c>
      <c r="D165" t="s">
        <v>203</v>
      </c>
      <c r="E165" t="s">
        <v>67</v>
      </c>
      <c r="F165" t="s">
        <v>46</v>
      </c>
      <c r="G165" s="3">
        <v>4889.41</v>
      </c>
      <c r="H165" s="4">
        <v>0.16</v>
      </c>
      <c r="I165" s="2">
        <v>43741</v>
      </c>
      <c r="J165" s="1">
        <v>43741</v>
      </c>
      <c r="K165" t="s">
        <v>22</v>
      </c>
      <c r="L165">
        <v>160925</v>
      </c>
      <c r="M165" t="s">
        <v>6</v>
      </c>
      <c r="N165" t="s">
        <v>34</v>
      </c>
      <c r="O165">
        <v>3047074</v>
      </c>
      <c r="P165" t="s">
        <v>299</v>
      </c>
      <c r="Q165" t="s">
        <v>252</v>
      </c>
      <c r="R165" s="5">
        <f t="shared" si="11"/>
        <v>1.1599999999999999</v>
      </c>
      <c r="S165" s="3">
        <f t="shared" si="10"/>
        <v>5671.7155999999995</v>
      </c>
      <c r="T165">
        <f t="shared" si="12"/>
        <v>0</v>
      </c>
      <c r="U165">
        <f>VLOOKUP(A165,Calculo!B:C,2,0)</f>
        <v>157226</v>
      </c>
      <c r="V165">
        <f>VLOOKUP(A165,Calculo!B:D,3,0)</f>
        <v>160925</v>
      </c>
      <c r="W165">
        <f t="shared" si="13"/>
        <v>3699</v>
      </c>
      <c r="X165" s="27">
        <f t="shared" si="14"/>
        <v>1.5333105163557716</v>
      </c>
    </row>
    <row r="166" spans="1:24" x14ac:dyDescent="0.25">
      <c r="A166" t="s">
        <v>163</v>
      </c>
      <c r="B166">
        <v>398382</v>
      </c>
      <c r="C166" s="2">
        <v>43688</v>
      </c>
      <c r="D166" t="s">
        <v>204</v>
      </c>
      <c r="E166" t="s">
        <v>67</v>
      </c>
      <c r="F166" t="s">
        <v>70</v>
      </c>
      <c r="G166" s="3">
        <v>412.08</v>
      </c>
      <c r="H166" s="4">
        <v>0.16</v>
      </c>
      <c r="I166" s="2">
        <v>43688</v>
      </c>
      <c r="J166" s="1">
        <v>43687</v>
      </c>
      <c r="K166" t="s">
        <v>35</v>
      </c>
      <c r="L166">
        <v>84665</v>
      </c>
      <c r="M166" t="s">
        <v>6</v>
      </c>
      <c r="N166" t="s">
        <v>34</v>
      </c>
      <c r="O166">
        <v>3045606</v>
      </c>
      <c r="P166" t="s">
        <v>300</v>
      </c>
      <c r="Q166" t="s">
        <v>254</v>
      </c>
      <c r="R166" s="5">
        <f t="shared" si="11"/>
        <v>1.1599999999999999</v>
      </c>
      <c r="S166" s="3">
        <f t="shared" si="10"/>
        <v>478.01279999999997</v>
      </c>
      <c r="T166">
        <f t="shared" si="12"/>
        <v>0</v>
      </c>
      <c r="U166">
        <f>VLOOKUP(A166,Calculo!B:C,2,0)</f>
        <v>84665</v>
      </c>
      <c r="V166">
        <f>VLOOKUP(A166,Calculo!B:D,3,0)</f>
        <v>95386</v>
      </c>
      <c r="W166">
        <f t="shared" si="13"/>
        <v>10721</v>
      </c>
      <c r="X166" s="27">
        <f t="shared" si="14"/>
        <v>4.4586587072101481E-2</v>
      </c>
    </row>
    <row r="167" spans="1:24" x14ac:dyDescent="0.25">
      <c r="A167" t="s">
        <v>163</v>
      </c>
      <c r="B167">
        <v>398382</v>
      </c>
      <c r="C167" s="2">
        <v>43768</v>
      </c>
      <c r="D167" t="s">
        <v>204</v>
      </c>
      <c r="E167" t="s">
        <v>67</v>
      </c>
      <c r="F167" t="s">
        <v>10</v>
      </c>
      <c r="G167" s="3">
        <v>1137.07</v>
      </c>
      <c r="H167" s="4">
        <v>0.16</v>
      </c>
      <c r="I167" s="2">
        <v>43768</v>
      </c>
      <c r="J167" s="1">
        <v>43767</v>
      </c>
      <c r="K167" t="s">
        <v>13</v>
      </c>
      <c r="L167">
        <v>95386</v>
      </c>
      <c r="M167" t="s">
        <v>6</v>
      </c>
      <c r="N167" t="s">
        <v>34</v>
      </c>
      <c r="O167">
        <v>0</v>
      </c>
      <c r="P167" t="s">
        <v>300</v>
      </c>
      <c r="Q167" t="s">
        <v>254</v>
      </c>
      <c r="R167" s="5">
        <f t="shared" si="11"/>
        <v>1.1599999999999999</v>
      </c>
      <c r="S167" s="3">
        <f t="shared" si="10"/>
        <v>1319.0011999999999</v>
      </c>
      <c r="T167">
        <f t="shared" si="12"/>
        <v>0</v>
      </c>
      <c r="U167">
        <f>VLOOKUP(A167,Calculo!B:C,2,0)</f>
        <v>84665</v>
      </c>
      <c r="V167">
        <f>VLOOKUP(A167,Calculo!B:D,3,0)</f>
        <v>95386</v>
      </c>
      <c r="W167">
        <f t="shared" si="13"/>
        <v>10721</v>
      </c>
      <c r="X167" s="27">
        <f t="shared" si="14"/>
        <v>0.12302968006715791</v>
      </c>
    </row>
    <row r="168" spans="1:24" x14ac:dyDescent="0.25">
      <c r="A168" t="s">
        <v>164</v>
      </c>
      <c r="B168">
        <v>398407</v>
      </c>
      <c r="C168" s="2">
        <v>43715</v>
      </c>
      <c r="D168" t="s">
        <v>204</v>
      </c>
      <c r="E168" t="s">
        <v>67</v>
      </c>
      <c r="F168" t="s">
        <v>10</v>
      </c>
      <c r="G168" s="3">
        <v>2000</v>
      </c>
      <c r="H168" s="4">
        <v>0.16</v>
      </c>
      <c r="I168" s="2">
        <v>43715</v>
      </c>
      <c r="J168" s="1">
        <v>43720</v>
      </c>
      <c r="K168" t="s">
        <v>19</v>
      </c>
      <c r="L168">
        <v>101689</v>
      </c>
      <c r="M168" t="s">
        <v>6</v>
      </c>
      <c r="N168" t="s">
        <v>34</v>
      </c>
      <c r="O168">
        <v>3046330</v>
      </c>
      <c r="P168" t="s">
        <v>301</v>
      </c>
      <c r="Q168" t="s">
        <v>254</v>
      </c>
      <c r="R168" s="5">
        <f t="shared" si="11"/>
        <v>1.1599999999999999</v>
      </c>
      <c r="S168" s="3">
        <f t="shared" si="10"/>
        <v>2320</v>
      </c>
      <c r="T168">
        <f t="shared" si="12"/>
        <v>0</v>
      </c>
      <c r="U168">
        <f>VLOOKUP(A168,Calculo!B:C,2,0)</f>
        <v>101689</v>
      </c>
      <c r="V168">
        <f>VLOOKUP(A168,Calculo!B:D,3,0)</f>
        <v>101689</v>
      </c>
      <c r="W168">
        <f t="shared" si="13"/>
        <v>0</v>
      </c>
      <c r="X168" s="27" t="e">
        <f t="shared" si="14"/>
        <v>#DIV/0!</v>
      </c>
    </row>
    <row r="169" spans="1:24" x14ac:dyDescent="0.25">
      <c r="A169" t="s">
        <v>165</v>
      </c>
      <c r="B169">
        <v>398419</v>
      </c>
      <c r="C169" s="2">
        <v>43693</v>
      </c>
      <c r="D169" t="s">
        <v>203</v>
      </c>
      <c r="E169" t="s">
        <v>67</v>
      </c>
      <c r="F169" t="s">
        <v>56</v>
      </c>
      <c r="G169" s="3">
        <v>1307.9000000000001</v>
      </c>
      <c r="H169" s="4">
        <v>0.16</v>
      </c>
      <c r="I169" s="2">
        <v>43693</v>
      </c>
      <c r="J169" s="1">
        <v>43694</v>
      </c>
      <c r="K169" t="s">
        <v>13</v>
      </c>
      <c r="L169">
        <v>211778</v>
      </c>
      <c r="M169" t="s">
        <v>6</v>
      </c>
      <c r="N169" t="s">
        <v>34</v>
      </c>
      <c r="O169">
        <v>3045606</v>
      </c>
      <c r="P169" t="s">
        <v>302</v>
      </c>
      <c r="Q169" t="s">
        <v>252</v>
      </c>
      <c r="R169" s="5">
        <f t="shared" si="11"/>
        <v>1.1599999999999999</v>
      </c>
      <c r="S169" s="3">
        <f t="shared" si="10"/>
        <v>1517.164</v>
      </c>
      <c r="T169">
        <f t="shared" si="12"/>
        <v>0</v>
      </c>
      <c r="U169">
        <f>VLOOKUP(A169,Calculo!B:C,2,0)</f>
        <v>211778</v>
      </c>
      <c r="V169">
        <f>VLOOKUP(A169,Calculo!B:D,3,0)</f>
        <v>218166</v>
      </c>
      <c r="W169">
        <f t="shared" si="13"/>
        <v>6388</v>
      </c>
      <c r="X169" s="27">
        <f t="shared" si="14"/>
        <v>0.23750219160926739</v>
      </c>
    </row>
    <row r="170" spans="1:24" x14ac:dyDescent="0.25">
      <c r="A170" t="s">
        <v>165</v>
      </c>
      <c r="B170">
        <v>398419</v>
      </c>
      <c r="C170" s="2">
        <v>43693</v>
      </c>
      <c r="D170" t="s">
        <v>203</v>
      </c>
      <c r="E170" t="s">
        <v>67</v>
      </c>
      <c r="F170" t="s">
        <v>10</v>
      </c>
      <c r="G170" s="3">
        <v>1307.9000000000001</v>
      </c>
      <c r="H170" s="4">
        <v>0.16</v>
      </c>
      <c r="I170" s="2">
        <v>43693</v>
      </c>
      <c r="J170" s="1">
        <v>43694</v>
      </c>
      <c r="K170" t="s">
        <v>13</v>
      </c>
      <c r="L170">
        <v>211778</v>
      </c>
      <c r="M170" t="s">
        <v>6</v>
      </c>
      <c r="N170" t="s">
        <v>34</v>
      </c>
      <c r="O170">
        <v>3045606</v>
      </c>
      <c r="P170" t="s">
        <v>302</v>
      </c>
      <c r="Q170" t="s">
        <v>252</v>
      </c>
      <c r="R170" s="5">
        <f t="shared" si="11"/>
        <v>1.1599999999999999</v>
      </c>
      <c r="S170" s="3">
        <f t="shared" si="10"/>
        <v>1517.164</v>
      </c>
      <c r="T170">
        <f t="shared" si="12"/>
        <v>0</v>
      </c>
      <c r="U170">
        <f>VLOOKUP(A170,Calculo!B:C,2,0)</f>
        <v>211778</v>
      </c>
      <c r="V170">
        <f>VLOOKUP(A170,Calculo!B:D,3,0)</f>
        <v>218166</v>
      </c>
      <c r="W170">
        <f t="shared" si="13"/>
        <v>6388</v>
      </c>
      <c r="X170" s="27">
        <f t="shared" si="14"/>
        <v>0.23750219160926739</v>
      </c>
    </row>
    <row r="171" spans="1:24" x14ac:dyDescent="0.25">
      <c r="A171" t="s">
        <v>165</v>
      </c>
      <c r="B171">
        <v>398419</v>
      </c>
      <c r="C171" s="2">
        <v>43767</v>
      </c>
      <c r="D171" t="s">
        <v>203</v>
      </c>
      <c r="E171" t="s">
        <v>67</v>
      </c>
      <c r="F171" t="s">
        <v>136</v>
      </c>
      <c r="G171" s="3">
        <v>907.5</v>
      </c>
      <c r="H171" s="4">
        <v>0.16</v>
      </c>
      <c r="I171" s="2">
        <v>43767</v>
      </c>
      <c r="J171" s="1">
        <v>43766</v>
      </c>
      <c r="K171" t="s">
        <v>9</v>
      </c>
      <c r="L171">
        <v>218166</v>
      </c>
      <c r="M171" t="s">
        <v>6</v>
      </c>
      <c r="N171" t="s">
        <v>34</v>
      </c>
      <c r="O171">
        <v>3047074</v>
      </c>
      <c r="P171" t="s">
        <v>302</v>
      </c>
      <c r="Q171" t="s">
        <v>252</v>
      </c>
      <c r="R171" s="5">
        <f t="shared" si="11"/>
        <v>1.1599999999999999</v>
      </c>
      <c r="S171" s="3">
        <f t="shared" si="10"/>
        <v>1052.6999999999998</v>
      </c>
      <c r="T171">
        <f t="shared" si="12"/>
        <v>0</v>
      </c>
      <c r="U171">
        <f>VLOOKUP(A171,Calculo!B:C,2,0)</f>
        <v>211778</v>
      </c>
      <c r="V171">
        <f>VLOOKUP(A171,Calculo!B:D,3,0)</f>
        <v>218166</v>
      </c>
      <c r="W171">
        <f t="shared" si="13"/>
        <v>6388</v>
      </c>
      <c r="X171" s="27">
        <f t="shared" si="14"/>
        <v>0.16479336255479021</v>
      </c>
    </row>
    <row r="172" spans="1:24" x14ac:dyDescent="0.25">
      <c r="A172" t="s">
        <v>166</v>
      </c>
      <c r="B172">
        <v>398433</v>
      </c>
      <c r="C172" s="2">
        <v>43687</v>
      </c>
      <c r="D172" t="s">
        <v>204</v>
      </c>
      <c r="E172" t="s">
        <v>67</v>
      </c>
      <c r="F172" t="s">
        <v>39</v>
      </c>
      <c r="G172" s="3">
        <v>9567.36</v>
      </c>
      <c r="H172" s="4">
        <v>0.16</v>
      </c>
      <c r="I172" s="2">
        <v>43687</v>
      </c>
      <c r="J172" s="1">
        <v>43691</v>
      </c>
      <c r="K172" t="s">
        <v>69</v>
      </c>
      <c r="L172">
        <v>84526</v>
      </c>
      <c r="M172" t="s">
        <v>76</v>
      </c>
      <c r="N172" t="s">
        <v>77</v>
      </c>
      <c r="O172">
        <v>3045606</v>
      </c>
      <c r="P172" t="s">
        <v>303</v>
      </c>
      <c r="Q172" t="s">
        <v>251</v>
      </c>
      <c r="R172" s="5">
        <f t="shared" si="11"/>
        <v>1.1599999999999999</v>
      </c>
      <c r="S172" s="3">
        <f t="shared" si="10"/>
        <v>11098.1376</v>
      </c>
      <c r="T172">
        <f t="shared" si="12"/>
        <v>0</v>
      </c>
      <c r="U172">
        <f>VLOOKUP(A172,Calculo!B:C,2,0)</f>
        <v>84526</v>
      </c>
      <c r="V172">
        <f>VLOOKUP(A172,Calculo!B:D,3,0)</f>
        <v>84526</v>
      </c>
      <c r="W172">
        <f t="shared" si="13"/>
        <v>0</v>
      </c>
      <c r="X172" s="27" t="e">
        <f t="shared" si="14"/>
        <v>#DIV/0!</v>
      </c>
    </row>
    <row r="173" spans="1:24" x14ac:dyDescent="0.25">
      <c r="A173" t="s">
        <v>167</v>
      </c>
      <c r="B173">
        <v>398457</v>
      </c>
      <c r="C173" s="2">
        <v>43747</v>
      </c>
      <c r="D173" t="s">
        <v>204</v>
      </c>
      <c r="E173" t="s">
        <v>67</v>
      </c>
      <c r="F173" t="s">
        <v>23</v>
      </c>
      <c r="G173" s="3">
        <v>2939.12</v>
      </c>
      <c r="H173" s="4">
        <v>0.16</v>
      </c>
      <c r="I173" s="2">
        <v>43747</v>
      </c>
      <c r="J173" s="1">
        <v>43747</v>
      </c>
      <c r="K173" t="s">
        <v>22</v>
      </c>
      <c r="L173">
        <v>15678</v>
      </c>
      <c r="M173" t="s">
        <v>76</v>
      </c>
      <c r="N173" t="s">
        <v>77</v>
      </c>
      <c r="O173">
        <v>3047074</v>
      </c>
      <c r="P173" t="s">
        <v>304</v>
      </c>
      <c r="Q173" t="s">
        <v>252</v>
      </c>
      <c r="R173" s="5">
        <f t="shared" si="11"/>
        <v>1.1599999999999999</v>
      </c>
      <c r="S173" s="3">
        <f t="shared" si="10"/>
        <v>3409.3791999999999</v>
      </c>
      <c r="T173">
        <f t="shared" si="12"/>
        <v>0</v>
      </c>
      <c r="U173">
        <f>VLOOKUP(A173,Calculo!B:C,2,0)</f>
        <v>15678</v>
      </c>
      <c r="V173">
        <f>VLOOKUP(A173,Calculo!B:D,3,0)</f>
        <v>15678</v>
      </c>
      <c r="W173">
        <f t="shared" si="13"/>
        <v>0</v>
      </c>
      <c r="X173" s="27" t="e">
        <f t="shared" si="14"/>
        <v>#DIV/0!</v>
      </c>
    </row>
    <row r="174" spans="1:24" x14ac:dyDescent="0.25">
      <c r="A174" t="s">
        <v>168</v>
      </c>
      <c r="B174">
        <v>398495</v>
      </c>
      <c r="C174" s="2">
        <v>43706</v>
      </c>
      <c r="D174" t="s">
        <v>203</v>
      </c>
      <c r="E174" t="s">
        <v>67</v>
      </c>
      <c r="F174" t="s">
        <v>169</v>
      </c>
      <c r="G174" s="3">
        <v>20369.419999999998</v>
      </c>
      <c r="H174" s="4">
        <v>0.16</v>
      </c>
      <c r="I174" s="2">
        <v>43706</v>
      </c>
      <c r="J174" s="1">
        <v>43708</v>
      </c>
      <c r="K174" t="s">
        <v>78</v>
      </c>
      <c r="L174">
        <v>152468</v>
      </c>
      <c r="M174" t="s">
        <v>76</v>
      </c>
      <c r="N174" t="s">
        <v>77</v>
      </c>
      <c r="O174">
        <v>3046330</v>
      </c>
      <c r="P174" t="s">
        <v>305</v>
      </c>
      <c r="Q174" t="s">
        <v>253</v>
      </c>
      <c r="R174" s="5">
        <f t="shared" si="11"/>
        <v>1.1599999999999999</v>
      </c>
      <c r="S174" s="3">
        <f t="shared" si="10"/>
        <v>23628.527199999997</v>
      </c>
      <c r="T174">
        <f t="shared" si="12"/>
        <v>0</v>
      </c>
      <c r="U174">
        <f>VLOOKUP(A174,Calculo!B:C,2,0)</f>
        <v>152468</v>
      </c>
      <c r="V174">
        <f>VLOOKUP(A174,Calculo!B:D,3,0)</f>
        <v>155000</v>
      </c>
      <c r="W174">
        <f t="shared" si="13"/>
        <v>2532</v>
      </c>
      <c r="X174" s="27">
        <f t="shared" si="14"/>
        <v>9.33196176935229</v>
      </c>
    </row>
    <row r="175" spans="1:24" x14ac:dyDescent="0.25">
      <c r="A175" t="s">
        <v>168</v>
      </c>
      <c r="B175">
        <v>398495</v>
      </c>
      <c r="C175" s="2">
        <v>43706</v>
      </c>
      <c r="D175" t="s">
        <v>203</v>
      </c>
      <c r="E175" t="s">
        <v>67</v>
      </c>
      <c r="F175" t="s">
        <v>23</v>
      </c>
      <c r="G175" s="3">
        <v>20369.419999999998</v>
      </c>
      <c r="H175" s="4">
        <v>0.16</v>
      </c>
      <c r="I175" s="2">
        <v>43706</v>
      </c>
      <c r="J175" s="1">
        <v>43708</v>
      </c>
      <c r="K175" t="s">
        <v>78</v>
      </c>
      <c r="L175">
        <v>152468</v>
      </c>
      <c r="M175" t="s">
        <v>76</v>
      </c>
      <c r="N175" t="s">
        <v>77</v>
      </c>
      <c r="O175">
        <v>3046330</v>
      </c>
      <c r="P175" t="s">
        <v>305</v>
      </c>
      <c r="Q175" t="s">
        <v>253</v>
      </c>
      <c r="R175" s="5">
        <f t="shared" si="11"/>
        <v>1.1599999999999999</v>
      </c>
      <c r="S175" s="3">
        <f t="shared" si="10"/>
        <v>23628.527199999997</v>
      </c>
      <c r="T175">
        <f t="shared" si="12"/>
        <v>0</v>
      </c>
      <c r="U175">
        <f>VLOOKUP(A175,Calculo!B:C,2,0)</f>
        <v>152468</v>
      </c>
      <c r="V175">
        <f>VLOOKUP(A175,Calculo!B:D,3,0)</f>
        <v>155000</v>
      </c>
      <c r="W175">
        <f t="shared" si="13"/>
        <v>2532</v>
      </c>
      <c r="X175" s="27">
        <f t="shared" si="14"/>
        <v>9.33196176935229</v>
      </c>
    </row>
    <row r="176" spans="1:24" x14ac:dyDescent="0.25">
      <c r="A176" t="s">
        <v>168</v>
      </c>
      <c r="B176">
        <v>398495</v>
      </c>
      <c r="C176" s="2">
        <v>43714</v>
      </c>
      <c r="D176" t="s">
        <v>203</v>
      </c>
      <c r="E176" t="s">
        <v>67</v>
      </c>
      <c r="F176" t="s">
        <v>170</v>
      </c>
      <c r="G176" s="3">
        <v>9365</v>
      </c>
      <c r="H176" s="4">
        <v>0.16</v>
      </c>
      <c r="I176" s="2">
        <v>43714</v>
      </c>
      <c r="J176" s="1">
        <v>43738</v>
      </c>
      <c r="K176" t="s">
        <v>78</v>
      </c>
      <c r="L176">
        <v>155000</v>
      </c>
      <c r="M176" t="s">
        <v>76</v>
      </c>
      <c r="N176" t="s">
        <v>77</v>
      </c>
      <c r="O176">
        <v>3047074</v>
      </c>
      <c r="P176" t="s">
        <v>305</v>
      </c>
      <c r="Q176" t="s">
        <v>253</v>
      </c>
      <c r="R176" s="5">
        <f t="shared" si="11"/>
        <v>1.1599999999999999</v>
      </c>
      <c r="S176" s="3">
        <f t="shared" si="10"/>
        <v>10863.4</v>
      </c>
      <c r="T176">
        <f t="shared" si="12"/>
        <v>0</v>
      </c>
      <c r="U176">
        <f>VLOOKUP(A176,Calculo!B:C,2,0)</f>
        <v>152468</v>
      </c>
      <c r="V176">
        <f>VLOOKUP(A176,Calculo!B:D,3,0)</f>
        <v>155000</v>
      </c>
      <c r="W176">
        <f t="shared" si="13"/>
        <v>2532</v>
      </c>
      <c r="X176" s="27">
        <f t="shared" si="14"/>
        <v>4.2904423380726699</v>
      </c>
    </row>
    <row r="177" spans="1:24" x14ac:dyDescent="0.25">
      <c r="A177" t="s">
        <v>171</v>
      </c>
      <c r="B177">
        <v>398510</v>
      </c>
      <c r="C177" s="2">
        <v>43684</v>
      </c>
      <c r="D177" t="s">
        <v>204</v>
      </c>
      <c r="E177" t="s">
        <v>67</v>
      </c>
      <c r="F177" t="s">
        <v>97</v>
      </c>
      <c r="G177" s="3">
        <v>3544</v>
      </c>
      <c r="H177" s="4">
        <v>0.16</v>
      </c>
      <c r="I177" s="2">
        <v>43698</v>
      </c>
      <c r="J177" s="1">
        <v>43695</v>
      </c>
      <c r="K177" t="s">
        <v>22</v>
      </c>
      <c r="L177">
        <v>186657</v>
      </c>
      <c r="M177" t="s">
        <v>76</v>
      </c>
      <c r="N177" t="s">
        <v>77</v>
      </c>
      <c r="O177">
        <v>3045606</v>
      </c>
      <c r="P177" t="s">
        <v>306</v>
      </c>
      <c r="Q177" t="s">
        <v>252</v>
      </c>
      <c r="R177" s="5">
        <f t="shared" si="11"/>
        <v>1.1599999999999999</v>
      </c>
      <c r="S177" s="3">
        <f t="shared" si="10"/>
        <v>4111.04</v>
      </c>
      <c r="T177">
        <f t="shared" si="12"/>
        <v>14</v>
      </c>
      <c r="U177">
        <f>VLOOKUP(A177,Calculo!B:C,2,0)</f>
        <v>186657</v>
      </c>
      <c r="V177">
        <f>VLOOKUP(A177,Calculo!B:D,3,0)</f>
        <v>186657</v>
      </c>
      <c r="W177">
        <f t="shared" si="13"/>
        <v>0</v>
      </c>
      <c r="X177" s="27" t="e">
        <f t="shared" si="14"/>
        <v>#DIV/0!</v>
      </c>
    </row>
    <row r="178" spans="1:24" x14ac:dyDescent="0.25">
      <c r="A178" t="s">
        <v>172</v>
      </c>
      <c r="B178">
        <v>398522</v>
      </c>
      <c r="C178" s="2">
        <v>43733</v>
      </c>
      <c r="D178" t="s">
        <v>203</v>
      </c>
      <c r="E178" t="s">
        <v>67</v>
      </c>
      <c r="F178" t="s">
        <v>173</v>
      </c>
      <c r="G178" s="3">
        <v>3569.38</v>
      </c>
      <c r="H178" s="4">
        <v>0.16</v>
      </c>
      <c r="I178" s="2">
        <v>43733</v>
      </c>
      <c r="J178" s="1">
        <v>43733</v>
      </c>
      <c r="K178" t="s">
        <v>22</v>
      </c>
      <c r="L178">
        <v>159335</v>
      </c>
      <c r="M178" t="s">
        <v>76</v>
      </c>
      <c r="N178" t="s">
        <v>77</v>
      </c>
      <c r="O178">
        <v>3046330</v>
      </c>
      <c r="P178" t="s">
        <v>307</v>
      </c>
      <c r="Q178" t="s">
        <v>253</v>
      </c>
      <c r="R178" s="5">
        <f t="shared" si="11"/>
        <v>1.1599999999999999</v>
      </c>
      <c r="S178" s="3">
        <f t="shared" si="10"/>
        <v>4140.4808000000003</v>
      </c>
      <c r="T178">
        <f t="shared" si="12"/>
        <v>0</v>
      </c>
      <c r="U178">
        <f>VLOOKUP(A178,Calculo!B:C,2,0)</f>
        <v>159335</v>
      </c>
      <c r="V178">
        <f>VLOOKUP(A178,Calculo!B:D,3,0)</f>
        <v>159335</v>
      </c>
      <c r="W178">
        <f t="shared" si="13"/>
        <v>0</v>
      </c>
      <c r="X178" s="27" t="e">
        <f t="shared" si="14"/>
        <v>#DIV/0!</v>
      </c>
    </row>
    <row r="179" spans="1:24" x14ac:dyDescent="0.25">
      <c r="A179" t="s">
        <v>174</v>
      </c>
      <c r="B179">
        <v>398546</v>
      </c>
      <c r="C179" s="2">
        <v>43662</v>
      </c>
      <c r="D179" t="s">
        <v>203</v>
      </c>
      <c r="E179" t="s">
        <v>67</v>
      </c>
      <c r="F179" t="s">
        <v>39</v>
      </c>
      <c r="G179" s="3">
        <v>8164</v>
      </c>
      <c r="H179" s="4">
        <v>0.16</v>
      </c>
      <c r="I179" s="2">
        <v>43662</v>
      </c>
      <c r="J179" s="1">
        <v>43661</v>
      </c>
      <c r="K179" t="s">
        <v>35</v>
      </c>
      <c r="L179">
        <v>191150</v>
      </c>
      <c r="M179" t="s">
        <v>76</v>
      </c>
      <c r="N179" t="s">
        <v>77</v>
      </c>
      <c r="O179">
        <v>3045606</v>
      </c>
      <c r="P179" t="s">
        <v>308</v>
      </c>
      <c r="Q179" t="s">
        <v>254</v>
      </c>
      <c r="R179" s="5">
        <f t="shared" si="11"/>
        <v>1.1599999999999999</v>
      </c>
      <c r="S179" s="3">
        <f t="shared" si="10"/>
        <v>9470.24</v>
      </c>
      <c r="T179">
        <f t="shared" si="12"/>
        <v>0</v>
      </c>
      <c r="U179">
        <f>VLOOKUP(A179,Calculo!B:C,2,0)</f>
        <v>191150</v>
      </c>
      <c r="V179">
        <f>VLOOKUP(A179,Calculo!B:D,3,0)</f>
        <v>200348</v>
      </c>
      <c r="W179">
        <f t="shared" si="13"/>
        <v>9198</v>
      </c>
      <c r="X179" s="27">
        <f t="shared" si="14"/>
        <v>1.0295977386388344</v>
      </c>
    </row>
    <row r="180" spans="1:24" x14ac:dyDescent="0.25">
      <c r="A180" t="s">
        <v>174</v>
      </c>
      <c r="B180">
        <v>398546</v>
      </c>
      <c r="C180" s="2">
        <v>43720</v>
      </c>
      <c r="D180" t="s">
        <v>203</v>
      </c>
      <c r="E180" t="s">
        <v>67</v>
      </c>
      <c r="F180" t="s">
        <v>23</v>
      </c>
      <c r="G180" s="3">
        <v>2620</v>
      </c>
      <c r="H180" s="4">
        <v>0.16</v>
      </c>
      <c r="I180" s="2">
        <v>43720</v>
      </c>
      <c r="J180" s="1">
        <v>43720</v>
      </c>
      <c r="K180" t="s">
        <v>19</v>
      </c>
      <c r="L180">
        <v>191737</v>
      </c>
      <c r="M180" t="s">
        <v>76</v>
      </c>
      <c r="N180" t="s">
        <v>77</v>
      </c>
      <c r="O180">
        <v>3046330</v>
      </c>
      <c r="P180" t="s">
        <v>308</v>
      </c>
      <c r="Q180" t="s">
        <v>254</v>
      </c>
      <c r="R180" s="5">
        <f t="shared" si="11"/>
        <v>1.1599999999999999</v>
      </c>
      <c r="S180" s="3">
        <f t="shared" si="10"/>
        <v>3039.2</v>
      </c>
      <c r="T180">
        <f t="shared" si="12"/>
        <v>0</v>
      </c>
      <c r="U180">
        <f>VLOOKUP(A180,Calculo!B:C,2,0)</f>
        <v>191150</v>
      </c>
      <c r="V180">
        <f>VLOOKUP(A180,Calculo!B:D,3,0)</f>
        <v>200348</v>
      </c>
      <c r="W180">
        <f t="shared" si="13"/>
        <v>9198</v>
      </c>
      <c r="X180" s="27">
        <f t="shared" si="14"/>
        <v>0.33041965644705368</v>
      </c>
    </row>
    <row r="181" spans="1:24" x14ac:dyDescent="0.25">
      <c r="A181" t="s">
        <v>174</v>
      </c>
      <c r="B181">
        <v>398546</v>
      </c>
      <c r="C181" s="2">
        <v>43753</v>
      </c>
      <c r="D181" t="s">
        <v>203</v>
      </c>
      <c r="E181" t="s">
        <v>67</v>
      </c>
      <c r="F181" t="s">
        <v>10</v>
      </c>
      <c r="G181" s="3">
        <v>21082.82</v>
      </c>
      <c r="H181" s="4">
        <v>0.16</v>
      </c>
      <c r="I181" s="2">
        <v>43753</v>
      </c>
      <c r="J181" s="1">
        <v>43759</v>
      </c>
      <c r="K181" t="s">
        <v>78</v>
      </c>
      <c r="L181">
        <v>200348</v>
      </c>
      <c r="M181" t="s">
        <v>76</v>
      </c>
      <c r="N181" t="s">
        <v>77</v>
      </c>
      <c r="O181">
        <v>3047074</v>
      </c>
      <c r="P181" t="s">
        <v>308</v>
      </c>
      <c r="Q181" t="s">
        <v>254</v>
      </c>
      <c r="R181" s="5">
        <f t="shared" si="11"/>
        <v>1.1599999999999999</v>
      </c>
      <c r="S181" s="3">
        <f t="shared" si="10"/>
        <v>24456.071199999998</v>
      </c>
      <c r="T181">
        <f t="shared" si="12"/>
        <v>0</v>
      </c>
      <c r="U181">
        <f>VLOOKUP(A181,Calculo!B:C,2,0)</f>
        <v>191150</v>
      </c>
      <c r="V181">
        <f>VLOOKUP(A181,Calculo!B:D,3,0)</f>
        <v>200348</v>
      </c>
      <c r="W181">
        <f t="shared" si="13"/>
        <v>9198</v>
      </c>
      <c r="X181" s="27">
        <f t="shared" si="14"/>
        <v>2.6588466188301805</v>
      </c>
    </row>
    <row r="182" spans="1:24" x14ac:dyDescent="0.25">
      <c r="A182" t="s">
        <v>174</v>
      </c>
      <c r="B182">
        <v>398546</v>
      </c>
      <c r="C182" s="2">
        <v>43753</v>
      </c>
      <c r="D182" t="s">
        <v>203</v>
      </c>
      <c r="E182" t="s">
        <v>67</v>
      </c>
      <c r="F182" t="s">
        <v>175</v>
      </c>
      <c r="G182" s="3">
        <v>21082.82</v>
      </c>
      <c r="H182" s="4">
        <v>0.16</v>
      </c>
      <c r="I182" s="2">
        <v>43753</v>
      </c>
      <c r="J182" s="1">
        <v>43759</v>
      </c>
      <c r="K182" t="s">
        <v>78</v>
      </c>
      <c r="L182">
        <v>200348</v>
      </c>
      <c r="M182" t="s">
        <v>76</v>
      </c>
      <c r="N182" t="s">
        <v>77</v>
      </c>
      <c r="O182">
        <v>3047074</v>
      </c>
      <c r="P182" t="s">
        <v>308</v>
      </c>
      <c r="Q182" t="s">
        <v>254</v>
      </c>
      <c r="R182" s="5">
        <f t="shared" si="11"/>
        <v>1.1599999999999999</v>
      </c>
      <c r="S182" s="3">
        <f t="shared" si="10"/>
        <v>24456.071199999998</v>
      </c>
      <c r="T182">
        <f t="shared" si="12"/>
        <v>0</v>
      </c>
      <c r="U182">
        <f>VLOOKUP(A182,Calculo!B:C,2,0)</f>
        <v>191150</v>
      </c>
      <c r="V182">
        <f>VLOOKUP(A182,Calculo!B:D,3,0)</f>
        <v>200348</v>
      </c>
      <c r="W182">
        <f t="shared" si="13"/>
        <v>9198</v>
      </c>
      <c r="X182" s="27">
        <f t="shared" si="14"/>
        <v>2.6588466188301805</v>
      </c>
    </row>
    <row r="183" spans="1:24" x14ac:dyDescent="0.25">
      <c r="A183" t="s">
        <v>176</v>
      </c>
      <c r="B183">
        <v>398558</v>
      </c>
      <c r="C183" s="2">
        <v>43666</v>
      </c>
      <c r="D183" t="s">
        <v>203</v>
      </c>
      <c r="E183" t="s">
        <v>67</v>
      </c>
      <c r="F183" t="s">
        <v>20</v>
      </c>
      <c r="G183" s="3">
        <v>2620</v>
      </c>
      <c r="H183" s="4">
        <v>0.16</v>
      </c>
      <c r="I183" s="2">
        <v>43666</v>
      </c>
      <c r="J183" s="1">
        <v>43676</v>
      </c>
      <c r="K183" t="s">
        <v>19</v>
      </c>
      <c r="L183">
        <v>146897</v>
      </c>
      <c r="M183" t="s">
        <v>76</v>
      </c>
      <c r="N183" t="s">
        <v>77</v>
      </c>
      <c r="O183">
        <v>3045606</v>
      </c>
      <c r="P183" t="s">
        <v>309</v>
      </c>
      <c r="Q183" t="s">
        <v>253</v>
      </c>
      <c r="R183" s="5">
        <f t="shared" si="11"/>
        <v>1.1599999999999999</v>
      </c>
      <c r="S183" s="3">
        <f t="shared" si="10"/>
        <v>3039.2</v>
      </c>
      <c r="T183">
        <f t="shared" si="12"/>
        <v>0</v>
      </c>
      <c r="U183">
        <f>VLOOKUP(A183,Calculo!B:C,2,0)</f>
        <v>146897</v>
      </c>
      <c r="V183">
        <f>VLOOKUP(A183,Calculo!B:D,3,0)</f>
        <v>158230</v>
      </c>
      <c r="W183">
        <f t="shared" si="13"/>
        <v>11333</v>
      </c>
      <c r="X183" s="27">
        <f t="shared" si="14"/>
        <v>0.26817259331156795</v>
      </c>
    </row>
    <row r="184" spans="1:24" x14ac:dyDescent="0.25">
      <c r="A184" t="s">
        <v>176</v>
      </c>
      <c r="B184">
        <v>398558</v>
      </c>
      <c r="C184" s="2">
        <v>43762</v>
      </c>
      <c r="D184" t="s">
        <v>203</v>
      </c>
      <c r="E184" t="s">
        <v>67</v>
      </c>
      <c r="F184" t="s">
        <v>23</v>
      </c>
      <c r="G184" s="3">
        <v>16372.66</v>
      </c>
      <c r="H184" s="4">
        <v>0.16</v>
      </c>
      <c r="I184" s="2">
        <v>43762</v>
      </c>
      <c r="J184" s="1">
        <v>43769</v>
      </c>
      <c r="K184" t="s">
        <v>78</v>
      </c>
      <c r="L184">
        <v>158230</v>
      </c>
      <c r="M184" t="s">
        <v>76</v>
      </c>
      <c r="N184" t="s">
        <v>77</v>
      </c>
      <c r="O184">
        <v>0</v>
      </c>
      <c r="P184" t="s">
        <v>309</v>
      </c>
      <c r="Q184" t="s">
        <v>253</v>
      </c>
      <c r="R184" s="5">
        <f t="shared" si="11"/>
        <v>1.1599999999999999</v>
      </c>
      <c r="S184" s="3">
        <f t="shared" si="10"/>
        <v>18992.285599999999</v>
      </c>
      <c r="T184">
        <f t="shared" si="12"/>
        <v>0</v>
      </c>
      <c r="U184">
        <f>VLOOKUP(A184,Calculo!B:C,2,0)</f>
        <v>146897</v>
      </c>
      <c r="V184">
        <f>VLOOKUP(A184,Calculo!B:D,3,0)</f>
        <v>158230</v>
      </c>
      <c r="W184">
        <f t="shared" si="13"/>
        <v>11333</v>
      </c>
      <c r="X184" s="27">
        <f t="shared" si="14"/>
        <v>1.675839195270449</v>
      </c>
    </row>
    <row r="185" spans="1:24" x14ac:dyDescent="0.25">
      <c r="A185" t="s">
        <v>176</v>
      </c>
      <c r="B185">
        <v>398558</v>
      </c>
      <c r="C185" s="2">
        <v>43762</v>
      </c>
      <c r="D185" t="s">
        <v>203</v>
      </c>
      <c r="E185" t="s">
        <v>67</v>
      </c>
      <c r="F185" t="s">
        <v>177</v>
      </c>
      <c r="G185" s="3">
        <v>16372.66</v>
      </c>
      <c r="H185" s="4">
        <v>0.16</v>
      </c>
      <c r="I185" s="2">
        <v>43762</v>
      </c>
      <c r="J185" s="1">
        <v>43769</v>
      </c>
      <c r="K185" t="s">
        <v>78</v>
      </c>
      <c r="L185">
        <v>158230</v>
      </c>
      <c r="M185" t="s">
        <v>76</v>
      </c>
      <c r="N185" t="s">
        <v>77</v>
      </c>
      <c r="O185">
        <v>0</v>
      </c>
      <c r="P185" t="s">
        <v>309</v>
      </c>
      <c r="Q185" t="s">
        <v>253</v>
      </c>
      <c r="R185" s="5">
        <f t="shared" si="11"/>
        <v>1.1599999999999999</v>
      </c>
      <c r="S185" s="3">
        <f t="shared" si="10"/>
        <v>18992.285599999999</v>
      </c>
      <c r="T185">
        <f t="shared" si="12"/>
        <v>0</v>
      </c>
      <c r="U185">
        <f>VLOOKUP(A185,Calculo!B:C,2,0)</f>
        <v>146897</v>
      </c>
      <c r="V185">
        <f>VLOOKUP(A185,Calculo!B:D,3,0)</f>
        <v>158230</v>
      </c>
      <c r="W185">
        <f t="shared" si="13"/>
        <v>11333</v>
      </c>
      <c r="X185" s="27">
        <f t="shared" si="14"/>
        <v>1.675839195270449</v>
      </c>
    </row>
    <row r="186" spans="1:24" x14ac:dyDescent="0.25">
      <c r="A186" t="s">
        <v>178</v>
      </c>
      <c r="B186">
        <v>398560</v>
      </c>
      <c r="C186" s="2">
        <v>43677</v>
      </c>
      <c r="D186" t="s">
        <v>204</v>
      </c>
      <c r="E186" t="s">
        <v>67</v>
      </c>
      <c r="F186" t="s">
        <v>39</v>
      </c>
      <c r="G186" s="3">
        <v>8163.92</v>
      </c>
      <c r="H186" s="4">
        <v>0.16</v>
      </c>
      <c r="I186" s="2">
        <v>43677</v>
      </c>
      <c r="J186" s="1">
        <v>43684</v>
      </c>
      <c r="K186" t="s">
        <v>35</v>
      </c>
      <c r="L186">
        <v>110528</v>
      </c>
      <c r="M186" t="s">
        <v>76</v>
      </c>
      <c r="N186" t="s">
        <v>77</v>
      </c>
      <c r="O186">
        <v>3045606</v>
      </c>
      <c r="P186" t="s">
        <v>310</v>
      </c>
      <c r="Q186" t="s">
        <v>252</v>
      </c>
      <c r="R186" s="5">
        <f t="shared" si="11"/>
        <v>1.1599999999999999</v>
      </c>
      <c r="S186" s="3">
        <f t="shared" si="10"/>
        <v>9470.1471999999994</v>
      </c>
      <c r="T186">
        <f t="shared" si="12"/>
        <v>0</v>
      </c>
      <c r="U186">
        <f>VLOOKUP(A186,Calculo!B:C,2,0)</f>
        <v>110528</v>
      </c>
      <c r="V186">
        <f>VLOOKUP(A186,Calculo!B:D,3,0)</f>
        <v>110528</v>
      </c>
      <c r="W186">
        <f t="shared" si="13"/>
        <v>0</v>
      </c>
      <c r="X186" s="27" t="e">
        <f t="shared" si="14"/>
        <v>#DIV/0!</v>
      </c>
    </row>
    <row r="187" spans="1:24" x14ac:dyDescent="0.25">
      <c r="A187" t="s">
        <v>179</v>
      </c>
      <c r="B187">
        <v>398584</v>
      </c>
      <c r="C187" s="2">
        <v>43714</v>
      </c>
      <c r="D187" t="s">
        <v>204</v>
      </c>
      <c r="E187" t="s">
        <v>67</v>
      </c>
      <c r="F187" t="s">
        <v>23</v>
      </c>
      <c r="G187" s="3">
        <v>5801.42</v>
      </c>
      <c r="H187" s="4">
        <v>0.16</v>
      </c>
      <c r="I187" s="2">
        <v>43714</v>
      </c>
      <c r="J187" s="1">
        <v>43738</v>
      </c>
      <c r="K187" t="s">
        <v>78</v>
      </c>
      <c r="L187">
        <v>110527</v>
      </c>
      <c r="M187" t="s">
        <v>76</v>
      </c>
      <c r="N187" t="s">
        <v>77</v>
      </c>
      <c r="O187">
        <v>3047074</v>
      </c>
      <c r="P187" t="s">
        <v>311</v>
      </c>
      <c r="Q187" t="s">
        <v>252</v>
      </c>
      <c r="R187" s="5">
        <f t="shared" si="11"/>
        <v>1.1599999999999999</v>
      </c>
      <c r="S187" s="3">
        <f t="shared" si="10"/>
        <v>6729.6471999999994</v>
      </c>
      <c r="T187">
        <f t="shared" si="12"/>
        <v>0</v>
      </c>
      <c r="U187">
        <f>VLOOKUP(A187,Calculo!B:C,2,0)</f>
        <v>110527</v>
      </c>
      <c r="V187">
        <f>VLOOKUP(A187,Calculo!B:D,3,0)</f>
        <v>110527</v>
      </c>
      <c r="W187">
        <f t="shared" si="13"/>
        <v>0</v>
      </c>
      <c r="X187" s="27" t="e">
        <f t="shared" si="14"/>
        <v>#DIV/0!</v>
      </c>
    </row>
    <row r="188" spans="1:24" x14ac:dyDescent="0.25">
      <c r="A188" t="s">
        <v>180</v>
      </c>
      <c r="B188">
        <v>398623</v>
      </c>
      <c r="C188" s="2">
        <v>43757</v>
      </c>
      <c r="D188" t="s">
        <v>204</v>
      </c>
      <c r="E188" t="s">
        <v>67</v>
      </c>
      <c r="F188" t="s">
        <v>23</v>
      </c>
      <c r="G188" s="3">
        <v>2772.75</v>
      </c>
      <c r="H188" s="4">
        <v>0.16</v>
      </c>
      <c r="I188" s="2">
        <v>43757</v>
      </c>
      <c r="J188" s="1">
        <v>43756</v>
      </c>
      <c r="K188" t="s">
        <v>86</v>
      </c>
      <c r="L188">
        <v>110219</v>
      </c>
      <c r="M188" t="s">
        <v>76</v>
      </c>
      <c r="N188" t="s">
        <v>77</v>
      </c>
      <c r="O188">
        <v>0</v>
      </c>
      <c r="P188" t="s">
        <v>312</v>
      </c>
      <c r="Q188" t="s">
        <v>254</v>
      </c>
      <c r="R188" s="5">
        <f t="shared" si="11"/>
        <v>1.1599999999999999</v>
      </c>
      <c r="S188" s="3">
        <f t="shared" si="10"/>
        <v>3216.39</v>
      </c>
      <c r="T188">
        <f t="shared" si="12"/>
        <v>0</v>
      </c>
      <c r="U188">
        <f>VLOOKUP(A188,Calculo!B:C,2,0)</f>
        <v>110219</v>
      </c>
      <c r="V188">
        <f>VLOOKUP(A188,Calculo!B:D,3,0)</f>
        <v>110219</v>
      </c>
      <c r="W188">
        <f t="shared" si="13"/>
        <v>0</v>
      </c>
      <c r="X188" s="27" t="e">
        <f t="shared" si="14"/>
        <v>#DIV/0!</v>
      </c>
    </row>
    <row r="189" spans="1:24" x14ac:dyDescent="0.25">
      <c r="A189" t="s">
        <v>181</v>
      </c>
      <c r="B189">
        <v>398635</v>
      </c>
      <c r="C189" s="2">
        <v>43673</v>
      </c>
      <c r="D189" t="s">
        <v>203</v>
      </c>
      <c r="E189" t="s">
        <v>67</v>
      </c>
      <c r="F189" t="s">
        <v>23</v>
      </c>
      <c r="G189" s="3">
        <v>2546.65</v>
      </c>
      <c r="H189" s="4">
        <v>0.16</v>
      </c>
      <c r="I189" s="2">
        <v>43673</v>
      </c>
      <c r="J189" s="1">
        <v>43684</v>
      </c>
      <c r="K189" t="s">
        <v>86</v>
      </c>
      <c r="L189">
        <v>162650</v>
      </c>
      <c r="M189" t="s">
        <v>76</v>
      </c>
      <c r="N189" t="s">
        <v>77</v>
      </c>
      <c r="O189">
        <v>3046330</v>
      </c>
      <c r="P189" t="s">
        <v>313</v>
      </c>
      <c r="Q189" t="s">
        <v>253</v>
      </c>
      <c r="R189" s="5">
        <f t="shared" si="11"/>
        <v>1.1599999999999999</v>
      </c>
      <c r="S189" s="3">
        <f t="shared" si="10"/>
        <v>2954.114</v>
      </c>
      <c r="T189">
        <f t="shared" si="12"/>
        <v>0</v>
      </c>
      <c r="U189">
        <f>VLOOKUP(A189,Calculo!B:C,2,0)</f>
        <v>162650</v>
      </c>
      <c r="V189">
        <f>VLOOKUP(A189,Calculo!B:D,3,0)</f>
        <v>164000</v>
      </c>
      <c r="W189">
        <f t="shared" si="13"/>
        <v>1350</v>
      </c>
      <c r="X189" s="27">
        <f t="shared" si="14"/>
        <v>2.1882325925925925</v>
      </c>
    </row>
    <row r="190" spans="1:24" x14ac:dyDescent="0.25">
      <c r="A190" t="s">
        <v>181</v>
      </c>
      <c r="B190">
        <v>398635</v>
      </c>
      <c r="C190" s="2">
        <v>43680</v>
      </c>
      <c r="D190" t="s">
        <v>203</v>
      </c>
      <c r="E190" t="s">
        <v>67</v>
      </c>
      <c r="F190" t="s">
        <v>182</v>
      </c>
      <c r="G190" s="3">
        <v>8608.56</v>
      </c>
      <c r="H190" s="4">
        <v>0.16</v>
      </c>
      <c r="I190" s="2">
        <v>43680</v>
      </c>
      <c r="J190" s="1">
        <v>43684</v>
      </c>
      <c r="K190" t="s">
        <v>86</v>
      </c>
      <c r="L190">
        <v>163000</v>
      </c>
      <c r="M190" t="s">
        <v>76</v>
      </c>
      <c r="N190" t="s">
        <v>77</v>
      </c>
      <c r="O190">
        <v>3046330</v>
      </c>
      <c r="P190" t="s">
        <v>313</v>
      </c>
      <c r="Q190" t="s">
        <v>253</v>
      </c>
      <c r="R190" s="5">
        <f t="shared" si="11"/>
        <v>1.1599999999999999</v>
      </c>
      <c r="S190" s="3">
        <f t="shared" si="10"/>
        <v>9985.9295999999995</v>
      </c>
      <c r="T190">
        <f t="shared" si="12"/>
        <v>0</v>
      </c>
      <c r="U190">
        <f>VLOOKUP(A190,Calculo!B:C,2,0)</f>
        <v>162650</v>
      </c>
      <c r="V190">
        <f>VLOOKUP(A190,Calculo!B:D,3,0)</f>
        <v>164000</v>
      </c>
      <c r="W190">
        <f t="shared" si="13"/>
        <v>1350</v>
      </c>
      <c r="X190" s="27">
        <f t="shared" si="14"/>
        <v>7.3969848888888885</v>
      </c>
    </row>
    <row r="191" spans="1:24" x14ac:dyDescent="0.25">
      <c r="A191" t="s">
        <v>181</v>
      </c>
      <c r="B191">
        <v>398635</v>
      </c>
      <c r="C191" s="2">
        <v>43749</v>
      </c>
      <c r="D191" t="s">
        <v>203</v>
      </c>
      <c r="E191" t="s">
        <v>67</v>
      </c>
      <c r="F191" t="s">
        <v>20</v>
      </c>
      <c r="G191" s="3">
        <v>2779.75</v>
      </c>
      <c r="H191" s="4">
        <v>0.16</v>
      </c>
      <c r="I191" s="2">
        <v>43749</v>
      </c>
      <c r="J191" s="1">
        <v>43753</v>
      </c>
      <c r="K191" t="s">
        <v>86</v>
      </c>
      <c r="L191">
        <v>164000</v>
      </c>
      <c r="M191" t="s">
        <v>76</v>
      </c>
      <c r="N191" t="s">
        <v>77</v>
      </c>
      <c r="O191">
        <v>0</v>
      </c>
      <c r="P191" t="s">
        <v>313</v>
      </c>
      <c r="Q191" t="s">
        <v>253</v>
      </c>
      <c r="R191" s="5">
        <f t="shared" si="11"/>
        <v>1.1599999999999999</v>
      </c>
      <c r="S191" s="3">
        <f t="shared" si="10"/>
        <v>3224.5099999999998</v>
      </c>
      <c r="T191">
        <f t="shared" si="12"/>
        <v>0</v>
      </c>
      <c r="U191">
        <f>VLOOKUP(A191,Calculo!B:C,2,0)</f>
        <v>162650</v>
      </c>
      <c r="V191">
        <f>VLOOKUP(A191,Calculo!B:D,3,0)</f>
        <v>164000</v>
      </c>
      <c r="W191">
        <f t="shared" si="13"/>
        <v>1350</v>
      </c>
      <c r="X191" s="27">
        <f t="shared" si="14"/>
        <v>2.3885259259259257</v>
      </c>
    </row>
    <row r="192" spans="1:24" x14ac:dyDescent="0.25">
      <c r="A192" t="s">
        <v>183</v>
      </c>
      <c r="B192">
        <v>398659</v>
      </c>
      <c r="C192" s="2">
        <v>43740</v>
      </c>
      <c r="D192" t="s">
        <v>203</v>
      </c>
      <c r="E192" t="s">
        <v>67</v>
      </c>
      <c r="F192" t="s">
        <v>184</v>
      </c>
      <c r="G192" s="3">
        <v>35523.199999999997</v>
      </c>
      <c r="H192" s="4">
        <v>0.16</v>
      </c>
      <c r="I192" s="2">
        <v>43740</v>
      </c>
      <c r="J192" s="1">
        <v>43738</v>
      </c>
      <c r="K192" t="s">
        <v>78</v>
      </c>
      <c r="L192">
        <v>185127</v>
      </c>
      <c r="M192" t="s">
        <v>76</v>
      </c>
      <c r="N192" t="s">
        <v>77</v>
      </c>
      <c r="O192">
        <v>3047074</v>
      </c>
      <c r="P192" t="s">
        <v>314</v>
      </c>
      <c r="Q192" t="s">
        <v>251</v>
      </c>
      <c r="R192" s="5">
        <f t="shared" si="11"/>
        <v>1.1599999999999999</v>
      </c>
      <c r="S192" s="3">
        <f t="shared" si="10"/>
        <v>41206.911999999997</v>
      </c>
      <c r="T192">
        <f t="shared" si="12"/>
        <v>0</v>
      </c>
      <c r="U192">
        <f>VLOOKUP(A192,Calculo!B:C,2,0)</f>
        <v>185127</v>
      </c>
      <c r="V192">
        <f>VLOOKUP(A192,Calculo!B:D,3,0)</f>
        <v>190000</v>
      </c>
      <c r="W192">
        <f t="shared" si="13"/>
        <v>4873</v>
      </c>
      <c r="X192" s="27">
        <f t="shared" si="14"/>
        <v>8.4561690950133386</v>
      </c>
    </row>
    <row r="193" spans="1:24" x14ac:dyDescent="0.25">
      <c r="A193" t="s">
        <v>183</v>
      </c>
      <c r="B193">
        <v>398659</v>
      </c>
      <c r="C193" s="2">
        <v>43756</v>
      </c>
      <c r="D193" t="s">
        <v>203</v>
      </c>
      <c r="E193" t="s">
        <v>67</v>
      </c>
      <c r="F193" t="s">
        <v>23</v>
      </c>
      <c r="G193" s="3">
        <v>2225.42</v>
      </c>
      <c r="H193" s="4">
        <v>0.16</v>
      </c>
      <c r="I193" s="2">
        <v>43756</v>
      </c>
      <c r="J193" s="1">
        <v>43759</v>
      </c>
      <c r="K193" t="s">
        <v>78</v>
      </c>
      <c r="L193">
        <v>190000</v>
      </c>
      <c r="M193" t="s">
        <v>76</v>
      </c>
      <c r="N193" t="s">
        <v>77</v>
      </c>
      <c r="O193">
        <v>0</v>
      </c>
      <c r="P193" t="s">
        <v>314</v>
      </c>
      <c r="Q193" t="s">
        <v>251</v>
      </c>
      <c r="R193" s="5">
        <f t="shared" si="11"/>
        <v>1.1599999999999999</v>
      </c>
      <c r="S193" s="3">
        <f t="shared" si="10"/>
        <v>2581.4872</v>
      </c>
      <c r="T193">
        <f t="shared" si="12"/>
        <v>0</v>
      </c>
      <c r="U193">
        <f>VLOOKUP(A193,Calculo!B:C,2,0)</f>
        <v>185127</v>
      </c>
      <c r="V193">
        <f>VLOOKUP(A193,Calculo!B:D,3,0)</f>
        <v>190000</v>
      </c>
      <c r="W193">
        <f t="shared" si="13"/>
        <v>4873</v>
      </c>
      <c r="X193" s="27">
        <f t="shared" si="14"/>
        <v>0.52975317053150006</v>
      </c>
    </row>
    <row r="194" spans="1:24" x14ac:dyDescent="0.25">
      <c r="A194" t="s">
        <v>185</v>
      </c>
      <c r="B194">
        <v>398661</v>
      </c>
      <c r="C194" s="2">
        <v>43693</v>
      </c>
      <c r="D194" t="s">
        <v>203</v>
      </c>
      <c r="E194" t="s">
        <v>67</v>
      </c>
      <c r="F194" t="s">
        <v>10</v>
      </c>
      <c r="G194" s="3">
        <v>6007.66</v>
      </c>
      <c r="H194" s="4">
        <v>0.16</v>
      </c>
      <c r="I194" s="2">
        <v>43693</v>
      </c>
      <c r="J194" s="1">
        <v>43692</v>
      </c>
      <c r="K194" t="s">
        <v>78</v>
      </c>
      <c r="L194">
        <v>140556</v>
      </c>
      <c r="M194" t="s">
        <v>76</v>
      </c>
      <c r="N194" t="s">
        <v>77</v>
      </c>
      <c r="O194">
        <v>3046330</v>
      </c>
      <c r="P194" t="s">
        <v>315</v>
      </c>
      <c r="Q194" t="s">
        <v>253</v>
      </c>
      <c r="R194" s="5">
        <f t="shared" si="11"/>
        <v>1.1599999999999999</v>
      </c>
      <c r="S194" s="3">
        <f t="shared" si="10"/>
        <v>6968.8855999999996</v>
      </c>
      <c r="T194">
        <f t="shared" si="12"/>
        <v>0</v>
      </c>
      <c r="U194">
        <f>VLOOKUP(A194,Calculo!B:C,2,0)</f>
        <v>140556</v>
      </c>
      <c r="V194">
        <f>VLOOKUP(A194,Calculo!B:D,3,0)</f>
        <v>140556</v>
      </c>
      <c r="W194">
        <f t="shared" si="13"/>
        <v>0</v>
      </c>
      <c r="X194" s="27" t="e">
        <f t="shared" si="14"/>
        <v>#DIV/0!</v>
      </c>
    </row>
    <row r="195" spans="1:24" x14ac:dyDescent="0.25">
      <c r="A195" t="s">
        <v>186</v>
      </c>
      <c r="B195">
        <v>398706</v>
      </c>
      <c r="C195" s="2">
        <v>43650</v>
      </c>
      <c r="D195" t="s">
        <v>203</v>
      </c>
      <c r="E195" t="s">
        <v>67</v>
      </c>
      <c r="F195" t="s">
        <v>20</v>
      </c>
      <c r="G195" s="3">
        <v>3194.67</v>
      </c>
      <c r="H195" s="4">
        <v>0.16</v>
      </c>
      <c r="I195" s="2">
        <v>43650</v>
      </c>
      <c r="J195" s="1">
        <v>43650</v>
      </c>
      <c r="K195" t="s">
        <v>22</v>
      </c>
      <c r="L195">
        <v>130000</v>
      </c>
      <c r="M195" t="s">
        <v>76</v>
      </c>
      <c r="N195" t="s">
        <v>77</v>
      </c>
      <c r="O195">
        <v>3044906</v>
      </c>
      <c r="P195" t="s">
        <v>316</v>
      </c>
      <c r="Q195" t="s">
        <v>252</v>
      </c>
      <c r="R195" s="5">
        <f t="shared" si="11"/>
        <v>1.1599999999999999</v>
      </c>
      <c r="S195" s="3">
        <f t="shared" si="10"/>
        <v>3705.8172</v>
      </c>
      <c r="T195">
        <f t="shared" si="12"/>
        <v>0</v>
      </c>
      <c r="U195">
        <f>VLOOKUP(A195,Calculo!B:C,2,0)</f>
        <v>130000</v>
      </c>
      <c r="V195">
        <f>VLOOKUP(A195,Calculo!B:D,3,0)</f>
        <v>130000</v>
      </c>
      <c r="W195">
        <f t="shared" si="13"/>
        <v>0</v>
      </c>
      <c r="X195" s="27" t="e">
        <f t="shared" si="14"/>
        <v>#DIV/0!</v>
      </c>
    </row>
    <row r="196" spans="1:24" x14ac:dyDescent="0.25">
      <c r="A196" t="s">
        <v>187</v>
      </c>
      <c r="B196">
        <v>398718</v>
      </c>
      <c r="C196" s="2">
        <v>43694</v>
      </c>
      <c r="D196" t="s">
        <v>203</v>
      </c>
      <c r="E196" t="s">
        <v>67</v>
      </c>
      <c r="F196" t="s">
        <v>10</v>
      </c>
      <c r="G196" s="3">
        <v>5801.42</v>
      </c>
      <c r="H196" s="4">
        <v>0.16</v>
      </c>
      <c r="I196" s="2">
        <v>43694</v>
      </c>
      <c r="J196" s="1">
        <v>43706</v>
      </c>
      <c r="K196" t="s">
        <v>78</v>
      </c>
      <c r="L196">
        <v>151642</v>
      </c>
      <c r="M196" t="s">
        <v>76</v>
      </c>
      <c r="N196" t="s">
        <v>77</v>
      </c>
      <c r="O196">
        <v>3046330</v>
      </c>
      <c r="P196" t="s">
        <v>317</v>
      </c>
      <c r="Q196" t="s">
        <v>253</v>
      </c>
      <c r="R196" s="5">
        <f t="shared" si="11"/>
        <v>1.1599999999999999</v>
      </c>
      <c r="S196" s="3">
        <f t="shared" si="10"/>
        <v>6729.6471999999994</v>
      </c>
      <c r="T196">
        <f t="shared" si="12"/>
        <v>0</v>
      </c>
      <c r="U196">
        <f>VLOOKUP(A196,Calculo!B:C,2,0)</f>
        <v>151642</v>
      </c>
      <c r="V196">
        <f>VLOOKUP(A196,Calculo!B:D,3,0)</f>
        <v>155000</v>
      </c>
      <c r="W196">
        <f t="shared" si="13"/>
        <v>3358</v>
      </c>
      <c r="X196" s="27">
        <f t="shared" si="14"/>
        <v>2.0040640857653362</v>
      </c>
    </row>
    <row r="197" spans="1:24" x14ac:dyDescent="0.25">
      <c r="A197" t="s">
        <v>187</v>
      </c>
      <c r="B197">
        <v>398718</v>
      </c>
      <c r="C197" s="2">
        <v>43707</v>
      </c>
      <c r="D197" t="s">
        <v>203</v>
      </c>
      <c r="E197" t="s">
        <v>67</v>
      </c>
      <c r="F197" t="s">
        <v>175</v>
      </c>
      <c r="G197" s="3">
        <v>290819</v>
      </c>
      <c r="H197" s="4">
        <v>0.16</v>
      </c>
      <c r="I197" s="2">
        <v>43707</v>
      </c>
      <c r="J197" s="1">
        <v>43706</v>
      </c>
      <c r="K197" t="s">
        <v>78</v>
      </c>
      <c r="L197">
        <v>152654</v>
      </c>
      <c r="M197" t="s">
        <v>76</v>
      </c>
      <c r="N197" t="s">
        <v>77</v>
      </c>
      <c r="O197">
        <v>3046330</v>
      </c>
      <c r="P197" t="s">
        <v>317</v>
      </c>
      <c r="Q197" t="s">
        <v>253</v>
      </c>
      <c r="R197" s="5">
        <f t="shared" si="11"/>
        <v>1.1599999999999999</v>
      </c>
      <c r="S197" s="3">
        <f t="shared" ref="S197:S233" si="15">G197*R197</f>
        <v>337350.04</v>
      </c>
      <c r="T197">
        <f t="shared" si="12"/>
        <v>0</v>
      </c>
      <c r="U197">
        <f>VLOOKUP(A197,Calculo!B:C,2,0)</f>
        <v>151642</v>
      </c>
      <c r="V197">
        <f>VLOOKUP(A197,Calculo!B:D,3,0)</f>
        <v>155000</v>
      </c>
      <c r="W197">
        <f t="shared" si="13"/>
        <v>3358</v>
      </c>
      <c r="X197" s="27">
        <f t="shared" si="14"/>
        <v>100.46159618820727</v>
      </c>
    </row>
    <row r="198" spans="1:24" x14ac:dyDescent="0.25">
      <c r="A198" t="s">
        <v>187</v>
      </c>
      <c r="B198">
        <v>398718</v>
      </c>
      <c r="C198" s="2">
        <v>43715</v>
      </c>
      <c r="D198" t="s">
        <v>203</v>
      </c>
      <c r="E198" t="s">
        <v>67</v>
      </c>
      <c r="F198" t="s">
        <v>23</v>
      </c>
      <c r="G198" s="3">
        <v>2620</v>
      </c>
      <c r="H198" s="4">
        <v>0.16</v>
      </c>
      <c r="I198" s="2">
        <v>43715</v>
      </c>
      <c r="J198" s="1">
        <v>43714</v>
      </c>
      <c r="K198" t="s">
        <v>19</v>
      </c>
      <c r="L198">
        <v>155000</v>
      </c>
      <c r="M198" t="s">
        <v>76</v>
      </c>
      <c r="N198" t="s">
        <v>77</v>
      </c>
      <c r="O198">
        <v>3046330</v>
      </c>
      <c r="P198" t="s">
        <v>317</v>
      </c>
      <c r="Q198" t="s">
        <v>253</v>
      </c>
      <c r="R198" s="5">
        <f t="shared" ref="R198:R233" si="16">1+H198</f>
        <v>1.1599999999999999</v>
      </c>
      <c r="S198" s="3">
        <f t="shared" si="15"/>
        <v>3039.2</v>
      </c>
      <c r="T198">
        <f t="shared" ref="T198:T233" si="17">I198-C198</f>
        <v>0</v>
      </c>
      <c r="U198">
        <f>VLOOKUP(A198,Calculo!B:C,2,0)</f>
        <v>151642</v>
      </c>
      <c r="V198">
        <f>VLOOKUP(A198,Calculo!B:D,3,0)</f>
        <v>155000</v>
      </c>
      <c r="W198">
        <f t="shared" ref="W198:W233" si="18">V198-U198</f>
        <v>3358</v>
      </c>
      <c r="X198" s="27">
        <f t="shared" ref="X198:X233" si="19">S198/W198</f>
        <v>0.90506253722453833</v>
      </c>
    </row>
    <row r="199" spans="1:24" x14ac:dyDescent="0.25">
      <c r="A199" t="s">
        <v>188</v>
      </c>
      <c r="B199">
        <v>438767</v>
      </c>
      <c r="C199" s="2">
        <v>43716</v>
      </c>
      <c r="D199" t="s">
        <v>204</v>
      </c>
      <c r="E199" t="s">
        <v>67</v>
      </c>
      <c r="F199" t="s">
        <v>10</v>
      </c>
      <c r="G199" s="3">
        <v>2620</v>
      </c>
      <c r="H199" s="4">
        <v>0.16</v>
      </c>
      <c r="I199" s="2">
        <v>43716</v>
      </c>
      <c r="J199" s="1">
        <v>43720</v>
      </c>
      <c r="K199" t="s">
        <v>19</v>
      </c>
      <c r="L199">
        <v>132973</v>
      </c>
      <c r="M199" t="s">
        <v>76</v>
      </c>
      <c r="N199" t="s">
        <v>77</v>
      </c>
      <c r="O199">
        <v>3046330</v>
      </c>
      <c r="P199" t="s">
        <v>318</v>
      </c>
      <c r="Q199" t="s">
        <v>253</v>
      </c>
      <c r="R199" s="5">
        <f t="shared" si="16"/>
        <v>1.1599999999999999</v>
      </c>
      <c r="S199" s="3">
        <f t="shared" si="15"/>
        <v>3039.2</v>
      </c>
      <c r="T199">
        <f t="shared" si="17"/>
        <v>0</v>
      </c>
      <c r="U199">
        <f>VLOOKUP(A199,Calculo!B:C,2,0)</f>
        <v>132973</v>
      </c>
      <c r="V199">
        <f>VLOOKUP(A199,Calculo!B:D,3,0)</f>
        <v>140533</v>
      </c>
      <c r="W199">
        <f t="shared" si="18"/>
        <v>7560</v>
      </c>
      <c r="X199" s="27">
        <f t="shared" si="19"/>
        <v>0.40201058201058198</v>
      </c>
    </row>
    <row r="200" spans="1:24" x14ac:dyDescent="0.25">
      <c r="A200" t="s">
        <v>188</v>
      </c>
      <c r="B200">
        <v>438767</v>
      </c>
      <c r="C200" s="2">
        <v>43720</v>
      </c>
      <c r="D200" t="s">
        <v>204</v>
      </c>
      <c r="E200" t="s">
        <v>67</v>
      </c>
      <c r="F200" t="s">
        <v>23</v>
      </c>
      <c r="G200" s="3">
        <v>6007.66</v>
      </c>
      <c r="H200" s="4">
        <v>0.16</v>
      </c>
      <c r="I200" s="2">
        <v>43720</v>
      </c>
      <c r="J200" s="1">
        <v>43738</v>
      </c>
      <c r="K200" t="s">
        <v>78</v>
      </c>
      <c r="L200">
        <v>140533</v>
      </c>
      <c r="M200" t="s">
        <v>76</v>
      </c>
      <c r="N200" t="s">
        <v>77</v>
      </c>
      <c r="O200">
        <v>3047074</v>
      </c>
      <c r="P200" t="s">
        <v>318</v>
      </c>
      <c r="Q200" t="s">
        <v>253</v>
      </c>
      <c r="R200" s="5">
        <f t="shared" si="16"/>
        <v>1.1599999999999999</v>
      </c>
      <c r="S200" s="3">
        <f t="shared" si="15"/>
        <v>6968.8855999999996</v>
      </c>
      <c r="T200">
        <f t="shared" si="17"/>
        <v>0</v>
      </c>
      <c r="U200">
        <f>VLOOKUP(A200,Calculo!B:C,2,0)</f>
        <v>132973</v>
      </c>
      <c r="V200">
        <f>VLOOKUP(A200,Calculo!B:D,3,0)</f>
        <v>140533</v>
      </c>
      <c r="W200">
        <f t="shared" si="18"/>
        <v>7560</v>
      </c>
      <c r="X200" s="27">
        <f t="shared" si="19"/>
        <v>0.92181026455026449</v>
      </c>
    </row>
    <row r="201" spans="1:24" x14ac:dyDescent="0.25">
      <c r="A201" t="s">
        <v>189</v>
      </c>
      <c r="B201">
        <v>438781</v>
      </c>
      <c r="C201" s="2">
        <v>43666</v>
      </c>
      <c r="D201" t="s">
        <v>203</v>
      </c>
      <c r="E201" t="s">
        <v>67</v>
      </c>
      <c r="F201" t="s">
        <v>39</v>
      </c>
      <c r="G201" s="3">
        <v>8163.96</v>
      </c>
      <c r="H201" s="4">
        <v>0.16</v>
      </c>
      <c r="I201" s="2">
        <v>43686</v>
      </c>
      <c r="J201" s="1">
        <v>43672</v>
      </c>
      <c r="K201" t="s">
        <v>35</v>
      </c>
      <c r="L201">
        <v>191300</v>
      </c>
      <c r="M201" t="s">
        <v>76</v>
      </c>
      <c r="N201" t="s">
        <v>77</v>
      </c>
      <c r="O201">
        <v>3045606</v>
      </c>
      <c r="P201" t="s">
        <v>319</v>
      </c>
      <c r="Q201" t="s">
        <v>252</v>
      </c>
      <c r="R201" s="5">
        <f t="shared" si="16"/>
        <v>1.1599999999999999</v>
      </c>
      <c r="S201" s="3">
        <f t="shared" si="15"/>
        <v>9470.1935999999987</v>
      </c>
      <c r="T201">
        <f t="shared" si="17"/>
        <v>20</v>
      </c>
      <c r="U201">
        <f>VLOOKUP(A201,Calculo!B:C,2,0)</f>
        <v>191300</v>
      </c>
      <c r="V201">
        <f>VLOOKUP(A201,Calculo!B:D,3,0)</f>
        <v>200739</v>
      </c>
      <c r="W201">
        <f t="shared" si="18"/>
        <v>9439</v>
      </c>
      <c r="X201" s="27">
        <f t="shared" si="19"/>
        <v>1.0033047568598368</v>
      </c>
    </row>
    <row r="202" spans="1:24" x14ac:dyDescent="0.25">
      <c r="A202" t="s">
        <v>189</v>
      </c>
      <c r="B202">
        <v>438781</v>
      </c>
      <c r="C202" s="2">
        <v>43686</v>
      </c>
      <c r="D202" t="s">
        <v>203</v>
      </c>
      <c r="E202" t="s">
        <v>67</v>
      </c>
      <c r="F202" t="s">
        <v>10</v>
      </c>
      <c r="G202" s="3">
        <v>2225.42</v>
      </c>
      <c r="H202" s="4">
        <v>0.16</v>
      </c>
      <c r="I202" s="2">
        <v>43686</v>
      </c>
      <c r="J202" s="1">
        <v>43689</v>
      </c>
      <c r="K202" t="s">
        <v>78</v>
      </c>
      <c r="L202">
        <v>191300</v>
      </c>
      <c r="M202" t="s">
        <v>76</v>
      </c>
      <c r="N202" t="s">
        <v>77</v>
      </c>
      <c r="O202">
        <v>3045606</v>
      </c>
      <c r="P202" t="s">
        <v>319</v>
      </c>
      <c r="Q202" t="s">
        <v>252</v>
      </c>
      <c r="R202" s="5">
        <f t="shared" si="16"/>
        <v>1.1599999999999999</v>
      </c>
      <c r="S202" s="3">
        <f t="shared" si="15"/>
        <v>2581.4872</v>
      </c>
      <c r="T202">
        <f t="shared" si="17"/>
        <v>0</v>
      </c>
      <c r="U202">
        <f>VLOOKUP(A202,Calculo!B:C,2,0)</f>
        <v>191300</v>
      </c>
      <c r="V202">
        <f>VLOOKUP(A202,Calculo!B:D,3,0)</f>
        <v>200739</v>
      </c>
      <c r="W202">
        <f t="shared" si="18"/>
        <v>9439</v>
      </c>
      <c r="X202" s="27">
        <f t="shared" si="19"/>
        <v>0.27349159868630152</v>
      </c>
    </row>
    <row r="203" spans="1:24" x14ac:dyDescent="0.25">
      <c r="A203" t="s">
        <v>189</v>
      </c>
      <c r="B203">
        <v>438781</v>
      </c>
      <c r="C203" s="2">
        <v>43687</v>
      </c>
      <c r="D203" t="s">
        <v>203</v>
      </c>
      <c r="E203" t="s">
        <v>67</v>
      </c>
      <c r="F203" t="s">
        <v>158</v>
      </c>
      <c r="G203" s="3">
        <v>13921</v>
      </c>
      <c r="H203" s="4">
        <v>0.16</v>
      </c>
      <c r="I203" s="2">
        <v>43687</v>
      </c>
      <c r="J203" s="1">
        <v>43706</v>
      </c>
      <c r="K203" t="s">
        <v>78</v>
      </c>
      <c r="L203">
        <v>191300</v>
      </c>
      <c r="M203" t="s">
        <v>76</v>
      </c>
      <c r="N203" t="s">
        <v>77</v>
      </c>
      <c r="O203">
        <v>3046330</v>
      </c>
      <c r="P203" t="s">
        <v>319</v>
      </c>
      <c r="Q203" t="s">
        <v>252</v>
      </c>
      <c r="R203" s="5">
        <f t="shared" si="16"/>
        <v>1.1599999999999999</v>
      </c>
      <c r="S203" s="3">
        <f t="shared" si="15"/>
        <v>16148.359999999999</v>
      </c>
      <c r="T203">
        <f t="shared" si="17"/>
        <v>0</v>
      </c>
      <c r="U203">
        <f>VLOOKUP(A203,Calculo!B:C,2,0)</f>
        <v>191300</v>
      </c>
      <c r="V203">
        <f>VLOOKUP(A203,Calculo!B:D,3,0)</f>
        <v>200739</v>
      </c>
      <c r="W203">
        <f t="shared" si="18"/>
        <v>9439</v>
      </c>
      <c r="X203" s="27">
        <f t="shared" si="19"/>
        <v>1.7108125860790337</v>
      </c>
    </row>
    <row r="204" spans="1:24" x14ac:dyDescent="0.25">
      <c r="A204" t="s">
        <v>189</v>
      </c>
      <c r="B204">
        <v>438781</v>
      </c>
      <c r="C204" s="2">
        <v>43727</v>
      </c>
      <c r="D204" t="s">
        <v>203</v>
      </c>
      <c r="E204" t="s">
        <v>67</v>
      </c>
      <c r="F204" t="s">
        <v>23</v>
      </c>
      <c r="G204" s="3">
        <v>5801.42</v>
      </c>
      <c r="H204" s="4">
        <v>0.16</v>
      </c>
      <c r="I204" s="2">
        <v>43727</v>
      </c>
      <c r="J204" s="1">
        <v>43738</v>
      </c>
      <c r="K204" t="s">
        <v>78</v>
      </c>
      <c r="L204">
        <v>200739</v>
      </c>
      <c r="M204" t="s">
        <v>76</v>
      </c>
      <c r="N204" t="s">
        <v>77</v>
      </c>
      <c r="O204">
        <v>3047074</v>
      </c>
      <c r="P204" t="s">
        <v>319</v>
      </c>
      <c r="Q204" t="s">
        <v>252</v>
      </c>
      <c r="R204" s="5">
        <f t="shared" si="16"/>
        <v>1.1599999999999999</v>
      </c>
      <c r="S204" s="3">
        <f t="shared" si="15"/>
        <v>6729.6471999999994</v>
      </c>
      <c r="T204">
        <f t="shared" si="17"/>
        <v>0</v>
      </c>
      <c r="U204">
        <f>VLOOKUP(A204,Calculo!B:C,2,0)</f>
        <v>191300</v>
      </c>
      <c r="V204">
        <f>VLOOKUP(A204,Calculo!B:D,3,0)</f>
        <v>200739</v>
      </c>
      <c r="W204">
        <f t="shared" si="18"/>
        <v>9439</v>
      </c>
      <c r="X204" s="27">
        <f t="shared" si="19"/>
        <v>0.71296188155524942</v>
      </c>
    </row>
    <row r="205" spans="1:24" x14ac:dyDescent="0.25">
      <c r="A205" t="s">
        <v>189</v>
      </c>
      <c r="B205">
        <v>438781</v>
      </c>
      <c r="C205" s="2">
        <v>43739</v>
      </c>
      <c r="D205" t="s">
        <v>203</v>
      </c>
      <c r="E205" t="s">
        <v>67</v>
      </c>
      <c r="F205" t="s">
        <v>113</v>
      </c>
      <c r="G205" s="3">
        <v>11067.59</v>
      </c>
      <c r="H205" s="4">
        <v>0.16</v>
      </c>
      <c r="I205" s="2">
        <v>43739</v>
      </c>
      <c r="J205" s="1">
        <v>43738</v>
      </c>
      <c r="K205" t="s">
        <v>78</v>
      </c>
      <c r="L205">
        <v>200739</v>
      </c>
      <c r="M205" t="s">
        <v>76</v>
      </c>
      <c r="N205" t="s">
        <v>77</v>
      </c>
      <c r="O205">
        <v>3047074</v>
      </c>
      <c r="P205" t="s">
        <v>319</v>
      </c>
      <c r="Q205" t="s">
        <v>252</v>
      </c>
      <c r="R205" s="5">
        <f t="shared" si="16"/>
        <v>1.1599999999999999</v>
      </c>
      <c r="S205" s="3">
        <f t="shared" si="15"/>
        <v>12838.404399999999</v>
      </c>
      <c r="T205">
        <f t="shared" si="17"/>
        <v>0</v>
      </c>
      <c r="U205">
        <f>VLOOKUP(A205,Calculo!B:C,2,0)</f>
        <v>191300</v>
      </c>
      <c r="V205">
        <f>VLOOKUP(A205,Calculo!B:D,3,0)</f>
        <v>200739</v>
      </c>
      <c r="W205">
        <f t="shared" si="18"/>
        <v>9439</v>
      </c>
      <c r="X205" s="27">
        <f t="shared" si="19"/>
        <v>1.3601445492107214</v>
      </c>
    </row>
    <row r="206" spans="1:24" x14ac:dyDescent="0.25">
      <c r="A206" t="s">
        <v>190</v>
      </c>
      <c r="B206">
        <v>438805</v>
      </c>
      <c r="C206" s="2">
        <v>43720</v>
      </c>
      <c r="D206" t="s">
        <v>203</v>
      </c>
      <c r="E206" t="s">
        <v>67</v>
      </c>
      <c r="F206" t="s">
        <v>43</v>
      </c>
      <c r="G206" s="3">
        <v>26501</v>
      </c>
      <c r="H206" s="4">
        <v>0.16</v>
      </c>
      <c r="I206" s="2">
        <v>43720</v>
      </c>
      <c r="J206" s="1">
        <v>43738</v>
      </c>
      <c r="K206" t="s">
        <v>78</v>
      </c>
      <c r="L206">
        <v>160000</v>
      </c>
      <c r="M206" t="s">
        <v>76</v>
      </c>
      <c r="N206" t="s">
        <v>77</v>
      </c>
      <c r="O206">
        <v>3047074</v>
      </c>
      <c r="P206" t="s">
        <v>320</v>
      </c>
      <c r="Q206" t="s">
        <v>252</v>
      </c>
      <c r="R206" s="5">
        <f t="shared" si="16"/>
        <v>1.1599999999999999</v>
      </c>
      <c r="S206" s="3">
        <f t="shared" si="15"/>
        <v>30741.159999999996</v>
      </c>
      <c r="T206">
        <f t="shared" si="17"/>
        <v>0</v>
      </c>
      <c r="U206">
        <f>VLOOKUP(A206,Calculo!B:C,2,0)</f>
        <v>160000</v>
      </c>
      <c r="V206">
        <f>VLOOKUP(A206,Calculo!B:D,3,0)</f>
        <v>183085</v>
      </c>
      <c r="W206">
        <f t="shared" si="18"/>
        <v>23085</v>
      </c>
      <c r="X206" s="27">
        <f t="shared" si="19"/>
        <v>1.3316508555338964</v>
      </c>
    </row>
    <row r="207" spans="1:24" x14ac:dyDescent="0.25">
      <c r="A207" t="s">
        <v>190</v>
      </c>
      <c r="B207">
        <v>438805</v>
      </c>
      <c r="C207" s="2">
        <v>43770</v>
      </c>
      <c r="D207" t="s">
        <v>203</v>
      </c>
      <c r="E207" t="s">
        <v>67</v>
      </c>
      <c r="F207" t="s">
        <v>23</v>
      </c>
      <c r="G207" s="3">
        <v>6007.66</v>
      </c>
      <c r="H207" s="4">
        <v>0.16</v>
      </c>
      <c r="I207" s="2">
        <v>43770</v>
      </c>
      <c r="J207" s="1">
        <v>43769</v>
      </c>
      <c r="K207" t="s">
        <v>78</v>
      </c>
      <c r="L207">
        <v>183085</v>
      </c>
      <c r="M207" t="s">
        <v>76</v>
      </c>
      <c r="N207" t="s">
        <v>77</v>
      </c>
      <c r="O207">
        <v>0</v>
      </c>
      <c r="P207" t="s">
        <v>320</v>
      </c>
      <c r="Q207" t="s">
        <v>252</v>
      </c>
      <c r="R207" s="5">
        <f t="shared" si="16"/>
        <v>1.1599999999999999</v>
      </c>
      <c r="S207" s="3">
        <f t="shared" si="15"/>
        <v>6968.8855999999996</v>
      </c>
      <c r="T207">
        <f t="shared" si="17"/>
        <v>0</v>
      </c>
      <c r="U207">
        <f>VLOOKUP(A207,Calculo!B:C,2,0)</f>
        <v>160000</v>
      </c>
      <c r="V207">
        <f>VLOOKUP(A207,Calculo!B:D,3,0)</f>
        <v>183085</v>
      </c>
      <c r="W207">
        <f t="shared" si="18"/>
        <v>23085</v>
      </c>
      <c r="X207" s="27">
        <f t="shared" si="19"/>
        <v>0.30187938488195798</v>
      </c>
    </row>
    <row r="208" spans="1:24" x14ac:dyDescent="0.25">
      <c r="A208" t="s">
        <v>190</v>
      </c>
      <c r="B208">
        <v>438805</v>
      </c>
      <c r="C208" s="2">
        <v>43770</v>
      </c>
      <c r="D208" t="s">
        <v>203</v>
      </c>
      <c r="E208" t="s">
        <v>67</v>
      </c>
      <c r="F208" t="s">
        <v>39</v>
      </c>
      <c r="G208" s="3">
        <v>8163.96</v>
      </c>
      <c r="H208" s="4">
        <v>0.16</v>
      </c>
      <c r="I208" s="2">
        <v>43770</v>
      </c>
      <c r="J208" s="1">
        <v>43769</v>
      </c>
      <c r="K208" t="s">
        <v>35</v>
      </c>
      <c r="L208">
        <v>182644</v>
      </c>
      <c r="M208" t="s">
        <v>76</v>
      </c>
      <c r="N208" t="s">
        <v>77</v>
      </c>
      <c r="O208">
        <v>0</v>
      </c>
      <c r="P208" t="s">
        <v>320</v>
      </c>
      <c r="Q208" t="s">
        <v>252</v>
      </c>
      <c r="R208" s="5">
        <f t="shared" si="16"/>
        <v>1.1599999999999999</v>
      </c>
      <c r="S208" s="3">
        <f t="shared" si="15"/>
        <v>9470.1935999999987</v>
      </c>
      <c r="T208">
        <f t="shared" si="17"/>
        <v>0</v>
      </c>
      <c r="U208">
        <f>VLOOKUP(A208,Calculo!B:C,2,0)</f>
        <v>160000</v>
      </c>
      <c r="V208">
        <f>VLOOKUP(A208,Calculo!B:D,3,0)</f>
        <v>183085</v>
      </c>
      <c r="W208">
        <f t="shared" si="18"/>
        <v>23085</v>
      </c>
      <c r="X208" s="27">
        <f t="shared" si="19"/>
        <v>0.41023147498375562</v>
      </c>
    </row>
    <row r="209" spans="1:24" x14ac:dyDescent="0.25">
      <c r="A209" t="s">
        <v>190</v>
      </c>
      <c r="B209">
        <v>438805</v>
      </c>
      <c r="C209" s="2">
        <v>43770</v>
      </c>
      <c r="D209" t="s">
        <v>203</v>
      </c>
      <c r="E209" t="s">
        <v>67</v>
      </c>
      <c r="F209" t="s">
        <v>70</v>
      </c>
      <c r="G209" s="3">
        <v>405</v>
      </c>
      <c r="H209" s="4">
        <v>0.16</v>
      </c>
      <c r="I209" s="2">
        <v>43770</v>
      </c>
      <c r="J209" s="1">
        <v>43769</v>
      </c>
      <c r="K209" t="s">
        <v>35</v>
      </c>
      <c r="L209">
        <v>182644</v>
      </c>
      <c r="M209" t="s">
        <v>76</v>
      </c>
      <c r="N209" t="s">
        <v>77</v>
      </c>
      <c r="O209">
        <v>0</v>
      </c>
      <c r="P209" t="s">
        <v>320</v>
      </c>
      <c r="Q209" t="s">
        <v>252</v>
      </c>
      <c r="R209" s="5">
        <f t="shared" si="16"/>
        <v>1.1599999999999999</v>
      </c>
      <c r="S209" s="3">
        <f t="shared" si="15"/>
        <v>469.79999999999995</v>
      </c>
      <c r="T209">
        <f t="shared" si="17"/>
        <v>0</v>
      </c>
      <c r="U209">
        <f>VLOOKUP(A209,Calculo!B:C,2,0)</f>
        <v>160000</v>
      </c>
      <c r="V209">
        <f>VLOOKUP(A209,Calculo!B:D,3,0)</f>
        <v>183085</v>
      </c>
      <c r="W209">
        <f t="shared" si="18"/>
        <v>23085</v>
      </c>
      <c r="X209" s="27">
        <f t="shared" si="19"/>
        <v>2.0350877192982453E-2</v>
      </c>
    </row>
    <row r="210" spans="1:24" x14ac:dyDescent="0.25">
      <c r="A210" t="s">
        <v>191</v>
      </c>
      <c r="B210">
        <v>438829</v>
      </c>
      <c r="C210" s="2">
        <v>43733</v>
      </c>
      <c r="D210" t="s">
        <v>203</v>
      </c>
      <c r="E210" t="s">
        <v>67</v>
      </c>
      <c r="F210" t="s">
        <v>192</v>
      </c>
      <c r="G210" s="3">
        <v>3595.7</v>
      </c>
      <c r="H210" s="4">
        <v>0.16</v>
      </c>
      <c r="I210" s="2">
        <v>43733</v>
      </c>
      <c r="J210" s="1">
        <v>43733</v>
      </c>
      <c r="K210" t="s">
        <v>9</v>
      </c>
      <c r="L210">
        <v>147930</v>
      </c>
      <c r="M210" t="s">
        <v>6</v>
      </c>
      <c r="N210" t="s">
        <v>7</v>
      </c>
      <c r="O210">
        <v>3046330</v>
      </c>
      <c r="P210" t="s">
        <v>321</v>
      </c>
      <c r="Q210" t="s">
        <v>252</v>
      </c>
      <c r="R210" s="5">
        <f t="shared" si="16"/>
        <v>1.1599999999999999</v>
      </c>
      <c r="S210" s="3">
        <f t="shared" si="15"/>
        <v>4171.0119999999997</v>
      </c>
      <c r="T210">
        <f t="shared" si="17"/>
        <v>0</v>
      </c>
      <c r="U210">
        <f>VLOOKUP(A210,Calculo!B:C,2,0)</f>
        <v>147930</v>
      </c>
      <c r="V210">
        <f>VLOOKUP(A210,Calculo!B:D,3,0)</f>
        <v>148422</v>
      </c>
      <c r="W210">
        <f t="shared" si="18"/>
        <v>492</v>
      </c>
      <c r="X210" s="27">
        <f t="shared" si="19"/>
        <v>8.477666666666666</v>
      </c>
    </row>
    <row r="211" spans="1:24" x14ac:dyDescent="0.25">
      <c r="A211" t="s">
        <v>191</v>
      </c>
      <c r="B211">
        <v>438829</v>
      </c>
      <c r="C211" s="2">
        <v>43734</v>
      </c>
      <c r="D211" t="s">
        <v>203</v>
      </c>
      <c r="E211" t="s">
        <v>67</v>
      </c>
      <c r="F211" t="s">
        <v>58</v>
      </c>
      <c r="G211" s="3">
        <v>4418</v>
      </c>
      <c r="H211" s="4">
        <v>0.16</v>
      </c>
      <c r="I211" s="2">
        <v>43734</v>
      </c>
      <c r="J211" s="1">
        <v>43756</v>
      </c>
      <c r="K211" t="s">
        <v>68</v>
      </c>
      <c r="L211">
        <v>147930</v>
      </c>
      <c r="M211" t="s">
        <v>6</v>
      </c>
      <c r="N211" t="s">
        <v>7</v>
      </c>
      <c r="O211">
        <v>3047074</v>
      </c>
      <c r="P211" t="s">
        <v>321</v>
      </c>
      <c r="Q211" t="s">
        <v>252</v>
      </c>
      <c r="R211" s="5">
        <f t="shared" si="16"/>
        <v>1.1599999999999999</v>
      </c>
      <c r="S211" s="3">
        <f t="shared" si="15"/>
        <v>5124.8799999999992</v>
      </c>
      <c r="T211">
        <f t="shared" si="17"/>
        <v>0</v>
      </c>
      <c r="U211">
        <f>VLOOKUP(A211,Calculo!B:C,2,0)</f>
        <v>147930</v>
      </c>
      <c r="V211">
        <f>VLOOKUP(A211,Calculo!B:D,3,0)</f>
        <v>148422</v>
      </c>
      <c r="W211">
        <f t="shared" si="18"/>
        <v>492</v>
      </c>
      <c r="X211" s="27">
        <f t="shared" si="19"/>
        <v>10.41642276422764</v>
      </c>
    </row>
    <row r="212" spans="1:24" x14ac:dyDescent="0.25">
      <c r="A212" t="s">
        <v>191</v>
      </c>
      <c r="B212">
        <v>438829</v>
      </c>
      <c r="C212" s="2">
        <v>43741</v>
      </c>
      <c r="D212" t="s">
        <v>203</v>
      </c>
      <c r="E212" t="s">
        <v>67</v>
      </c>
      <c r="F212" t="s">
        <v>193</v>
      </c>
      <c r="G212" s="3">
        <v>10636.21</v>
      </c>
      <c r="H212" s="4">
        <v>0.16</v>
      </c>
      <c r="I212" s="2">
        <v>43741</v>
      </c>
      <c r="J212" s="1">
        <v>43740</v>
      </c>
      <c r="K212" t="s">
        <v>9</v>
      </c>
      <c r="L212">
        <v>148422</v>
      </c>
      <c r="M212" t="s">
        <v>6</v>
      </c>
      <c r="N212" t="s">
        <v>7</v>
      </c>
      <c r="O212">
        <v>3047074</v>
      </c>
      <c r="P212" t="s">
        <v>321</v>
      </c>
      <c r="Q212" t="s">
        <v>252</v>
      </c>
      <c r="R212" s="5">
        <f t="shared" si="16"/>
        <v>1.1599999999999999</v>
      </c>
      <c r="S212" s="3">
        <f t="shared" si="15"/>
        <v>12338.003599999998</v>
      </c>
      <c r="T212">
        <f t="shared" si="17"/>
        <v>0</v>
      </c>
      <c r="U212">
        <f>VLOOKUP(A212,Calculo!B:C,2,0)</f>
        <v>147930</v>
      </c>
      <c r="V212">
        <f>VLOOKUP(A212,Calculo!B:D,3,0)</f>
        <v>148422</v>
      </c>
      <c r="W212">
        <f t="shared" si="18"/>
        <v>492</v>
      </c>
      <c r="X212" s="27">
        <f t="shared" si="19"/>
        <v>25.07724308943089</v>
      </c>
    </row>
    <row r="213" spans="1:24" x14ac:dyDescent="0.25">
      <c r="A213" t="s">
        <v>194</v>
      </c>
      <c r="B213">
        <v>456695</v>
      </c>
      <c r="C213" s="2">
        <v>43684</v>
      </c>
      <c r="D213" t="s">
        <v>204</v>
      </c>
      <c r="E213" t="s">
        <v>67</v>
      </c>
      <c r="F213" t="s">
        <v>32</v>
      </c>
      <c r="G213" s="3">
        <v>2465</v>
      </c>
      <c r="H213" s="4">
        <v>0.16</v>
      </c>
      <c r="I213" s="2">
        <v>43684</v>
      </c>
      <c r="J213" s="1">
        <v>43684</v>
      </c>
      <c r="K213" t="s">
        <v>22</v>
      </c>
      <c r="L213">
        <v>73237</v>
      </c>
      <c r="M213" t="s">
        <v>29</v>
      </c>
      <c r="N213" t="s">
        <v>30</v>
      </c>
      <c r="O213">
        <v>3045606</v>
      </c>
      <c r="P213" t="s">
        <v>322</v>
      </c>
      <c r="Q213" t="s">
        <v>252</v>
      </c>
      <c r="R213" s="5">
        <f t="shared" si="16"/>
        <v>1.1599999999999999</v>
      </c>
      <c r="S213" s="3">
        <f t="shared" si="15"/>
        <v>2859.3999999999996</v>
      </c>
      <c r="T213">
        <f t="shared" si="17"/>
        <v>0</v>
      </c>
      <c r="U213">
        <f>VLOOKUP(A213,Calculo!B:C,2,0)</f>
        <v>73237</v>
      </c>
      <c r="V213">
        <f>VLOOKUP(A213,Calculo!B:D,3,0)</f>
        <v>73237</v>
      </c>
      <c r="W213">
        <f t="shared" si="18"/>
        <v>0</v>
      </c>
      <c r="X213" s="27" t="e">
        <f t="shared" si="19"/>
        <v>#DIV/0!</v>
      </c>
    </row>
    <row r="214" spans="1:24" x14ac:dyDescent="0.25">
      <c r="A214" t="s">
        <v>194</v>
      </c>
      <c r="B214">
        <v>456695</v>
      </c>
      <c r="C214" s="2">
        <v>43685</v>
      </c>
      <c r="D214" t="s">
        <v>204</v>
      </c>
      <c r="E214" t="s">
        <v>67</v>
      </c>
      <c r="F214" t="s">
        <v>55</v>
      </c>
      <c r="G214" s="3">
        <v>1110</v>
      </c>
      <c r="H214" s="4">
        <v>0.16</v>
      </c>
      <c r="I214" s="2">
        <v>43698</v>
      </c>
      <c r="J214" s="1">
        <v>43685</v>
      </c>
      <c r="K214" t="s">
        <v>22</v>
      </c>
      <c r="L214">
        <v>73237</v>
      </c>
      <c r="M214" t="s">
        <v>29</v>
      </c>
      <c r="N214" t="s">
        <v>30</v>
      </c>
      <c r="O214">
        <v>3045606</v>
      </c>
      <c r="P214" t="s">
        <v>322</v>
      </c>
      <c r="Q214" t="s">
        <v>252</v>
      </c>
      <c r="R214" s="5">
        <f t="shared" si="16"/>
        <v>1.1599999999999999</v>
      </c>
      <c r="S214" s="3">
        <f t="shared" si="15"/>
        <v>1287.5999999999999</v>
      </c>
      <c r="T214">
        <f t="shared" si="17"/>
        <v>13</v>
      </c>
      <c r="U214">
        <f>VLOOKUP(A214,Calculo!B:C,2,0)</f>
        <v>73237</v>
      </c>
      <c r="V214">
        <f>VLOOKUP(A214,Calculo!B:D,3,0)</f>
        <v>73237</v>
      </c>
      <c r="W214">
        <f t="shared" si="18"/>
        <v>0</v>
      </c>
      <c r="X214" s="27" t="e">
        <f t="shared" si="19"/>
        <v>#DIV/0!</v>
      </c>
    </row>
    <row r="215" spans="1:24" x14ac:dyDescent="0.25">
      <c r="A215" t="s">
        <v>195</v>
      </c>
      <c r="B215">
        <v>460260</v>
      </c>
      <c r="C215" s="2">
        <v>43704</v>
      </c>
      <c r="D215" t="s">
        <v>204</v>
      </c>
      <c r="E215" t="s">
        <v>67</v>
      </c>
      <c r="F215" t="s">
        <v>10</v>
      </c>
      <c r="G215" s="3">
        <v>3347.41</v>
      </c>
      <c r="H215" s="4">
        <v>0.16</v>
      </c>
      <c r="I215" s="2">
        <v>43704</v>
      </c>
      <c r="J215" s="1">
        <v>43703</v>
      </c>
      <c r="K215" t="s">
        <v>13</v>
      </c>
      <c r="L215">
        <v>100000</v>
      </c>
      <c r="M215" t="s">
        <v>6</v>
      </c>
      <c r="N215" t="s">
        <v>34</v>
      </c>
      <c r="O215">
        <v>3046330</v>
      </c>
      <c r="P215" t="s">
        <v>323</v>
      </c>
      <c r="Q215" t="s">
        <v>253</v>
      </c>
      <c r="R215" s="5">
        <f t="shared" si="16"/>
        <v>1.1599999999999999</v>
      </c>
      <c r="S215" s="3">
        <f t="shared" si="15"/>
        <v>3882.9955999999997</v>
      </c>
      <c r="T215">
        <f t="shared" si="17"/>
        <v>0</v>
      </c>
      <c r="U215">
        <f>VLOOKUP(A215,Calculo!B:C,2,0)</f>
        <v>100000</v>
      </c>
      <c r="V215">
        <f>VLOOKUP(A215,Calculo!B:D,3,0)</f>
        <v>131126</v>
      </c>
      <c r="W215">
        <f t="shared" si="18"/>
        <v>31126</v>
      </c>
      <c r="X215" s="27">
        <f t="shared" si="19"/>
        <v>0.12475087065475807</v>
      </c>
    </row>
    <row r="216" spans="1:24" x14ac:dyDescent="0.25">
      <c r="A216" t="s">
        <v>195</v>
      </c>
      <c r="B216">
        <v>460260</v>
      </c>
      <c r="C216" s="2">
        <v>43755</v>
      </c>
      <c r="D216" t="s">
        <v>204</v>
      </c>
      <c r="E216" t="s">
        <v>67</v>
      </c>
      <c r="F216" t="s">
        <v>10</v>
      </c>
      <c r="G216" s="3">
        <v>1137.06</v>
      </c>
      <c r="H216" s="4">
        <v>0.16</v>
      </c>
      <c r="I216" s="2">
        <v>43755</v>
      </c>
      <c r="J216" s="1">
        <v>43754</v>
      </c>
      <c r="K216" t="s">
        <v>13</v>
      </c>
      <c r="L216">
        <v>129400</v>
      </c>
      <c r="M216" t="s">
        <v>6</v>
      </c>
      <c r="N216" t="s">
        <v>34</v>
      </c>
      <c r="O216">
        <v>3047074</v>
      </c>
      <c r="P216" t="s">
        <v>323</v>
      </c>
      <c r="Q216" t="s">
        <v>253</v>
      </c>
      <c r="R216" s="5">
        <f t="shared" si="16"/>
        <v>1.1599999999999999</v>
      </c>
      <c r="S216" s="3">
        <f t="shared" si="15"/>
        <v>1318.9895999999999</v>
      </c>
      <c r="T216">
        <f t="shared" si="17"/>
        <v>0</v>
      </c>
      <c r="U216">
        <f>VLOOKUP(A216,Calculo!B:C,2,0)</f>
        <v>100000</v>
      </c>
      <c r="V216">
        <f>VLOOKUP(A216,Calculo!B:D,3,0)</f>
        <v>131126</v>
      </c>
      <c r="W216">
        <f t="shared" si="18"/>
        <v>31126</v>
      </c>
      <c r="X216" s="27">
        <f t="shared" si="19"/>
        <v>4.2375814431664841E-2</v>
      </c>
    </row>
    <row r="217" spans="1:24" x14ac:dyDescent="0.25">
      <c r="A217" t="s">
        <v>195</v>
      </c>
      <c r="B217">
        <v>460260</v>
      </c>
      <c r="C217" s="2">
        <v>43776</v>
      </c>
      <c r="D217" t="s">
        <v>204</v>
      </c>
      <c r="E217" t="s">
        <v>67</v>
      </c>
      <c r="F217" t="s">
        <v>70</v>
      </c>
      <c r="G217" s="3">
        <v>410</v>
      </c>
      <c r="H217" s="4">
        <v>0.16</v>
      </c>
      <c r="I217" s="2">
        <v>43776</v>
      </c>
      <c r="J217" s="1">
        <v>43776</v>
      </c>
      <c r="K217" t="s">
        <v>35</v>
      </c>
      <c r="L217">
        <v>131126</v>
      </c>
      <c r="M217" t="s">
        <v>6</v>
      </c>
      <c r="N217" t="s">
        <v>34</v>
      </c>
      <c r="O217">
        <v>0</v>
      </c>
      <c r="P217" t="s">
        <v>323</v>
      </c>
      <c r="Q217" t="s">
        <v>253</v>
      </c>
      <c r="R217" s="5">
        <f t="shared" si="16"/>
        <v>1.1599999999999999</v>
      </c>
      <c r="S217" s="3">
        <f t="shared" si="15"/>
        <v>475.59999999999997</v>
      </c>
      <c r="T217">
        <f t="shared" si="17"/>
        <v>0</v>
      </c>
      <c r="U217">
        <f>VLOOKUP(A217,Calculo!B:C,2,0)</f>
        <v>100000</v>
      </c>
      <c r="V217">
        <f>VLOOKUP(A217,Calculo!B:D,3,0)</f>
        <v>131126</v>
      </c>
      <c r="W217">
        <f t="shared" si="18"/>
        <v>31126</v>
      </c>
      <c r="X217" s="27">
        <f t="shared" si="19"/>
        <v>1.5279830366895841E-2</v>
      </c>
    </row>
    <row r="218" spans="1:24" x14ac:dyDescent="0.25">
      <c r="A218" t="s">
        <v>196</v>
      </c>
      <c r="B218">
        <v>460285</v>
      </c>
      <c r="C218" s="2">
        <v>43674</v>
      </c>
      <c r="D218" t="s">
        <v>204</v>
      </c>
      <c r="E218" t="s">
        <v>67</v>
      </c>
      <c r="F218" t="s">
        <v>58</v>
      </c>
      <c r="G218" s="3">
        <v>5752.36</v>
      </c>
      <c r="H218" s="4">
        <v>0.16</v>
      </c>
      <c r="I218" s="2">
        <v>43674</v>
      </c>
      <c r="J218" s="1">
        <v>43675</v>
      </c>
      <c r="K218" t="s">
        <v>35</v>
      </c>
      <c r="L218">
        <v>131000</v>
      </c>
      <c r="M218" t="s">
        <v>6</v>
      </c>
      <c r="N218" t="s">
        <v>34</v>
      </c>
      <c r="O218">
        <v>3045606</v>
      </c>
      <c r="P218" t="s">
        <v>324</v>
      </c>
      <c r="Q218" t="s">
        <v>252</v>
      </c>
      <c r="R218" s="5">
        <f t="shared" si="16"/>
        <v>1.1599999999999999</v>
      </c>
      <c r="S218" s="3">
        <f t="shared" si="15"/>
        <v>6672.7375999999995</v>
      </c>
      <c r="T218">
        <f t="shared" si="17"/>
        <v>0</v>
      </c>
      <c r="U218">
        <f>VLOOKUP(A218,Calculo!B:C,2,0)</f>
        <v>131000</v>
      </c>
      <c r="V218">
        <f>VLOOKUP(A218,Calculo!B:D,3,0)</f>
        <v>162034</v>
      </c>
      <c r="W218">
        <f t="shared" si="18"/>
        <v>31034</v>
      </c>
      <c r="X218" s="27">
        <f t="shared" si="19"/>
        <v>0.21501377843655345</v>
      </c>
    </row>
    <row r="219" spans="1:24" x14ac:dyDescent="0.25">
      <c r="A219" t="s">
        <v>196</v>
      </c>
      <c r="B219">
        <v>460285</v>
      </c>
      <c r="C219" s="2">
        <v>43701</v>
      </c>
      <c r="D219" t="s">
        <v>204</v>
      </c>
      <c r="E219" t="s">
        <v>67</v>
      </c>
      <c r="F219" t="s">
        <v>10</v>
      </c>
      <c r="G219" s="3">
        <v>1852.57</v>
      </c>
      <c r="H219" s="4">
        <v>0.16</v>
      </c>
      <c r="I219" s="2">
        <v>43701</v>
      </c>
      <c r="J219" s="1">
        <v>43700</v>
      </c>
      <c r="K219" t="s">
        <v>13</v>
      </c>
      <c r="L219">
        <v>150435</v>
      </c>
      <c r="M219" t="s">
        <v>6</v>
      </c>
      <c r="N219" t="s">
        <v>34</v>
      </c>
      <c r="O219">
        <v>3045606</v>
      </c>
      <c r="P219" t="s">
        <v>324</v>
      </c>
      <c r="Q219" t="s">
        <v>252</v>
      </c>
      <c r="R219" s="5">
        <f t="shared" si="16"/>
        <v>1.1599999999999999</v>
      </c>
      <c r="S219" s="3">
        <f t="shared" si="15"/>
        <v>2148.9811999999997</v>
      </c>
      <c r="T219">
        <f t="shared" si="17"/>
        <v>0</v>
      </c>
      <c r="U219">
        <f>VLOOKUP(A219,Calculo!B:C,2,0)</f>
        <v>131000</v>
      </c>
      <c r="V219">
        <f>VLOOKUP(A219,Calculo!B:D,3,0)</f>
        <v>162034</v>
      </c>
      <c r="W219">
        <f t="shared" si="18"/>
        <v>31034</v>
      </c>
      <c r="X219" s="27">
        <f t="shared" si="19"/>
        <v>6.9246026938196814E-2</v>
      </c>
    </row>
    <row r="220" spans="1:24" x14ac:dyDescent="0.25">
      <c r="A220" t="s">
        <v>196</v>
      </c>
      <c r="B220">
        <v>460285</v>
      </c>
      <c r="C220" s="2">
        <v>43701</v>
      </c>
      <c r="D220" t="s">
        <v>204</v>
      </c>
      <c r="E220" t="s">
        <v>67</v>
      </c>
      <c r="F220" t="s">
        <v>70</v>
      </c>
      <c r="G220" s="3">
        <v>1852.57</v>
      </c>
      <c r="H220" s="4">
        <v>0.16</v>
      </c>
      <c r="I220" s="2">
        <v>43701</v>
      </c>
      <c r="J220" s="1">
        <v>43700</v>
      </c>
      <c r="K220" t="s">
        <v>13</v>
      </c>
      <c r="L220">
        <v>150435</v>
      </c>
      <c r="M220" t="s">
        <v>6</v>
      </c>
      <c r="N220" t="s">
        <v>34</v>
      </c>
      <c r="O220">
        <v>3045606</v>
      </c>
      <c r="P220" t="s">
        <v>324</v>
      </c>
      <c r="Q220" t="s">
        <v>252</v>
      </c>
      <c r="R220" s="5">
        <f t="shared" si="16"/>
        <v>1.1599999999999999</v>
      </c>
      <c r="S220" s="3">
        <f t="shared" si="15"/>
        <v>2148.9811999999997</v>
      </c>
      <c r="T220">
        <f t="shared" si="17"/>
        <v>0</v>
      </c>
      <c r="U220">
        <f>VLOOKUP(A220,Calculo!B:C,2,0)</f>
        <v>131000</v>
      </c>
      <c r="V220">
        <f>VLOOKUP(A220,Calculo!B:D,3,0)</f>
        <v>162034</v>
      </c>
      <c r="W220">
        <f t="shared" si="18"/>
        <v>31034</v>
      </c>
      <c r="X220" s="27">
        <f t="shared" si="19"/>
        <v>6.9246026938196814E-2</v>
      </c>
    </row>
    <row r="221" spans="1:24" x14ac:dyDescent="0.25">
      <c r="A221" t="s">
        <v>196</v>
      </c>
      <c r="B221">
        <v>460285</v>
      </c>
      <c r="C221" s="2">
        <v>43715</v>
      </c>
      <c r="D221" t="s">
        <v>204</v>
      </c>
      <c r="E221" t="s">
        <v>67</v>
      </c>
      <c r="F221" t="s">
        <v>10</v>
      </c>
      <c r="G221" s="3">
        <v>2715</v>
      </c>
      <c r="H221" s="4">
        <v>0.16</v>
      </c>
      <c r="I221" s="2">
        <v>43715</v>
      </c>
      <c r="J221" s="1">
        <v>43720</v>
      </c>
      <c r="K221" t="s">
        <v>19</v>
      </c>
      <c r="L221">
        <v>150435</v>
      </c>
      <c r="M221" t="s">
        <v>6</v>
      </c>
      <c r="N221" t="s">
        <v>34</v>
      </c>
      <c r="O221">
        <v>3046330</v>
      </c>
      <c r="P221" t="s">
        <v>324</v>
      </c>
      <c r="Q221" t="s">
        <v>252</v>
      </c>
      <c r="R221" s="5">
        <f t="shared" si="16"/>
        <v>1.1599999999999999</v>
      </c>
      <c r="S221" s="3">
        <f t="shared" si="15"/>
        <v>3149.3999999999996</v>
      </c>
      <c r="T221">
        <f t="shared" si="17"/>
        <v>0</v>
      </c>
      <c r="U221">
        <f>VLOOKUP(A221,Calculo!B:C,2,0)</f>
        <v>131000</v>
      </c>
      <c r="V221">
        <f>VLOOKUP(A221,Calculo!B:D,3,0)</f>
        <v>162034</v>
      </c>
      <c r="W221">
        <f t="shared" si="18"/>
        <v>31034</v>
      </c>
      <c r="X221" s="27">
        <f t="shared" si="19"/>
        <v>0.101482245279371</v>
      </c>
    </row>
    <row r="222" spans="1:24" x14ac:dyDescent="0.25">
      <c r="A222" t="s">
        <v>196</v>
      </c>
      <c r="B222">
        <v>460285</v>
      </c>
      <c r="C222" s="2">
        <v>43750</v>
      </c>
      <c r="D222" t="s">
        <v>204</v>
      </c>
      <c r="E222" t="s">
        <v>67</v>
      </c>
      <c r="F222" t="s">
        <v>10</v>
      </c>
      <c r="G222" s="3">
        <v>4168.1000000000004</v>
      </c>
      <c r="H222" s="4">
        <v>0.16</v>
      </c>
      <c r="I222" s="2">
        <v>43750</v>
      </c>
      <c r="J222" s="1">
        <v>43749</v>
      </c>
      <c r="K222" t="s">
        <v>13</v>
      </c>
      <c r="L222">
        <v>162034</v>
      </c>
      <c r="M222" t="s">
        <v>6</v>
      </c>
      <c r="N222" t="s">
        <v>34</v>
      </c>
      <c r="O222">
        <v>3047074</v>
      </c>
      <c r="P222" t="s">
        <v>324</v>
      </c>
      <c r="Q222" t="s">
        <v>252</v>
      </c>
      <c r="R222" s="5">
        <f t="shared" si="16"/>
        <v>1.1599999999999999</v>
      </c>
      <c r="S222" s="3">
        <f t="shared" si="15"/>
        <v>4834.9960000000001</v>
      </c>
      <c r="T222">
        <f t="shared" si="17"/>
        <v>0</v>
      </c>
      <c r="U222">
        <f>VLOOKUP(A222,Calculo!B:C,2,0)</f>
        <v>131000</v>
      </c>
      <c r="V222">
        <f>VLOOKUP(A222,Calculo!B:D,3,0)</f>
        <v>162034</v>
      </c>
      <c r="W222">
        <f t="shared" si="18"/>
        <v>31034</v>
      </c>
      <c r="X222" s="27">
        <f t="shared" si="19"/>
        <v>0.15579673906038538</v>
      </c>
    </row>
    <row r="223" spans="1:24" x14ac:dyDescent="0.25">
      <c r="A223" t="s">
        <v>197</v>
      </c>
      <c r="B223">
        <v>474582</v>
      </c>
      <c r="C223" s="2">
        <v>43746</v>
      </c>
      <c r="D223" t="s">
        <v>203</v>
      </c>
      <c r="E223" t="s">
        <v>67</v>
      </c>
      <c r="F223" t="s">
        <v>14</v>
      </c>
      <c r="G223" s="3">
        <v>2500</v>
      </c>
      <c r="H223" s="4">
        <v>0.16</v>
      </c>
      <c r="I223" s="2">
        <v>43746</v>
      </c>
      <c r="J223" s="1">
        <v>43745</v>
      </c>
      <c r="K223" t="s">
        <v>9</v>
      </c>
      <c r="L223">
        <v>35186</v>
      </c>
      <c r="M223" t="s">
        <v>6</v>
      </c>
      <c r="N223" t="s">
        <v>7</v>
      </c>
      <c r="O223">
        <v>3047074</v>
      </c>
      <c r="P223" t="s">
        <v>325</v>
      </c>
      <c r="Q223" t="s">
        <v>252</v>
      </c>
      <c r="R223" s="5">
        <f t="shared" si="16"/>
        <v>1.1599999999999999</v>
      </c>
      <c r="S223" s="3">
        <f t="shared" si="15"/>
        <v>2900</v>
      </c>
      <c r="T223">
        <f t="shared" si="17"/>
        <v>0</v>
      </c>
      <c r="U223">
        <f>VLOOKUP(A223,Calculo!B:C,2,0)</f>
        <v>35186</v>
      </c>
      <c r="V223">
        <f>VLOOKUP(A223,Calculo!B:D,3,0)</f>
        <v>35186</v>
      </c>
      <c r="W223">
        <f t="shared" si="18"/>
        <v>0</v>
      </c>
      <c r="X223" s="27" t="e">
        <f t="shared" si="19"/>
        <v>#DIV/0!</v>
      </c>
    </row>
    <row r="224" spans="1:24" x14ac:dyDescent="0.25">
      <c r="A224" t="s">
        <v>198</v>
      </c>
      <c r="B224">
        <v>505121</v>
      </c>
      <c r="C224" s="2">
        <v>43649</v>
      </c>
      <c r="D224" t="s">
        <v>204</v>
      </c>
      <c r="E224" t="s">
        <v>67</v>
      </c>
      <c r="F224" t="s">
        <v>10</v>
      </c>
      <c r="G224" s="3">
        <v>1137.06</v>
      </c>
      <c r="H224" s="4">
        <v>0.16</v>
      </c>
      <c r="I224" s="2">
        <v>43650</v>
      </c>
      <c r="J224" s="1">
        <v>43649</v>
      </c>
      <c r="K224" t="s">
        <v>13</v>
      </c>
      <c r="L224">
        <v>50530</v>
      </c>
      <c r="M224" t="s">
        <v>6</v>
      </c>
      <c r="N224" t="s">
        <v>7</v>
      </c>
      <c r="O224">
        <v>3044906</v>
      </c>
      <c r="P224" t="s">
        <v>326</v>
      </c>
      <c r="Q224" t="s">
        <v>251</v>
      </c>
      <c r="R224" s="5">
        <f t="shared" si="16"/>
        <v>1.1599999999999999</v>
      </c>
      <c r="S224" s="3">
        <f t="shared" si="15"/>
        <v>1318.9895999999999</v>
      </c>
      <c r="T224">
        <f t="shared" si="17"/>
        <v>1</v>
      </c>
      <c r="U224">
        <f>VLOOKUP(A224,Calculo!B:C,2,0)</f>
        <v>50530</v>
      </c>
      <c r="V224">
        <f>VLOOKUP(A224,Calculo!B:D,3,0)</f>
        <v>60079</v>
      </c>
      <c r="W224">
        <f t="shared" si="18"/>
        <v>9549</v>
      </c>
      <c r="X224" s="27">
        <f t="shared" si="19"/>
        <v>0.13812855796418472</v>
      </c>
    </row>
    <row r="225" spans="1:24" x14ac:dyDescent="0.25">
      <c r="A225" t="s">
        <v>198</v>
      </c>
      <c r="B225">
        <v>505121</v>
      </c>
      <c r="C225" s="2">
        <v>43657</v>
      </c>
      <c r="D225" t="s">
        <v>204</v>
      </c>
      <c r="E225" t="s">
        <v>67</v>
      </c>
      <c r="F225" t="s">
        <v>70</v>
      </c>
      <c r="G225" s="3">
        <v>283.70999999999998</v>
      </c>
      <c r="H225" s="4">
        <v>0.16</v>
      </c>
      <c r="I225" s="2">
        <v>43657</v>
      </c>
      <c r="J225" s="1">
        <v>43657</v>
      </c>
      <c r="K225" t="s">
        <v>35</v>
      </c>
      <c r="L225">
        <v>54800</v>
      </c>
      <c r="M225" t="s">
        <v>6</v>
      </c>
      <c r="N225" t="s">
        <v>7</v>
      </c>
      <c r="O225">
        <v>3045606</v>
      </c>
      <c r="P225" t="s">
        <v>326</v>
      </c>
      <c r="Q225" t="s">
        <v>251</v>
      </c>
      <c r="R225" s="5">
        <f t="shared" si="16"/>
        <v>1.1599999999999999</v>
      </c>
      <c r="S225" s="3">
        <f t="shared" si="15"/>
        <v>329.10359999999997</v>
      </c>
      <c r="T225">
        <f t="shared" si="17"/>
        <v>0</v>
      </c>
      <c r="U225">
        <f>VLOOKUP(A225,Calculo!B:C,2,0)</f>
        <v>50530</v>
      </c>
      <c r="V225">
        <f>VLOOKUP(A225,Calculo!B:D,3,0)</f>
        <v>60079</v>
      </c>
      <c r="W225">
        <f t="shared" si="18"/>
        <v>9549</v>
      </c>
      <c r="X225" s="27">
        <f t="shared" si="19"/>
        <v>3.4464718818724469E-2</v>
      </c>
    </row>
    <row r="226" spans="1:24" x14ac:dyDescent="0.25">
      <c r="A226" t="s">
        <v>198</v>
      </c>
      <c r="B226">
        <v>505121</v>
      </c>
      <c r="C226" s="2">
        <v>43721</v>
      </c>
      <c r="D226" t="s">
        <v>204</v>
      </c>
      <c r="E226" t="s">
        <v>67</v>
      </c>
      <c r="F226" t="s">
        <v>10</v>
      </c>
      <c r="G226" s="3">
        <v>2028.45</v>
      </c>
      <c r="H226" s="4">
        <v>0.16</v>
      </c>
      <c r="I226" s="2">
        <v>43721</v>
      </c>
      <c r="J226" s="1">
        <v>43720</v>
      </c>
      <c r="K226" t="s">
        <v>13</v>
      </c>
      <c r="L226">
        <v>60079</v>
      </c>
      <c r="M226" t="s">
        <v>6</v>
      </c>
      <c r="N226" t="s">
        <v>7</v>
      </c>
      <c r="O226">
        <v>3046330</v>
      </c>
      <c r="P226" t="s">
        <v>326</v>
      </c>
      <c r="Q226" t="s">
        <v>251</v>
      </c>
      <c r="R226" s="5">
        <f t="shared" si="16"/>
        <v>1.1599999999999999</v>
      </c>
      <c r="S226" s="3">
        <f t="shared" si="15"/>
        <v>2353.002</v>
      </c>
      <c r="T226">
        <f t="shared" si="17"/>
        <v>0</v>
      </c>
      <c r="U226">
        <f>VLOOKUP(A226,Calculo!B:C,2,0)</f>
        <v>50530</v>
      </c>
      <c r="V226">
        <f>VLOOKUP(A226,Calculo!B:D,3,0)</f>
        <v>60079</v>
      </c>
      <c r="W226">
        <f t="shared" si="18"/>
        <v>9549</v>
      </c>
      <c r="X226" s="27">
        <f t="shared" si="19"/>
        <v>0.24641344643418159</v>
      </c>
    </row>
    <row r="227" spans="1:24" x14ac:dyDescent="0.25">
      <c r="A227" t="s">
        <v>199</v>
      </c>
      <c r="B227">
        <v>530050</v>
      </c>
      <c r="C227" s="2">
        <v>43719</v>
      </c>
      <c r="D227" t="s">
        <v>204</v>
      </c>
      <c r="E227" t="s">
        <v>67</v>
      </c>
      <c r="F227" t="s">
        <v>10</v>
      </c>
      <c r="G227" s="3">
        <v>2620</v>
      </c>
      <c r="H227" s="4">
        <v>0.16</v>
      </c>
      <c r="I227" s="2">
        <v>43719</v>
      </c>
      <c r="J227" s="1">
        <v>43720</v>
      </c>
      <c r="K227" t="s">
        <v>19</v>
      </c>
      <c r="L227">
        <v>69987</v>
      </c>
      <c r="M227" t="s">
        <v>76</v>
      </c>
      <c r="N227" t="s">
        <v>77</v>
      </c>
      <c r="O227">
        <v>3046330</v>
      </c>
      <c r="P227" t="s">
        <v>327</v>
      </c>
      <c r="Q227" t="s">
        <v>252</v>
      </c>
      <c r="R227" s="5">
        <f t="shared" si="16"/>
        <v>1.1599999999999999</v>
      </c>
      <c r="S227" s="3">
        <f t="shared" si="15"/>
        <v>3039.2</v>
      </c>
      <c r="T227">
        <f t="shared" si="17"/>
        <v>0</v>
      </c>
      <c r="U227">
        <f>VLOOKUP(A227,Calculo!B:C,2,0)</f>
        <v>69987</v>
      </c>
      <c r="V227">
        <f>VLOOKUP(A227,Calculo!B:D,3,0)</f>
        <v>80454</v>
      </c>
      <c r="W227">
        <f t="shared" si="18"/>
        <v>10467</v>
      </c>
      <c r="X227" s="27">
        <f t="shared" si="19"/>
        <v>0.29036017961211424</v>
      </c>
    </row>
    <row r="228" spans="1:24" x14ac:dyDescent="0.25">
      <c r="A228" t="s">
        <v>199</v>
      </c>
      <c r="B228">
        <v>530050</v>
      </c>
      <c r="C228" s="2">
        <v>43749</v>
      </c>
      <c r="D228" t="s">
        <v>204</v>
      </c>
      <c r="E228" t="s">
        <v>67</v>
      </c>
      <c r="F228" t="s">
        <v>10</v>
      </c>
      <c r="G228" s="3">
        <v>6007.66</v>
      </c>
      <c r="H228" s="4">
        <v>0.16</v>
      </c>
      <c r="I228" s="2">
        <v>43749</v>
      </c>
      <c r="J228" s="1">
        <v>43759</v>
      </c>
      <c r="K228" t="s">
        <v>78</v>
      </c>
      <c r="L228">
        <v>80454</v>
      </c>
      <c r="M228" t="s">
        <v>76</v>
      </c>
      <c r="N228" t="s">
        <v>77</v>
      </c>
      <c r="O228">
        <v>3047074</v>
      </c>
      <c r="P228" t="s">
        <v>327</v>
      </c>
      <c r="Q228" t="s">
        <v>252</v>
      </c>
      <c r="R228" s="5">
        <f t="shared" si="16"/>
        <v>1.1599999999999999</v>
      </c>
      <c r="S228" s="3">
        <f t="shared" si="15"/>
        <v>6968.8855999999996</v>
      </c>
      <c r="T228">
        <f t="shared" si="17"/>
        <v>0</v>
      </c>
      <c r="U228">
        <f>VLOOKUP(A228,Calculo!B:C,2,0)</f>
        <v>69987</v>
      </c>
      <c r="V228">
        <f>VLOOKUP(A228,Calculo!B:D,3,0)</f>
        <v>80454</v>
      </c>
      <c r="W228">
        <f t="shared" si="18"/>
        <v>10467</v>
      </c>
      <c r="X228" s="27">
        <f t="shared" si="19"/>
        <v>0.66579589185057797</v>
      </c>
    </row>
    <row r="229" spans="1:24" x14ac:dyDescent="0.25">
      <c r="A229" t="s">
        <v>200</v>
      </c>
      <c r="B229">
        <v>630980</v>
      </c>
      <c r="C229" s="2">
        <v>43777</v>
      </c>
      <c r="D229" t="s">
        <v>203</v>
      </c>
      <c r="E229" t="s">
        <v>67</v>
      </c>
      <c r="F229" t="s">
        <v>20</v>
      </c>
      <c r="G229" s="3">
        <v>15235.65</v>
      </c>
      <c r="H229" s="4">
        <v>0.16</v>
      </c>
      <c r="I229" s="2">
        <v>43777</v>
      </c>
      <c r="J229" s="1">
        <v>43777</v>
      </c>
      <c r="K229" t="s">
        <v>22</v>
      </c>
      <c r="L229">
        <v>84448</v>
      </c>
      <c r="M229" t="s">
        <v>41</v>
      </c>
      <c r="N229" t="s">
        <v>49</v>
      </c>
      <c r="O229">
        <v>0</v>
      </c>
      <c r="P229" t="s">
        <v>328</v>
      </c>
      <c r="Q229" t="s">
        <v>252</v>
      </c>
      <c r="R229" s="5">
        <f t="shared" si="16"/>
        <v>1.1599999999999999</v>
      </c>
      <c r="S229" s="3">
        <f t="shared" si="15"/>
        <v>17673.353999999999</v>
      </c>
      <c r="T229">
        <f t="shared" si="17"/>
        <v>0</v>
      </c>
      <c r="U229">
        <f>VLOOKUP(A229,Calculo!B:C,2,0)</f>
        <v>84448</v>
      </c>
      <c r="V229">
        <f>VLOOKUP(A229,Calculo!B:D,3,0)</f>
        <v>84448</v>
      </c>
      <c r="W229">
        <f t="shared" si="18"/>
        <v>0</v>
      </c>
      <c r="X229" s="27" t="e">
        <f t="shared" si="19"/>
        <v>#DIV/0!</v>
      </c>
    </row>
    <row r="230" spans="1:24" x14ac:dyDescent="0.25">
      <c r="A230" t="s">
        <v>200</v>
      </c>
      <c r="B230">
        <v>630980</v>
      </c>
      <c r="C230" s="2">
        <v>43777</v>
      </c>
      <c r="D230" t="s">
        <v>203</v>
      </c>
      <c r="E230" t="s">
        <v>67</v>
      </c>
      <c r="F230" t="s">
        <v>148</v>
      </c>
      <c r="G230" s="3">
        <v>15235.65</v>
      </c>
      <c r="H230" s="4">
        <v>0.16</v>
      </c>
      <c r="I230" s="2">
        <v>43777</v>
      </c>
      <c r="J230" s="1">
        <v>43777</v>
      </c>
      <c r="K230" t="s">
        <v>22</v>
      </c>
      <c r="L230">
        <v>84448</v>
      </c>
      <c r="M230" t="s">
        <v>41</v>
      </c>
      <c r="N230" t="s">
        <v>49</v>
      </c>
      <c r="O230">
        <v>0</v>
      </c>
      <c r="P230" t="s">
        <v>328</v>
      </c>
      <c r="Q230" t="s">
        <v>252</v>
      </c>
      <c r="R230" s="5">
        <f t="shared" si="16"/>
        <v>1.1599999999999999</v>
      </c>
      <c r="S230" s="3">
        <f t="shared" si="15"/>
        <v>17673.353999999999</v>
      </c>
      <c r="T230">
        <f t="shared" si="17"/>
        <v>0</v>
      </c>
      <c r="U230">
        <f>VLOOKUP(A230,Calculo!B:C,2,0)</f>
        <v>84448</v>
      </c>
      <c r="V230">
        <f>VLOOKUP(A230,Calculo!B:D,3,0)</f>
        <v>84448</v>
      </c>
      <c r="W230">
        <f t="shared" si="18"/>
        <v>0</v>
      </c>
      <c r="X230" s="27" t="e">
        <f t="shared" si="19"/>
        <v>#DIV/0!</v>
      </c>
    </row>
    <row r="231" spans="1:24" x14ac:dyDescent="0.25">
      <c r="A231" t="s">
        <v>201</v>
      </c>
      <c r="B231">
        <v>631322</v>
      </c>
      <c r="C231" s="2">
        <v>43680</v>
      </c>
      <c r="D231" t="s">
        <v>204</v>
      </c>
      <c r="E231" t="s">
        <v>67</v>
      </c>
      <c r="F231" t="s">
        <v>20</v>
      </c>
      <c r="G231" s="3">
        <v>4760</v>
      </c>
      <c r="H231" s="4">
        <v>0.16</v>
      </c>
      <c r="I231" s="2">
        <v>43680</v>
      </c>
      <c r="J231" s="1">
        <v>43679</v>
      </c>
      <c r="K231" t="s">
        <v>22</v>
      </c>
      <c r="L231">
        <v>77416</v>
      </c>
      <c r="M231" t="s">
        <v>41</v>
      </c>
      <c r="N231" t="s">
        <v>42</v>
      </c>
      <c r="O231">
        <v>3045607</v>
      </c>
      <c r="P231" t="s">
        <v>329</v>
      </c>
      <c r="Q231" t="s">
        <v>253</v>
      </c>
      <c r="R231" s="5">
        <f t="shared" si="16"/>
        <v>1.1599999999999999</v>
      </c>
      <c r="S231" s="3">
        <f t="shared" si="15"/>
        <v>5521.5999999999995</v>
      </c>
      <c r="T231">
        <f t="shared" si="17"/>
        <v>0</v>
      </c>
      <c r="U231">
        <f>VLOOKUP(A231,Calculo!B:C,2,0)</f>
        <v>77416</v>
      </c>
      <c r="V231">
        <f>VLOOKUP(A231,Calculo!B:D,3,0)</f>
        <v>77416</v>
      </c>
      <c r="W231">
        <f t="shared" si="18"/>
        <v>0</v>
      </c>
      <c r="X231" s="27" t="e">
        <f t="shared" si="19"/>
        <v>#DIV/0!</v>
      </c>
    </row>
    <row r="232" spans="1:24" x14ac:dyDescent="0.25">
      <c r="A232" t="s">
        <v>202</v>
      </c>
      <c r="B232">
        <v>638738</v>
      </c>
      <c r="C232" s="2">
        <v>43652</v>
      </c>
      <c r="D232" t="s">
        <v>204</v>
      </c>
      <c r="E232" t="s">
        <v>67</v>
      </c>
      <c r="F232" t="s">
        <v>10</v>
      </c>
      <c r="G232" s="3">
        <v>1611.21</v>
      </c>
      <c r="H232" s="4">
        <v>0.16</v>
      </c>
      <c r="I232" s="2">
        <v>43652</v>
      </c>
      <c r="J232" s="1">
        <v>43651</v>
      </c>
      <c r="K232" t="s">
        <v>9</v>
      </c>
      <c r="L232">
        <v>12696</v>
      </c>
      <c r="M232" t="s">
        <v>6</v>
      </c>
      <c r="N232" t="s">
        <v>7</v>
      </c>
      <c r="O232">
        <v>3044907</v>
      </c>
      <c r="P232" t="s">
        <v>330</v>
      </c>
      <c r="Q232" t="s">
        <v>252</v>
      </c>
      <c r="R232" s="5">
        <f t="shared" si="16"/>
        <v>1.1599999999999999</v>
      </c>
      <c r="S232" s="3">
        <f t="shared" si="15"/>
        <v>1869.0036</v>
      </c>
      <c r="T232">
        <f t="shared" si="17"/>
        <v>0</v>
      </c>
      <c r="U232">
        <f>VLOOKUP(A232,Calculo!B:C,2,0)</f>
        <v>12696</v>
      </c>
      <c r="V232">
        <f>VLOOKUP(A232,Calculo!B:D,3,0)</f>
        <v>12696</v>
      </c>
      <c r="W232">
        <f t="shared" si="18"/>
        <v>0</v>
      </c>
      <c r="X232" s="27" t="e">
        <f t="shared" si="19"/>
        <v>#DIV/0!</v>
      </c>
    </row>
    <row r="233" spans="1:24" x14ac:dyDescent="0.25">
      <c r="A233" t="s">
        <v>202</v>
      </c>
      <c r="B233">
        <v>638738</v>
      </c>
      <c r="C233" s="2">
        <v>43652</v>
      </c>
      <c r="D233" t="s">
        <v>204</v>
      </c>
      <c r="E233" t="s">
        <v>67</v>
      </c>
      <c r="F233" t="s">
        <v>148</v>
      </c>
      <c r="G233" s="3">
        <v>1611.21</v>
      </c>
      <c r="H233" s="4">
        <v>0.16</v>
      </c>
      <c r="I233" s="2">
        <v>43652</v>
      </c>
      <c r="J233" s="1">
        <v>43651</v>
      </c>
      <c r="K233" t="s">
        <v>9</v>
      </c>
      <c r="L233">
        <v>12696</v>
      </c>
      <c r="M233" t="s">
        <v>6</v>
      </c>
      <c r="N233" t="s">
        <v>7</v>
      </c>
      <c r="O233">
        <v>3044907</v>
      </c>
      <c r="P233" t="s">
        <v>330</v>
      </c>
      <c r="Q233" t="s">
        <v>252</v>
      </c>
      <c r="R233" s="5">
        <f t="shared" si="16"/>
        <v>1.1599999999999999</v>
      </c>
      <c r="S233" s="3">
        <f t="shared" si="15"/>
        <v>1869.0036</v>
      </c>
      <c r="T233">
        <f t="shared" si="17"/>
        <v>0</v>
      </c>
      <c r="U233">
        <f>VLOOKUP(A233,Calculo!B:C,2,0)</f>
        <v>12696</v>
      </c>
      <c r="V233">
        <f>VLOOKUP(A233,Calculo!B:D,3,0)</f>
        <v>12696</v>
      </c>
      <c r="W233">
        <f t="shared" si="18"/>
        <v>0</v>
      </c>
      <c r="X233" s="27" t="e">
        <f t="shared" si="19"/>
        <v>#DIV/0!</v>
      </c>
    </row>
  </sheetData>
  <mergeCells count="3">
    <mergeCell ref="A2:O2"/>
    <mergeCell ref="R2:X2"/>
    <mergeCell ref="A1:X1"/>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0A41-73E9-47B5-9856-80ACED1E0DAC}">
  <dimension ref="B2:T304"/>
  <sheetViews>
    <sheetView showGridLines="0" workbookViewId="0">
      <selection activeCell="P9" sqref="P9"/>
    </sheetView>
  </sheetViews>
  <sheetFormatPr baseColWidth="10" defaultRowHeight="15" x14ac:dyDescent="0.25"/>
  <cols>
    <col min="2" max="2" width="12.5703125" bestFit="1" customWidth="1"/>
    <col min="3" max="3" width="9.85546875" style="20" bestFit="1" customWidth="1"/>
    <col min="4" max="4" width="14.140625" bestFit="1" customWidth="1"/>
    <col min="6" max="6" width="13.5703125" bestFit="1" customWidth="1"/>
    <col min="7" max="7" width="9.85546875" bestFit="1" customWidth="1"/>
    <col min="8" max="8" width="14.140625" bestFit="1" customWidth="1"/>
    <col min="10" max="10" width="19" bestFit="1" customWidth="1"/>
    <col min="11" max="11" width="12.140625" bestFit="1" customWidth="1"/>
    <col min="12" max="12" width="9.85546875" bestFit="1" customWidth="1"/>
    <col min="13" max="13" width="14.140625" bestFit="1" customWidth="1"/>
    <col min="14" max="14" width="8.140625" bestFit="1" customWidth="1"/>
    <col min="16" max="16" width="12.5703125" bestFit="1" customWidth="1"/>
    <col min="17" max="17" width="12.140625" bestFit="1" customWidth="1"/>
    <col min="18" max="18" width="9.85546875" bestFit="1" customWidth="1"/>
    <col min="19" max="19" width="14.140625" bestFit="1" customWidth="1"/>
    <col min="20" max="20" width="8.140625" bestFit="1" customWidth="1"/>
  </cols>
  <sheetData>
    <row r="2" spans="2:20" ht="15.75" x14ac:dyDescent="0.25">
      <c r="B2" s="36" t="s">
        <v>387</v>
      </c>
      <c r="C2" s="36"/>
    </row>
    <row r="3" spans="2:20" ht="90" customHeight="1" x14ac:dyDescent="0.25">
      <c r="B3" s="37" t="s">
        <v>386</v>
      </c>
      <c r="C3" s="37"/>
      <c r="D3" s="37"/>
      <c r="E3" s="37"/>
      <c r="F3" s="37"/>
      <c r="G3" s="37"/>
      <c r="H3" s="37"/>
      <c r="I3" s="37"/>
      <c r="J3" s="37"/>
      <c r="K3" s="37"/>
      <c r="L3" s="37"/>
      <c r="M3" s="37"/>
      <c r="N3" s="37"/>
      <c r="O3" s="37"/>
      <c r="P3" s="37"/>
    </row>
    <row r="6" spans="2:20" x14ac:dyDescent="0.25">
      <c r="B6" s="35" t="s">
        <v>373</v>
      </c>
      <c r="C6" s="35"/>
      <c r="D6" s="35"/>
      <c r="F6" s="35" t="s">
        <v>374</v>
      </c>
      <c r="G6" s="35"/>
      <c r="H6" s="35"/>
      <c r="J6" s="35" t="s">
        <v>375</v>
      </c>
      <c r="K6" s="35"/>
      <c r="L6" s="35"/>
      <c r="M6" s="35"/>
      <c r="N6" s="35"/>
      <c r="P6" s="35" t="s">
        <v>376</v>
      </c>
      <c r="Q6" s="35"/>
      <c r="R6" s="35"/>
      <c r="S6" s="35"/>
      <c r="T6" s="35"/>
    </row>
    <row r="8" spans="2:20" x14ac:dyDescent="0.25">
      <c r="B8" s="12" t="s">
        <v>364</v>
      </c>
      <c r="C8" t="s">
        <v>372</v>
      </c>
      <c r="D8" t="s">
        <v>371</v>
      </c>
      <c r="F8" s="12" t="s">
        <v>364</v>
      </c>
      <c r="G8" t="s">
        <v>372</v>
      </c>
      <c r="H8" t="s">
        <v>371</v>
      </c>
      <c r="I8" s="12"/>
      <c r="J8" s="12" t="s">
        <v>364</v>
      </c>
      <c r="K8" s="12" t="s">
        <v>331</v>
      </c>
      <c r="L8" t="s">
        <v>372</v>
      </c>
      <c r="M8" t="s">
        <v>371</v>
      </c>
      <c r="N8" t="s">
        <v>377</v>
      </c>
      <c r="P8" s="12" t="s">
        <v>364</v>
      </c>
      <c r="Q8" s="12" t="s">
        <v>331</v>
      </c>
      <c r="R8" t="s">
        <v>372</v>
      </c>
      <c r="S8" t="s">
        <v>371</v>
      </c>
      <c r="T8" t="s">
        <v>377</v>
      </c>
    </row>
    <row r="9" spans="2:20" x14ac:dyDescent="0.25">
      <c r="B9" s="13" t="s">
        <v>187</v>
      </c>
      <c r="C9" s="22">
        <v>3</v>
      </c>
      <c r="D9" s="21">
        <v>347118.8872</v>
      </c>
      <c r="F9" s="13" t="s">
        <v>317</v>
      </c>
      <c r="G9" s="22">
        <v>3</v>
      </c>
      <c r="H9" s="21">
        <v>347118.8872</v>
      </c>
      <c r="J9" t="s">
        <v>253</v>
      </c>
      <c r="L9" s="22">
        <v>67</v>
      </c>
      <c r="M9" s="21">
        <v>831538.36719999986</v>
      </c>
      <c r="N9" s="23">
        <v>0.29257641921397382</v>
      </c>
      <c r="P9" s="13" t="s">
        <v>203</v>
      </c>
      <c r="R9" s="22">
        <v>119</v>
      </c>
      <c r="S9" s="21">
        <v>1430912.5943999996</v>
      </c>
      <c r="T9" s="23">
        <v>0.68269561179335181</v>
      </c>
    </row>
    <row r="10" spans="2:20" x14ac:dyDescent="0.25">
      <c r="B10" s="13" t="s">
        <v>125</v>
      </c>
      <c r="C10" s="22">
        <v>2</v>
      </c>
      <c r="D10" s="21">
        <v>102806.71679999999</v>
      </c>
      <c r="F10" s="13" t="s">
        <v>273</v>
      </c>
      <c r="G10" s="22">
        <v>2</v>
      </c>
      <c r="H10" s="21">
        <v>102806.71679999999</v>
      </c>
      <c r="J10" t="s">
        <v>252</v>
      </c>
      <c r="L10" s="22">
        <v>101</v>
      </c>
      <c r="M10" s="21">
        <v>602270.24840000016</v>
      </c>
      <c r="N10" s="23">
        <v>0.44104803493449779</v>
      </c>
      <c r="P10" s="13" t="s">
        <v>204</v>
      </c>
      <c r="R10" s="22">
        <v>110</v>
      </c>
      <c r="S10" s="21">
        <v>665061.90680000011</v>
      </c>
      <c r="T10" s="23">
        <v>0.31730438820664791</v>
      </c>
    </row>
    <row r="11" spans="2:20" x14ac:dyDescent="0.25">
      <c r="B11" s="13" t="s">
        <v>150</v>
      </c>
      <c r="C11" s="22">
        <v>3</v>
      </c>
      <c r="D11" s="21">
        <v>81540.297599999991</v>
      </c>
      <c r="F11" s="13" t="s">
        <v>291</v>
      </c>
      <c r="G11" s="22">
        <v>3</v>
      </c>
      <c r="H11" s="21">
        <v>81540.297599999991</v>
      </c>
      <c r="J11" t="s">
        <v>254</v>
      </c>
      <c r="L11" s="22">
        <v>32</v>
      </c>
      <c r="M11" s="21">
        <v>420454.45840000012</v>
      </c>
      <c r="N11" s="23">
        <v>0.13973799126637554</v>
      </c>
      <c r="P11" s="13" t="s">
        <v>361</v>
      </c>
      <c r="R11" s="22">
        <v>229</v>
      </c>
      <c r="S11" s="21">
        <v>2095974.5012000003</v>
      </c>
      <c r="T11" s="23">
        <v>1</v>
      </c>
    </row>
    <row r="12" spans="2:20" x14ac:dyDescent="0.25">
      <c r="B12" s="13" t="s">
        <v>138</v>
      </c>
      <c r="C12" s="22">
        <v>3</v>
      </c>
      <c r="D12" s="21">
        <v>62940.857599999996</v>
      </c>
      <c r="F12" s="13" t="s">
        <v>282</v>
      </c>
      <c r="G12" s="22">
        <v>3</v>
      </c>
      <c r="H12" s="21">
        <v>62940.857599999996</v>
      </c>
      <c r="J12" t="s">
        <v>251</v>
      </c>
      <c r="L12" s="22">
        <v>29</v>
      </c>
      <c r="M12" s="21">
        <v>241711.42720000003</v>
      </c>
      <c r="N12" s="23">
        <v>0.12663755458515283</v>
      </c>
    </row>
    <row r="13" spans="2:20" x14ac:dyDescent="0.25">
      <c r="B13" s="13" t="s">
        <v>174</v>
      </c>
      <c r="C13" s="22">
        <v>4</v>
      </c>
      <c r="D13" s="21">
        <v>61421.582399999992</v>
      </c>
      <c r="F13" s="13" t="s">
        <v>308</v>
      </c>
      <c r="G13" s="22">
        <v>4</v>
      </c>
      <c r="H13" s="21">
        <v>61421.582399999992</v>
      </c>
      <c r="J13" t="s">
        <v>361</v>
      </c>
      <c r="L13" s="22">
        <v>229</v>
      </c>
      <c r="M13" s="21">
        <v>2095974.5012000001</v>
      </c>
      <c r="N13" s="23">
        <v>1</v>
      </c>
    </row>
    <row r="14" spans="2:20" x14ac:dyDescent="0.25">
      <c r="B14" s="13" t="s">
        <v>168</v>
      </c>
      <c r="C14" s="22">
        <v>3</v>
      </c>
      <c r="D14" s="21">
        <v>58120.454399999995</v>
      </c>
      <c r="F14" s="13" t="s">
        <v>305</v>
      </c>
      <c r="G14" s="22">
        <v>3</v>
      </c>
      <c r="H14" s="21">
        <v>58120.454399999995</v>
      </c>
    </row>
    <row r="15" spans="2:20" x14ac:dyDescent="0.25">
      <c r="B15" s="13" t="s">
        <v>189</v>
      </c>
      <c r="C15" s="22">
        <v>5</v>
      </c>
      <c r="D15" s="21">
        <v>47768.092399999994</v>
      </c>
      <c r="F15" s="13" t="s">
        <v>319</v>
      </c>
      <c r="G15" s="22">
        <v>5</v>
      </c>
      <c r="H15" s="21">
        <v>47768.092399999994</v>
      </c>
    </row>
    <row r="16" spans="2:20" x14ac:dyDescent="0.25">
      <c r="B16" s="13" t="s">
        <v>190</v>
      </c>
      <c r="C16" s="22">
        <v>4</v>
      </c>
      <c r="D16" s="21">
        <v>47650.039199999999</v>
      </c>
      <c r="F16" s="13" t="s">
        <v>320</v>
      </c>
      <c r="G16" s="22">
        <v>4</v>
      </c>
      <c r="H16" s="21">
        <v>47650.039199999999</v>
      </c>
    </row>
    <row r="17" spans="2:15" x14ac:dyDescent="0.25">
      <c r="B17" s="13" t="s">
        <v>25</v>
      </c>
      <c r="C17" s="22">
        <v>2</v>
      </c>
      <c r="D17" s="21">
        <v>47392.611999999994</v>
      </c>
      <c r="F17" s="13" t="s">
        <v>218</v>
      </c>
      <c r="G17" s="22">
        <v>2</v>
      </c>
      <c r="H17" s="21">
        <v>47392.611999999994</v>
      </c>
    </row>
    <row r="18" spans="2:15" x14ac:dyDescent="0.25">
      <c r="B18" s="13" t="s">
        <v>183</v>
      </c>
      <c r="C18" s="22">
        <v>2</v>
      </c>
      <c r="D18" s="21">
        <v>43788.3992</v>
      </c>
      <c r="F18" s="13" t="s">
        <v>314</v>
      </c>
      <c r="G18" s="22">
        <v>2</v>
      </c>
      <c r="H18" s="21">
        <v>43788.3992</v>
      </c>
    </row>
    <row r="19" spans="2:15" x14ac:dyDescent="0.25">
      <c r="B19" s="13" t="s">
        <v>176</v>
      </c>
      <c r="C19" s="22">
        <v>3</v>
      </c>
      <c r="D19" s="21">
        <v>41023.771200000003</v>
      </c>
      <c r="F19" s="13" t="s">
        <v>309</v>
      </c>
      <c r="G19" s="22">
        <v>3</v>
      </c>
      <c r="H19" s="21">
        <v>41023.771200000003</v>
      </c>
      <c r="O19" s="12"/>
    </row>
    <row r="20" spans="2:15" x14ac:dyDescent="0.25">
      <c r="B20" s="13" t="s">
        <v>109</v>
      </c>
      <c r="C20" s="22">
        <v>5</v>
      </c>
      <c r="D20" s="21">
        <v>40594.6872</v>
      </c>
      <c r="F20" s="13" t="s">
        <v>264</v>
      </c>
      <c r="G20" s="22">
        <v>5</v>
      </c>
      <c r="H20" s="21">
        <v>40594.6872</v>
      </c>
    </row>
    <row r="21" spans="2:15" x14ac:dyDescent="0.25">
      <c r="B21" s="13" t="s">
        <v>159</v>
      </c>
      <c r="C21" s="22">
        <v>3</v>
      </c>
      <c r="D21" s="21">
        <v>37339.4836</v>
      </c>
      <c r="F21" s="13" t="s">
        <v>298</v>
      </c>
      <c r="G21" s="22">
        <v>3</v>
      </c>
      <c r="H21" s="21">
        <v>37339.4836</v>
      </c>
    </row>
    <row r="22" spans="2:15" x14ac:dyDescent="0.25">
      <c r="B22" s="13" t="s">
        <v>143</v>
      </c>
      <c r="C22" s="22">
        <v>2</v>
      </c>
      <c r="D22" s="21">
        <v>36820.719999999994</v>
      </c>
      <c r="F22" s="13" t="s">
        <v>286</v>
      </c>
      <c r="G22" s="22">
        <v>2</v>
      </c>
      <c r="H22" s="21">
        <v>36820.719999999994</v>
      </c>
    </row>
    <row r="23" spans="2:15" x14ac:dyDescent="0.25">
      <c r="B23" s="13" t="s">
        <v>102</v>
      </c>
      <c r="C23" s="22">
        <v>2</v>
      </c>
      <c r="D23" s="21">
        <v>36206.407199999994</v>
      </c>
      <c r="F23" s="13" t="s">
        <v>258</v>
      </c>
      <c r="G23" s="22">
        <v>2</v>
      </c>
      <c r="H23" s="21">
        <v>36206.407199999994</v>
      </c>
    </row>
    <row r="24" spans="2:15" x14ac:dyDescent="0.25">
      <c r="B24" s="13" t="s">
        <v>200</v>
      </c>
      <c r="C24" s="22">
        <v>2</v>
      </c>
      <c r="D24" s="21">
        <v>35346.707999999999</v>
      </c>
      <c r="F24" s="13" t="s">
        <v>328</v>
      </c>
      <c r="G24" s="22">
        <v>2</v>
      </c>
      <c r="H24" s="21">
        <v>35346.707999999999</v>
      </c>
    </row>
    <row r="25" spans="2:15" x14ac:dyDescent="0.25">
      <c r="B25" s="13" t="s">
        <v>51</v>
      </c>
      <c r="C25" s="22">
        <v>1</v>
      </c>
      <c r="D25" s="21">
        <v>34117.687999999995</v>
      </c>
      <c r="F25" s="13" t="s">
        <v>229</v>
      </c>
      <c r="G25" s="22">
        <v>1</v>
      </c>
      <c r="H25" s="21">
        <v>34117.687999999995</v>
      </c>
    </row>
    <row r="26" spans="2:15" x14ac:dyDescent="0.25">
      <c r="B26" s="13" t="s">
        <v>63</v>
      </c>
      <c r="C26" s="22">
        <v>5</v>
      </c>
      <c r="D26" s="21">
        <v>33790.997199999998</v>
      </c>
      <c r="F26" s="13" t="s">
        <v>234</v>
      </c>
      <c r="G26" s="22">
        <v>5</v>
      </c>
      <c r="H26" s="21">
        <v>33790.997199999998</v>
      </c>
    </row>
    <row r="27" spans="2:15" x14ac:dyDescent="0.25">
      <c r="B27" s="13" t="s">
        <v>80</v>
      </c>
      <c r="C27" s="22">
        <v>3</v>
      </c>
      <c r="D27" s="21">
        <v>30924.057199999996</v>
      </c>
      <c r="F27" s="13" t="s">
        <v>240</v>
      </c>
      <c r="G27" s="22">
        <v>3</v>
      </c>
      <c r="H27" s="21">
        <v>30924.057199999996</v>
      </c>
    </row>
    <row r="28" spans="2:15" x14ac:dyDescent="0.25">
      <c r="B28" s="13" t="s">
        <v>121</v>
      </c>
      <c r="C28" s="22">
        <v>3</v>
      </c>
      <c r="D28" s="21">
        <v>29607.236799999999</v>
      </c>
      <c r="F28" s="13" t="s">
        <v>271</v>
      </c>
      <c r="G28" s="22">
        <v>3</v>
      </c>
      <c r="H28" s="21">
        <v>29607.236799999999</v>
      </c>
    </row>
    <row r="29" spans="2:15" x14ac:dyDescent="0.25">
      <c r="B29" s="13" t="s">
        <v>154</v>
      </c>
      <c r="C29" s="22">
        <v>3</v>
      </c>
      <c r="D29" s="21">
        <v>28713.7932</v>
      </c>
      <c r="F29" s="13" t="s">
        <v>294</v>
      </c>
      <c r="G29" s="22">
        <v>3</v>
      </c>
      <c r="H29" s="21">
        <v>28713.7932</v>
      </c>
    </row>
    <row r="30" spans="2:15" x14ac:dyDescent="0.25">
      <c r="B30" s="13" t="s">
        <v>5</v>
      </c>
      <c r="C30" s="22">
        <v>2</v>
      </c>
      <c r="D30" s="21">
        <v>28355.028399999999</v>
      </c>
      <c r="F30" s="13" t="s">
        <v>213</v>
      </c>
      <c r="G30" s="22">
        <v>2</v>
      </c>
      <c r="H30" s="21">
        <v>28355.028399999999</v>
      </c>
    </row>
    <row r="31" spans="2:15" x14ac:dyDescent="0.25">
      <c r="B31" s="13" t="s">
        <v>120</v>
      </c>
      <c r="C31" s="22">
        <v>3</v>
      </c>
      <c r="D31" s="21">
        <v>27428.246399999996</v>
      </c>
      <c r="F31" s="13" t="s">
        <v>270</v>
      </c>
      <c r="G31" s="22">
        <v>3</v>
      </c>
      <c r="H31" s="21">
        <v>27428.246399999996</v>
      </c>
    </row>
    <row r="32" spans="2:15" x14ac:dyDescent="0.25">
      <c r="B32" s="13" t="s">
        <v>91</v>
      </c>
      <c r="C32" s="22">
        <v>2</v>
      </c>
      <c r="D32" s="21">
        <v>27150.959999999999</v>
      </c>
      <c r="F32" s="13" t="s">
        <v>247</v>
      </c>
      <c r="G32" s="22">
        <v>2</v>
      </c>
      <c r="H32" s="21">
        <v>27150.959999999999</v>
      </c>
    </row>
    <row r="33" spans="2:8" x14ac:dyDescent="0.25">
      <c r="B33" s="13" t="s">
        <v>112</v>
      </c>
      <c r="C33" s="22">
        <v>5</v>
      </c>
      <c r="D33" s="21">
        <v>24435.805999999997</v>
      </c>
      <c r="F33" s="13" t="s">
        <v>266</v>
      </c>
      <c r="G33" s="22">
        <v>5</v>
      </c>
      <c r="H33" s="21">
        <v>24435.805999999997</v>
      </c>
    </row>
    <row r="34" spans="2:8" x14ac:dyDescent="0.25">
      <c r="B34" s="13" t="s">
        <v>191</v>
      </c>
      <c r="C34" s="22">
        <v>3</v>
      </c>
      <c r="D34" s="21">
        <v>21633.895599999996</v>
      </c>
      <c r="F34" s="13" t="s">
        <v>321</v>
      </c>
      <c r="G34" s="22">
        <v>3</v>
      </c>
      <c r="H34" s="21">
        <v>21633.895599999996</v>
      </c>
    </row>
    <row r="35" spans="2:8" x14ac:dyDescent="0.25">
      <c r="B35" s="13" t="s">
        <v>54</v>
      </c>
      <c r="C35" s="22">
        <v>4</v>
      </c>
      <c r="D35" s="21">
        <v>20908.025599999997</v>
      </c>
      <c r="F35" s="13" t="s">
        <v>231</v>
      </c>
      <c r="G35" s="22">
        <v>4</v>
      </c>
      <c r="H35" s="21">
        <v>20908.025599999997</v>
      </c>
    </row>
    <row r="36" spans="2:8" x14ac:dyDescent="0.25">
      <c r="B36" s="13" t="s">
        <v>72</v>
      </c>
      <c r="C36" s="22">
        <v>2</v>
      </c>
      <c r="D36" s="21">
        <v>20044.428799999998</v>
      </c>
      <c r="F36" s="13" t="s">
        <v>237</v>
      </c>
      <c r="G36" s="22">
        <v>2</v>
      </c>
      <c r="H36" s="21">
        <v>20044.428799999998</v>
      </c>
    </row>
    <row r="37" spans="2:8" x14ac:dyDescent="0.25">
      <c r="B37" s="13" t="s">
        <v>139</v>
      </c>
      <c r="C37" s="22">
        <v>2</v>
      </c>
      <c r="D37" s="21">
        <v>19530.247199999998</v>
      </c>
      <c r="F37" s="13" t="s">
        <v>283</v>
      </c>
      <c r="G37" s="22">
        <v>2</v>
      </c>
      <c r="H37" s="21">
        <v>19530.247199999998</v>
      </c>
    </row>
    <row r="38" spans="2:8" x14ac:dyDescent="0.25">
      <c r="B38" s="13" t="s">
        <v>44</v>
      </c>
      <c r="C38" s="22">
        <v>2</v>
      </c>
      <c r="D38" s="21">
        <v>19167.84</v>
      </c>
      <c r="F38" s="13" t="s">
        <v>225</v>
      </c>
      <c r="G38" s="22">
        <v>2</v>
      </c>
      <c r="H38" s="21">
        <v>19167.84</v>
      </c>
    </row>
    <row r="39" spans="2:8" x14ac:dyDescent="0.25">
      <c r="B39" s="13" t="s">
        <v>196</v>
      </c>
      <c r="C39" s="22">
        <v>5</v>
      </c>
      <c r="D39" s="21">
        <v>18955.095999999998</v>
      </c>
      <c r="F39" s="13" t="s">
        <v>324</v>
      </c>
      <c r="G39" s="22">
        <v>5</v>
      </c>
      <c r="H39" s="21">
        <v>18955.095999999998</v>
      </c>
    </row>
    <row r="40" spans="2:8" x14ac:dyDescent="0.25">
      <c r="B40" s="13" t="s">
        <v>105</v>
      </c>
      <c r="C40" s="22">
        <v>3</v>
      </c>
      <c r="D40" s="21">
        <v>18318.615599999997</v>
      </c>
      <c r="F40" s="13" t="s">
        <v>261</v>
      </c>
      <c r="G40" s="22">
        <v>3</v>
      </c>
      <c r="H40" s="21">
        <v>18318.615599999997</v>
      </c>
    </row>
    <row r="41" spans="2:8" x14ac:dyDescent="0.25">
      <c r="B41" s="13" t="s">
        <v>15</v>
      </c>
      <c r="C41" s="22">
        <v>2</v>
      </c>
      <c r="D41" s="21">
        <v>17180.609199999999</v>
      </c>
      <c r="F41" s="13" t="s">
        <v>215</v>
      </c>
      <c r="G41" s="22">
        <v>2</v>
      </c>
      <c r="H41" s="21">
        <v>17180.609199999999</v>
      </c>
    </row>
    <row r="42" spans="2:8" x14ac:dyDescent="0.25">
      <c r="B42" s="13" t="s">
        <v>27</v>
      </c>
      <c r="C42" s="22">
        <v>2</v>
      </c>
      <c r="D42" s="21">
        <v>16739.043599999997</v>
      </c>
      <c r="F42" s="13" t="s">
        <v>219</v>
      </c>
      <c r="G42" s="22">
        <v>2</v>
      </c>
      <c r="H42" s="21">
        <v>16739.043599999997</v>
      </c>
    </row>
    <row r="43" spans="2:8" x14ac:dyDescent="0.25">
      <c r="B43" s="13" t="s">
        <v>117</v>
      </c>
      <c r="C43" s="22">
        <v>4</v>
      </c>
      <c r="D43" s="21">
        <v>16427.734399999998</v>
      </c>
      <c r="F43" s="13" t="s">
        <v>269</v>
      </c>
      <c r="G43" s="22">
        <v>4</v>
      </c>
      <c r="H43" s="21">
        <v>16427.734399999998</v>
      </c>
    </row>
    <row r="44" spans="2:8" x14ac:dyDescent="0.25">
      <c r="B44" s="13" t="s">
        <v>181</v>
      </c>
      <c r="C44" s="22">
        <v>3</v>
      </c>
      <c r="D44" s="21">
        <v>16164.553599999999</v>
      </c>
      <c r="F44" s="13" t="s">
        <v>313</v>
      </c>
      <c r="G44" s="22">
        <v>3</v>
      </c>
      <c r="H44" s="21">
        <v>16164.553599999999</v>
      </c>
    </row>
    <row r="45" spans="2:8" x14ac:dyDescent="0.25">
      <c r="B45" s="13" t="s">
        <v>135</v>
      </c>
      <c r="C45" s="22">
        <v>2</v>
      </c>
      <c r="D45" s="21">
        <v>15435.447199999999</v>
      </c>
      <c r="F45" s="13" t="s">
        <v>280</v>
      </c>
      <c r="G45" s="22">
        <v>2</v>
      </c>
      <c r="H45" s="21">
        <v>15435.447199999999</v>
      </c>
    </row>
    <row r="46" spans="2:8" x14ac:dyDescent="0.25">
      <c r="B46" s="13" t="s">
        <v>101</v>
      </c>
      <c r="C46" s="22">
        <v>2</v>
      </c>
      <c r="D46" s="21">
        <v>15286.978800000001</v>
      </c>
      <c r="F46" s="13" t="s">
        <v>257</v>
      </c>
      <c r="G46" s="22">
        <v>2</v>
      </c>
      <c r="H46" s="21">
        <v>15286.978800000001</v>
      </c>
    </row>
    <row r="47" spans="2:8" x14ac:dyDescent="0.25">
      <c r="B47" s="13" t="s">
        <v>94</v>
      </c>
      <c r="C47" s="22">
        <v>3</v>
      </c>
      <c r="D47" s="21">
        <v>14694.125999999998</v>
      </c>
      <c r="F47" s="13" t="s">
        <v>248</v>
      </c>
      <c r="G47" s="22">
        <v>3</v>
      </c>
      <c r="H47" s="21">
        <v>14694.125999999998</v>
      </c>
    </row>
    <row r="48" spans="2:8" x14ac:dyDescent="0.25">
      <c r="B48" s="13" t="s">
        <v>89</v>
      </c>
      <c r="C48" s="22">
        <v>2</v>
      </c>
      <c r="D48" s="21">
        <v>13388.267599999999</v>
      </c>
      <c r="F48" s="13" t="s">
        <v>246</v>
      </c>
      <c r="G48" s="22">
        <v>2</v>
      </c>
      <c r="H48" s="21">
        <v>13388.267599999999</v>
      </c>
    </row>
    <row r="49" spans="2:8" x14ac:dyDescent="0.25">
      <c r="B49" s="13" t="s">
        <v>144</v>
      </c>
      <c r="C49" s="22">
        <v>2</v>
      </c>
      <c r="D49" s="21">
        <v>13233.627999999999</v>
      </c>
      <c r="F49" s="13" t="s">
        <v>287</v>
      </c>
      <c r="G49" s="22">
        <v>2</v>
      </c>
      <c r="H49" s="21">
        <v>13233.627999999999</v>
      </c>
    </row>
    <row r="50" spans="2:8" x14ac:dyDescent="0.25">
      <c r="B50" s="13" t="s">
        <v>161</v>
      </c>
      <c r="C50" s="22">
        <v>3</v>
      </c>
      <c r="D50" s="21">
        <v>13193.6312</v>
      </c>
      <c r="F50" s="13" t="s">
        <v>299</v>
      </c>
      <c r="G50" s="22">
        <v>3</v>
      </c>
      <c r="H50" s="21">
        <v>13193.6312</v>
      </c>
    </row>
    <row r="51" spans="2:8" x14ac:dyDescent="0.25">
      <c r="B51" s="13" t="s">
        <v>153</v>
      </c>
      <c r="C51" s="22">
        <v>2</v>
      </c>
      <c r="D51" s="21">
        <v>13189.095599999999</v>
      </c>
      <c r="F51" s="13" t="s">
        <v>293</v>
      </c>
      <c r="G51" s="22">
        <v>2</v>
      </c>
      <c r="H51" s="21">
        <v>13189.095599999999</v>
      </c>
    </row>
    <row r="52" spans="2:8" x14ac:dyDescent="0.25">
      <c r="B52" s="13" t="s">
        <v>85</v>
      </c>
      <c r="C52" s="22">
        <v>2</v>
      </c>
      <c r="D52" s="21">
        <v>13188.794</v>
      </c>
      <c r="F52" s="13" t="s">
        <v>244</v>
      </c>
      <c r="G52" s="22">
        <v>2</v>
      </c>
      <c r="H52" s="21">
        <v>13188.794</v>
      </c>
    </row>
    <row r="53" spans="2:8" x14ac:dyDescent="0.25">
      <c r="B53" s="13" t="s">
        <v>147</v>
      </c>
      <c r="C53" s="22">
        <v>2</v>
      </c>
      <c r="D53" s="21">
        <v>13142.3824</v>
      </c>
      <c r="F53" s="13" t="s">
        <v>290</v>
      </c>
      <c r="G53" s="22">
        <v>2</v>
      </c>
      <c r="H53" s="21">
        <v>13142.3824</v>
      </c>
    </row>
    <row r="54" spans="2:8" x14ac:dyDescent="0.25">
      <c r="B54" s="13" t="s">
        <v>21</v>
      </c>
      <c r="C54" s="22">
        <v>2</v>
      </c>
      <c r="D54" s="21">
        <v>12265.839999999998</v>
      </c>
      <c r="F54" s="13" t="s">
        <v>217</v>
      </c>
      <c r="G54" s="22">
        <v>2</v>
      </c>
      <c r="H54" s="21">
        <v>12265.839999999998</v>
      </c>
    </row>
    <row r="55" spans="2:8" x14ac:dyDescent="0.25">
      <c r="B55" s="13" t="s">
        <v>66</v>
      </c>
      <c r="C55" s="22">
        <v>2</v>
      </c>
      <c r="D55" s="21">
        <v>11656.6428</v>
      </c>
      <c r="F55" s="13" t="s">
        <v>235</v>
      </c>
      <c r="G55" s="22">
        <v>2</v>
      </c>
      <c r="H55" s="21">
        <v>11656.6428</v>
      </c>
    </row>
    <row r="56" spans="2:8" x14ac:dyDescent="0.25">
      <c r="B56" s="13" t="s">
        <v>166</v>
      </c>
      <c r="C56" s="22">
        <v>1</v>
      </c>
      <c r="D56" s="21">
        <v>11098.1376</v>
      </c>
      <c r="F56" s="13" t="s">
        <v>303</v>
      </c>
      <c r="G56" s="22">
        <v>1</v>
      </c>
      <c r="H56" s="21">
        <v>11098.1376</v>
      </c>
    </row>
    <row r="57" spans="2:8" x14ac:dyDescent="0.25">
      <c r="B57" s="13" t="s">
        <v>71</v>
      </c>
      <c r="C57" s="22">
        <v>2</v>
      </c>
      <c r="D57" s="21">
        <v>10540.386399999999</v>
      </c>
      <c r="F57" s="13" t="s">
        <v>236</v>
      </c>
      <c r="G57" s="22">
        <v>2</v>
      </c>
      <c r="H57" s="21">
        <v>10540.386399999999</v>
      </c>
    </row>
    <row r="58" spans="2:8" x14ac:dyDescent="0.25">
      <c r="B58" s="13" t="s">
        <v>157</v>
      </c>
      <c r="C58" s="22">
        <v>2</v>
      </c>
      <c r="D58" s="21">
        <v>10469.278399999999</v>
      </c>
      <c r="F58" s="13" t="s">
        <v>297</v>
      </c>
      <c r="G58" s="22">
        <v>2</v>
      </c>
      <c r="H58" s="21">
        <v>10469.278399999999</v>
      </c>
    </row>
    <row r="59" spans="2:8" x14ac:dyDescent="0.25">
      <c r="B59" s="13" t="s">
        <v>99</v>
      </c>
      <c r="C59" s="22">
        <v>3</v>
      </c>
      <c r="D59" s="21">
        <v>10450.080399999999</v>
      </c>
      <c r="F59" s="13" t="s">
        <v>255</v>
      </c>
      <c r="G59" s="22">
        <v>3</v>
      </c>
      <c r="H59" s="21">
        <v>10450.080399999999</v>
      </c>
    </row>
    <row r="60" spans="2:8" x14ac:dyDescent="0.25">
      <c r="B60" s="13" t="s">
        <v>96</v>
      </c>
      <c r="C60" s="22">
        <v>3</v>
      </c>
      <c r="D60" s="21">
        <v>10232.557199999999</v>
      </c>
      <c r="F60" s="13" t="s">
        <v>249</v>
      </c>
      <c r="G60" s="22">
        <v>3</v>
      </c>
      <c r="H60" s="21">
        <v>10232.557199999999</v>
      </c>
    </row>
    <row r="61" spans="2:8" x14ac:dyDescent="0.25">
      <c r="B61" s="13" t="s">
        <v>188</v>
      </c>
      <c r="C61" s="22">
        <v>2</v>
      </c>
      <c r="D61" s="21">
        <v>10008.085599999999</v>
      </c>
      <c r="F61" s="13" t="s">
        <v>318</v>
      </c>
      <c r="G61" s="22">
        <v>2</v>
      </c>
      <c r="H61" s="21">
        <v>10008.085599999999</v>
      </c>
    </row>
    <row r="62" spans="2:8" x14ac:dyDescent="0.25">
      <c r="B62" s="13" t="s">
        <v>199</v>
      </c>
      <c r="C62" s="22">
        <v>2</v>
      </c>
      <c r="D62" s="21">
        <v>10008.085599999999</v>
      </c>
      <c r="F62" s="13" t="s">
        <v>327</v>
      </c>
      <c r="G62" s="22">
        <v>2</v>
      </c>
      <c r="H62" s="21">
        <v>10008.085599999999</v>
      </c>
    </row>
    <row r="63" spans="2:8" x14ac:dyDescent="0.25">
      <c r="B63" s="13" t="s">
        <v>75</v>
      </c>
      <c r="C63" s="22">
        <v>2</v>
      </c>
      <c r="D63" s="21">
        <v>10008.085599999999</v>
      </c>
      <c r="F63" s="13" t="s">
        <v>238</v>
      </c>
      <c r="G63" s="22">
        <v>2</v>
      </c>
      <c r="H63" s="21">
        <v>10008.085599999999</v>
      </c>
    </row>
    <row r="64" spans="2:8" x14ac:dyDescent="0.25">
      <c r="B64" s="13" t="s">
        <v>83</v>
      </c>
      <c r="C64" s="22">
        <v>2</v>
      </c>
      <c r="D64" s="21">
        <v>9991.5439999999999</v>
      </c>
      <c r="F64" s="13" t="s">
        <v>242</v>
      </c>
      <c r="G64" s="22">
        <v>2</v>
      </c>
      <c r="H64" s="21">
        <v>9991.5439999999999</v>
      </c>
    </row>
    <row r="65" spans="2:8" x14ac:dyDescent="0.25">
      <c r="B65" s="13" t="s">
        <v>178</v>
      </c>
      <c r="C65" s="22">
        <v>1</v>
      </c>
      <c r="D65" s="21">
        <v>9470.1471999999994</v>
      </c>
      <c r="F65" s="13" t="s">
        <v>310</v>
      </c>
      <c r="G65" s="22">
        <v>1</v>
      </c>
      <c r="H65" s="21">
        <v>9470.1471999999994</v>
      </c>
    </row>
    <row r="66" spans="2:8" x14ac:dyDescent="0.25">
      <c r="B66" s="13" t="s">
        <v>48</v>
      </c>
      <c r="C66" s="22">
        <v>1</v>
      </c>
      <c r="D66" s="21">
        <v>9283.48</v>
      </c>
      <c r="F66" s="13" t="s">
        <v>227</v>
      </c>
      <c r="G66" s="22">
        <v>1</v>
      </c>
      <c r="H66" s="21">
        <v>9283.48</v>
      </c>
    </row>
    <row r="67" spans="2:8" x14ac:dyDescent="0.25">
      <c r="B67" s="13" t="s">
        <v>50</v>
      </c>
      <c r="C67" s="22">
        <v>1</v>
      </c>
      <c r="D67" s="21">
        <v>9020.16</v>
      </c>
      <c r="F67" s="13" t="s">
        <v>228</v>
      </c>
      <c r="G67" s="22">
        <v>1</v>
      </c>
      <c r="H67" s="21">
        <v>9020.16</v>
      </c>
    </row>
    <row r="68" spans="2:8" x14ac:dyDescent="0.25">
      <c r="B68" s="13" t="s">
        <v>114</v>
      </c>
      <c r="C68" s="22">
        <v>3</v>
      </c>
      <c r="D68" s="21">
        <v>8149.6844000000001</v>
      </c>
      <c r="F68" s="13" t="s">
        <v>267</v>
      </c>
      <c r="G68" s="22">
        <v>3</v>
      </c>
      <c r="H68" s="21">
        <v>8149.6844000000001</v>
      </c>
    </row>
    <row r="69" spans="2:8" x14ac:dyDescent="0.25">
      <c r="B69" s="13" t="s">
        <v>12</v>
      </c>
      <c r="C69" s="22">
        <v>2</v>
      </c>
      <c r="D69" s="21">
        <v>8037.9647999999988</v>
      </c>
      <c r="F69" s="13" t="s">
        <v>214</v>
      </c>
      <c r="G69" s="22">
        <v>2</v>
      </c>
      <c r="H69" s="21">
        <v>8037.9647999999988</v>
      </c>
    </row>
    <row r="70" spans="2:8" x14ac:dyDescent="0.25">
      <c r="B70" s="13" t="s">
        <v>142</v>
      </c>
      <c r="C70" s="22">
        <v>1</v>
      </c>
      <c r="D70" s="21">
        <v>7624.6799999999994</v>
      </c>
      <c r="F70" s="13" t="s">
        <v>285</v>
      </c>
      <c r="G70" s="22">
        <v>1</v>
      </c>
      <c r="H70" s="21">
        <v>7624.6799999999994</v>
      </c>
    </row>
    <row r="71" spans="2:8" x14ac:dyDescent="0.25">
      <c r="B71" s="13" t="s">
        <v>116</v>
      </c>
      <c r="C71" s="22">
        <v>1</v>
      </c>
      <c r="D71" s="21">
        <v>6968.8855999999996</v>
      </c>
      <c r="F71" s="13" t="s">
        <v>268</v>
      </c>
      <c r="G71" s="22">
        <v>1</v>
      </c>
      <c r="H71" s="21">
        <v>6968.8855999999996</v>
      </c>
    </row>
    <row r="72" spans="2:8" x14ac:dyDescent="0.25">
      <c r="B72" s="13" t="s">
        <v>185</v>
      </c>
      <c r="C72" s="22">
        <v>1</v>
      </c>
      <c r="D72" s="21">
        <v>6968.8855999999996</v>
      </c>
      <c r="F72" s="13" t="s">
        <v>315</v>
      </c>
      <c r="G72" s="22">
        <v>1</v>
      </c>
      <c r="H72" s="21">
        <v>6968.8855999999996</v>
      </c>
    </row>
    <row r="73" spans="2:8" x14ac:dyDescent="0.25">
      <c r="B73" s="13" t="s">
        <v>40</v>
      </c>
      <c r="C73" s="22">
        <v>1</v>
      </c>
      <c r="D73" s="21">
        <v>6810.36</v>
      </c>
      <c r="F73" s="13" t="s">
        <v>224</v>
      </c>
      <c r="G73" s="22">
        <v>1</v>
      </c>
      <c r="H73" s="21">
        <v>6810.36</v>
      </c>
    </row>
    <row r="74" spans="2:8" x14ac:dyDescent="0.25">
      <c r="B74" s="13" t="s">
        <v>179</v>
      </c>
      <c r="C74" s="22">
        <v>1</v>
      </c>
      <c r="D74" s="21">
        <v>6729.6471999999994</v>
      </c>
      <c r="F74" s="13" t="s">
        <v>311</v>
      </c>
      <c r="G74" s="22">
        <v>1</v>
      </c>
      <c r="H74" s="21">
        <v>6729.6471999999994</v>
      </c>
    </row>
    <row r="75" spans="2:8" x14ac:dyDescent="0.25">
      <c r="B75" s="13" t="s">
        <v>82</v>
      </c>
      <c r="C75" s="22">
        <v>1</v>
      </c>
      <c r="D75" s="21">
        <v>6729.6471999999994</v>
      </c>
      <c r="F75" s="13" t="s">
        <v>241</v>
      </c>
      <c r="G75" s="22">
        <v>1</v>
      </c>
      <c r="H75" s="21">
        <v>6729.6471999999994</v>
      </c>
    </row>
    <row r="76" spans="2:8" x14ac:dyDescent="0.25">
      <c r="B76" s="13" t="s">
        <v>141</v>
      </c>
      <c r="C76" s="22">
        <v>1</v>
      </c>
      <c r="D76" s="21">
        <v>6729.6471999999994</v>
      </c>
      <c r="F76" s="13" t="s">
        <v>284</v>
      </c>
      <c r="G76" s="22">
        <v>1</v>
      </c>
      <c r="H76" s="21">
        <v>6729.6471999999994</v>
      </c>
    </row>
    <row r="77" spans="2:8" x14ac:dyDescent="0.25">
      <c r="B77" s="13" t="s">
        <v>127</v>
      </c>
      <c r="C77" s="22">
        <v>2</v>
      </c>
      <c r="D77" s="21">
        <v>6698.0720000000001</v>
      </c>
      <c r="F77" s="13" t="s">
        <v>274</v>
      </c>
      <c r="G77" s="22">
        <v>2</v>
      </c>
      <c r="H77" s="21">
        <v>6698.0720000000001</v>
      </c>
    </row>
    <row r="78" spans="2:8" x14ac:dyDescent="0.25">
      <c r="B78" s="13" t="s">
        <v>88</v>
      </c>
      <c r="C78" s="22">
        <v>2</v>
      </c>
      <c r="D78" s="21">
        <v>5723.15</v>
      </c>
      <c r="F78" s="13" t="s">
        <v>245</v>
      </c>
      <c r="G78" s="22">
        <v>2</v>
      </c>
      <c r="H78" s="21">
        <v>5723.15</v>
      </c>
    </row>
    <row r="79" spans="2:8" x14ac:dyDescent="0.25">
      <c r="B79" s="13" t="s">
        <v>195</v>
      </c>
      <c r="C79" s="22">
        <v>3</v>
      </c>
      <c r="D79" s="21">
        <v>5677.5851999999995</v>
      </c>
      <c r="F79" s="13" t="s">
        <v>323</v>
      </c>
      <c r="G79" s="22">
        <v>3</v>
      </c>
      <c r="H79" s="21">
        <v>5677.5851999999995</v>
      </c>
    </row>
    <row r="80" spans="2:8" x14ac:dyDescent="0.25">
      <c r="B80" s="13" t="s">
        <v>28</v>
      </c>
      <c r="C80" s="22">
        <v>2</v>
      </c>
      <c r="D80" s="21">
        <v>5603.7627999999995</v>
      </c>
      <c r="F80" s="13" t="s">
        <v>220</v>
      </c>
      <c r="G80" s="22">
        <v>2</v>
      </c>
      <c r="H80" s="21">
        <v>5603.7627999999995</v>
      </c>
    </row>
    <row r="81" spans="2:8" x14ac:dyDescent="0.25">
      <c r="B81" s="13" t="s">
        <v>201</v>
      </c>
      <c r="C81" s="22">
        <v>1</v>
      </c>
      <c r="D81" s="21">
        <v>5521.5999999999995</v>
      </c>
      <c r="F81" s="13" t="s">
        <v>329</v>
      </c>
      <c r="G81" s="22">
        <v>1</v>
      </c>
      <c r="H81" s="21">
        <v>5521.5999999999995</v>
      </c>
    </row>
    <row r="82" spans="2:8" x14ac:dyDescent="0.25">
      <c r="B82" s="13" t="s">
        <v>38</v>
      </c>
      <c r="C82" s="22">
        <v>1</v>
      </c>
      <c r="D82" s="21">
        <v>5367.32</v>
      </c>
      <c r="F82" s="13" t="s">
        <v>223</v>
      </c>
      <c r="G82" s="22">
        <v>1</v>
      </c>
      <c r="H82" s="21">
        <v>5367.32</v>
      </c>
    </row>
    <row r="83" spans="2:8" x14ac:dyDescent="0.25">
      <c r="B83" s="13" t="s">
        <v>156</v>
      </c>
      <c r="C83" s="22">
        <v>2</v>
      </c>
      <c r="D83" s="21">
        <v>5201.9851999999992</v>
      </c>
      <c r="F83" s="13" t="s">
        <v>296</v>
      </c>
      <c r="G83" s="22">
        <v>2</v>
      </c>
      <c r="H83" s="21">
        <v>5201.9851999999992</v>
      </c>
    </row>
    <row r="84" spans="2:8" x14ac:dyDescent="0.25">
      <c r="B84" s="13" t="s">
        <v>145</v>
      </c>
      <c r="C84" s="22">
        <v>1</v>
      </c>
      <c r="D84" s="21">
        <v>5103.9651999999996</v>
      </c>
      <c r="F84" s="13" t="s">
        <v>288</v>
      </c>
      <c r="G84" s="22">
        <v>1</v>
      </c>
      <c r="H84" s="21">
        <v>5103.9651999999996</v>
      </c>
    </row>
    <row r="85" spans="2:8" x14ac:dyDescent="0.25">
      <c r="B85" s="13" t="s">
        <v>130</v>
      </c>
      <c r="C85" s="22">
        <v>1</v>
      </c>
      <c r="D85" s="21">
        <v>4872</v>
      </c>
      <c r="F85" s="13" t="s">
        <v>275</v>
      </c>
      <c r="G85" s="22">
        <v>1</v>
      </c>
      <c r="H85" s="21">
        <v>4872</v>
      </c>
    </row>
    <row r="86" spans="2:8" x14ac:dyDescent="0.25">
      <c r="B86" s="13" t="s">
        <v>107</v>
      </c>
      <c r="C86" s="22">
        <v>1</v>
      </c>
      <c r="D86" s="21">
        <v>4834.9960000000001</v>
      </c>
      <c r="F86" s="13" t="s">
        <v>262</v>
      </c>
      <c r="G86" s="22">
        <v>1</v>
      </c>
      <c r="H86" s="21">
        <v>4834.9960000000001</v>
      </c>
    </row>
    <row r="87" spans="2:8" x14ac:dyDescent="0.25">
      <c r="B87" s="13" t="s">
        <v>104</v>
      </c>
      <c r="C87" s="22">
        <v>1</v>
      </c>
      <c r="D87" s="21">
        <v>4549.4387999999999</v>
      </c>
      <c r="F87" s="13" t="s">
        <v>260</v>
      </c>
      <c r="G87" s="22">
        <v>1</v>
      </c>
      <c r="H87" s="21">
        <v>4549.4387999999999</v>
      </c>
    </row>
    <row r="88" spans="2:8" x14ac:dyDescent="0.25">
      <c r="B88" s="13" t="s">
        <v>37</v>
      </c>
      <c r="C88" s="22">
        <v>1</v>
      </c>
      <c r="D88" s="21">
        <v>4504.28</v>
      </c>
      <c r="F88" s="13" t="s">
        <v>222</v>
      </c>
      <c r="G88" s="22">
        <v>1</v>
      </c>
      <c r="H88" s="21">
        <v>4504.28</v>
      </c>
    </row>
    <row r="89" spans="2:8" x14ac:dyDescent="0.25">
      <c r="B89" s="13" t="s">
        <v>84</v>
      </c>
      <c r="C89" s="22">
        <v>1</v>
      </c>
      <c r="D89" s="21">
        <v>4192.8779999999997</v>
      </c>
      <c r="F89" s="13" t="s">
        <v>243</v>
      </c>
      <c r="G89" s="22">
        <v>1</v>
      </c>
      <c r="H89" s="21">
        <v>4192.8779999999997</v>
      </c>
    </row>
    <row r="90" spans="2:8" x14ac:dyDescent="0.25">
      <c r="B90" s="13" t="s">
        <v>194</v>
      </c>
      <c r="C90" s="22">
        <v>2</v>
      </c>
      <c r="D90" s="21">
        <v>4147</v>
      </c>
      <c r="F90" s="13" t="s">
        <v>322</v>
      </c>
      <c r="G90" s="22">
        <v>2</v>
      </c>
      <c r="H90" s="21">
        <v>4147</v>
      </c>
    </row>
    <row r="91" spans="2:8" x14ac:dyDescent="0.25">
      <c r="B91" s="13" t="s">
        <v>172</v>
      </c>
      <c r="C91" s="22">
        <v>1</v>
      </c>
      <c r="D91" s="21">
        <v>4140.4808000000003</v>
      </c>
      <c r="F91" s="13" t="s">
        <v>307</v>
      </c>
      <c r="G91" s="22">
        <v>1</v>
      </c>
      <c r="H91" s="21">
        <v>4140.4808000000003</v>
      </c>
    </row>
    <row r="92" spans="2:8" x14ac:dyDescent="0.25">
      <c r="B92" s="13" t="s">
        <v>171</v>
      </c>
      <c r="C92" s="22">
        <v>1</v>
      </c>
      <c r="D92" s="21">
        <v>4111.04</v>
      </c>
      <c r="F92" s="13" t="s">
        <v>306</v>
      </c>
      <c r="G92" s="22">
        <v>1</v>
      </c>
      <c r="H92" s="21">
        <v>4111.04</v>
      </c>
    </row>
    <row r="93" spans="2:8" x14ac:dyDescent="0.25">
      <c r="B93" s="13" t="s">
        <v>165</v>
      </c>
      <c r="C93" s="22">
        <v>3</v>
      </c>
      <c r="D93" s="21">
        <v>4087.0279999999998</v>
      </c>
      <c r="F93" s="13" t="s">
        <v>302</v>
      </c>
      <c r="G93" s="22">
        <v>3</v>
      </c>
      <c r="H93" s="21">
        <v>4087.0279999999998</v>
      </c>
    </row>
    <row r="94" spans="2:8" x14ac:dyDescent="0.25">
      <c r="B94" s="13" t="s">
        <v>198</v>
      </c>
      <c r="C94" s="22">
        <v>3</v>
      </c>
      <c r="D94" s="21">
        <v>4001.0951999999997</v>
      </c>
      <c r="F94" s="13" t="s">
        <v>326</v>
      </c>
      <c r="G94" s="22">
        <v>3</v>
      </c>
      <c r="H94" s="21">
        <v>4001.0951999999997</v>
      </c>
    </row>
    <row r="95" spans="2:8" x14ac:dyDescent="0.25">
      <c r="B95" s="13" t="s">
        <v>108</v>
      </c>
      <c r="C95" s="22">
        <v>2</v>
      </c>
      <c r="D95" s="21">
        <v>3980.7719999999999</v>
      </c>
      <c r="F95" s="13" t="s">
        <v>263</v>
      </c>
      <c r="G95" s="22">
        <v>2</v>
      </c>
      <c r="H95" s="21">
        <v>3980.7719999999999</v>
      </c>
    </row>
    <row r="96" spans="2:8" x14ac:dyDescent="0.25">
      <c r="B96" s="13" t="s">
        <v>98</v>
      </c>
      <c r="C96" s="22">
        <v>2</v>
      </c>
      <c r="D96" s="21">
        <v>3809.4167999999995</v>
      </c>
      <c r="F96" s="13" t="s">
        <v>250</v>
      </c>
      <c r="G96" s="22">
        <v>2</v>
      </c>
      <c r="H96" s="21">
        <v>3809.4167999999995</v>
      </c>
    </row>
    <row r="97" spans="2:8" x14ac:dyDescent="0.25">
      <c r="B97" s="13" t="s">
        <v>202</v>
      </c>
      <c r="C97" s="22">
        <v>2</v>
      </c>
      <c r="D97" s="21">
        <v>3738.0072</v>
      </c>
      <c r="F97" s="13" t="s">
        <v>330</v>
      </c>
      <c r="G97" s="22">
        <v>2</v>
      </c>
      <c r="H97" s="21">
        <v>3738.0072</v>
      </c>
    </row>
    <row r="98" spans="2:8" x14ac:dyDescent="0.25">
      <c r="B98" s="13" t="s">
        <v>186</v>
      </c>
      <c r="C98" s="22">
        <v>1</v>
      </c>
      <c r="D98" s="21">
        <v>3705.8172</v>
      </c>
      <c r="F98" s="13" t="s">
        <v>316</v>
      </c>
      <c r="G98" s="22">
        <v>1</v>
      </c>
      <c r="H98" s="21">
        <v>3705.8172</v>
      </c>
    </row>
    <row r="99" spans="2:8" x14ac:dyDescent="0.25">
      <c r="B99" s="13" t="s">
        <v>146</v>
      </c>
      <c r="C99" s="22">
        <v>2</v>
      </c>
      <c r="D99" s="21">
        <v>3671.9915999999998</v>
      </c>
      <c r="F99" s="13" t="s">
        <v>289</v>
      </c>
      <c r="G99" s="22">
        <v>2</v>
      </c>
      <c r="H99" s="21">
        <v>3671.9915999999998</v>
      </c>
    </row>
    <row r="100" spans="2:8" x14ac:dyDescent="0.25">
      <c r="B100" s="13" t="s">
        <v>111</v>
      </c>
      <c r="C100" s="22">
        <v>2</v>
      </c>
      <c r="D100" s="21">
        <v>3671.9799999999996</v>
      </c>
      <c r="F100" s="13" t="s">
        <v>265</v>
      </c>
      <c r="G100" s="22">
        <v>2</v>
      </c>
      <c r="H100" s="21">
        <v>3671.9799999999996</v>
      </c>
    </row>
    <row r="101" spans="2:8" x14ac:dyDescent="0.25">
      <c r="B101" s="13" t="s">
        <v>133</v>
      </c>
      <c r="C101" s="22">
        <v>2</v>
      </c>
      <c r="D101" s="21">
        <v>3509</v>
      </c>
      <c r="F101" s="13" t="s">
        <v>278</v>
      </c>
      <c r="G101" s="22">
        <v>2</v>
      </c>
      <c r="H101" s="21">
        <v>3509</v>
      </c>
    </row>
    <row r="102" spans="2:8" x14ac:dyDescent="0.25">
      <c r="B102" s="13" t="s">
        <v>167</v>
      </c>
      <c r="C102" s="22">
        <v>1</v>
      </c>
      <c r="D102" s="21">
        <v>3409.3791999999999</v>
      </c>
      <c r="F102" s="13" t="s">
        <v>304</v>
      </c>
      <c r="G102" s="22">
        <v>1</v>
      </c>
      <c r="H102" s="21">
        <v>3409.3791999999999</v>
      </c>
    </row>
    <row r="103" spans="2:8" x14ac:dyDescent="0.25">
      <c r="B103" s="13" t="s">
        <v>57</v>
      </c>
      <c r="C103" s="22">
        <v>1</v>
      </c>
      <c r="D103" s="21">
        <v>3363.9999999999995</v>
      </c>
      <c r="F103" s="13" t="s">
        <v>232</v>
      </c>
      <c r="G103" s="22">
        <v>1</v>
      </c>
      <c r="H103" s="21">
        <v>3363.9999999999995</v>
      </c>
    </row>
    <row r="104" spans="2:8" x14ac:dyDescent="0.25">
      <c r="B104" s="13" t="s">
        <v>134</v>
      </c>
      <c r="C104" s="22">
        <v>1</v>
      </c>
      <c r="D104" s="21">
        <v>3332.2855999999997</v>
      </c>
      <c r="F104" s="13" t="s">
        <v>279</v>
      </c>
      <c r="G104" s="22">
        <v>1</v>
      </c>
      <c r="H104" s="21">
        <v>3332.2855999999997</v>
      </c>
    </row>
    <row r="105" spans="2:8" x14ac:dyDescent="0.25">
      <c r="B105" s="13" t="s">
        <v>17</v>
      </c>
      <c r="C105" s="22">
        <v>1</v>
      </c>
      <c r="D105" s="21">
        <v>3253.7999999999997</v>
      </c>
      <c r="F105" s="13" t="s">
        <v>216</v>
      </c>
      <c r="G105" s="22">
        <v>1</v>
      </c>
      <c r="H105" s="21">
        <v>3253.7999999999997</v>
      </c>
    </row>
    <row r="106" spans="2:8" x14ac:dyDescent="0.25">
      <c r="B106" s="13" t="s">
        <v>180</v>
      </c>
      <c r="C106" s="22">
        <v>1</v>
      </c>
      <c r="D106" s="21">
        <v>3216.39</v>
      </c>
      <c r="F106" s="13" t="s">
        <v>312</v>
      </c>
      <c r="G106" s="22">
        <v>1</v>
      </c>
      <c r="H106" s="21">
        <v>3216.39</v>
      </c>
    </row>
    <row r="107" spans="2:8" x14ac:dyDescent="0.25">
      <c r="B107" s="13" t="s">
        <v>53</v>
      </c>
      <c r="C107" s="22">
        <v>1</v>
      </c>
      <c r="D107" s="21">
        <v>3149.3999999999996</v>
      </c>
      <c r="F107" s="13" t="s">
        <v>230</v>
      </c>
      <c r="G107" s="22">
        <v>1</v>
      </c>
      <c r="H107" s="21">
        <v>3149.3999999999996</v>
      </c>
    </row>
    <row r="108" spans="2:8" x14ac:dyDescent="0.25">
      <c r="B108" s="13" t="s">
        <v>79</v>
      </c>
      <c r="C108" s="22">
        <v>1</v>
      </c>
      <c r="D108" s="21">
        <v>3039.2</v>
      </c>
      <c r="F108" s="13" t="s">
        <v>239</v>
      </c>
      <c r="G108" s="22">
        <v>1</v>
      </c>
      <c r="H108" s="21">
        <v>3039.2</v>
      </c>
    </row>
    <row r="109" spans="2:8" x14ac:dyDescent="0.25">
      <c r="B109" s="13" t="s">
        <v>197</v>
      </c>
      <c r="C109" s="22">
        <v>1</v>
      </c>
      <c r="D109" s="21">
        <v>2900</v>
      </c>
      <c r="F109" s="13" t="s">
        <v>325</v>
      </c>
      <c r="G109" s="22">
        <v>1</v>
      </c>
      <c r="H109" s="21">
        <v>2900</v>
      </c>
    </row>
    <row r="110" spans="2:8" x14ac:dyDescent="0.25">
      <c r="B110" s="13" t="s">
        <v>33</v>
      </c>
      <c r="C110" s="22">
        <v>1</v>
      </c>
      <c r="D110" s="21">
        <v>2820.8879999999999</v>
      </c>
      <c r="F110" s="13" t="s">
        <v>221</v>
      </c>
      <c r="G110" s="22">
        <v>1</v>
      </c>
      <c r="H110" s="21">
        <v>2820.8879999999999</v>
      </c>
    </row>
    <row r="111" spans="2:8" x14ac:dyDescent="0.25">
      <c r="B111" s="13" t="s">
        <v>47</v>
      </c>
      <c r="C111" s="22">
        <v>1</v>
      </c>
      <c r="D111" s="21">
        <v>2729.48</v>
      </c>
      <c r="F111" s="13" t="s">
        <v>226</v>
      </c>
      <c r="G111" s="22">
        <v>1</v>
      </c>
      <c r="H111" s="21">
        <v>2729.48</v>
      </c>
    </row>
    <row r="112" spans="2:8" x14ac:dyDescent="0.25">
      <c r="B112" s="13" t="s">
        <v>137</v>
      </c>
      <c r="C112" s="22">
        <v>1</v>
      </c>
      <c r="D112" s="21">
        <v>2581.4872</v>
      </c>
      <c r="F112" s="13" t="s">
        <v>281</v>
      </c>
      <c r="G112" s="22">
        <v>1</v>
      </c>
      <c r="H112" s="21">
        <v>2581.4872</v>
      </c>
    </row>
    <row r="113" spans="2:8" x14ac:dyDescent="0.25">
      <c r="B113" s="13" t="s">
        <v>132</v>
      </c>
      <c r="C113" s="22">
        <v>1</v>
      </c>
      <c r="D113" s="21">
        <v>2581.4872</v>
      </c>
      <c r="F113" s="13" t="s">
        <v>277</v>
      </c>
      <c r="G113" s="22">
        <v>1</v>
      </c>
      <c r="H113" s="21">
        <v>2581.4872</v>
      </c>
    </row>
    <row r="114" spans="2:8" x14ac:dyDescent="0.25">
      <c r="B114" s="13" t="s">
        <v>103</v>
      </c>
      <c r="C114" s="22">
        <v>1</v>
      </c>
      <c r="D114" s="21">
        <v>2353.002</v>
      </c>
      <c r="F114" s="13" t="s">
        <v>259</v>
      </c>
      <c r="G114" s="22">
        <v>1</v>
      </c>
      <c r="H114" s="21">
        <v>2353.002</v>
      </c>
    </row>
    <row r="115" spans="2:8" x14ac:dyDescent="0.25">
      <c r="B115" s="13" t="s">
        <v>164</v>
      </c>
      <c r="C115" s="22">
        <v>1</v>
      </c>
      <c r="D115" s="21">
        <v>2320</v>
      </c>
      <c r="F115" s="13" t="s">
        <v>301</v>
      </c>
      <c r="G115" s="22">
        <v>1</v>
      </c>
      <c r="H115" s="21">
        <v>2320</v>
      </c>
    </row>
    <row r="116" spans="2:8" x14ac:dyDescent="0.25">
      <c r="B116" s="13" t="s">
        <v>163</v>
      </c>
      <c r="C116" s="22">
        <v>2</v>
      </c>
      <c r="D116" s="21">
        <v>1797.0139999999999</v>
      </c>
      <c r="F116" s="13" t="s">
        <v>300</v>
      </c>
      <c r="G116" s="22">
        <v>2</v>
      </c>
      <c r="H116" s="21">
        <v>1797.0139999999999</v>
      </c>
    </row>
    <row r="117" spans="2:8" x14ac:dyDescent="0.25">
      <c r="B117" s="13" t="s">
        <v>100</v>
      </c>
      <c r="C117" s="22">
        <v>1</v>
      </c>
      <c r="D117" s="21">
        <v>1569.4799999999998</v>
      </c>
      <c r="F117" s="13" t="s">
        <v>256</v>
      </c>
      <c r="G117" s="22">
        <v>1</v>
      </c>
      <c r="H117" s="21">
        <v>1569.4799999999998</v>
      </c>
    </row>
    <row r="118" spans="2:8" x14ac:dyDescent="0.25">
      <c r="B118" s="13" t="s">
        <v>155</v>
      </c>
      <c r="C118" s="22">
        <v>1</v>
      </c>
      <c r="D118" s="21">
        <v>1319.0011999999999</v>
      </c>
      <c r="F118" s="13" t="s">
        <v>295</v>
      </c>
      <c r="G118" s="22">
        <v>1</v>
      </c>
      <c r="H118" s="21">
        <v>1319.0011999999999</v>
      </c>
    </row>
    <row r="119" spans="2:8" x14ac:dyDescent="0.25">
      <c r="B119" s="13" t="s">
        <v>131</v>
      </c>
      <c r="C119" s="22">
        <v>1</v>
      </c>
      <c r="D119" s="21">
        <v>1318.9895999999999</v>
      </c>
      <c r="F119" s="13" t="s">
        <v>276</v>
      </c>
      <c r="G119" s="22">
        <v>1</v>
      </c>
      <c r="H119" s="21">
        <v>1318.9895999999999</v>
      </c>
    </row>
    <row r="120" spans="2:8" x14ac:dyDescent="0.25">
      <c r="B120" s="13" t="s">
        <v>59</v>
      </c>
      <c r="C120" s="22">
        <v>1</v>
      </c>
      <c r="D120" s="21">
        <v>1311.6699999999998</v>
      </c>
      <c r="F120" s="13" t="s">
        <v>233</v>
      </c>
      <c r="G120" s="22">
        <v>1</v>
      </c>
      <c r="H120" s="21">
        <v>1311.6699999999998</v>
      </c>
    </row>
    <row r="121" spans="2:8" x14ac:dyDescent="0.25">
      <c r="B121" s="13" t="s">
        <v>152</v>
      </c>
      <c r="C121" s="22">
        <v>1</v>
      </c>
      <c r="D121" s="21">
        <v>980.00279999999998</v>
      </c>
      <c r="F121" s="13" t="s">
        <v>292</v>
      </c>
      <c r="G121" s="22">
        <v>1</v>
      </c>
      <c r="H121" s="21">
        <v>980.00279999999998</v>
      </c>
    </row>
    <row r="122" spans="2:8" x14ac:dyDescent="0.25">
      <c r="B122" s="13" t="s">
        <v>123</v>
      </c>
      <c r="C122" s="22">
        <v>1</v>
      </c>
      <c r="D122" s="21">
        <v>725</v>
      </c>
      <c r="F122" s="13" t="s">
        <v>272</v>
      </c>
      <c r="G122" s="22">
        <v>1</v>
      </c>
      <c r="H122" s="21">
        <v>725</v>
      </c>
    </row>
    <row r="123" spans="2:8" x14ac:dyDescent="0.25">
      <c r="B123" s="13" t="s">
        <v>361</v>
      </c>
      <c r="C123" s="22">
        <v>229</v>
      </c>
      <c r="D123" s="21">
        <v>2095974.5012000012</v>
      </c>
      <c r="F123" s="13" t="s">
        <v>361</v>
      </c>
      <c r="G123" s="22">
        <v>229</v>
      </c>
      <c r="H123" s="21">
        <v>2095974.5012000012</v>
      </c>
    </row>
    <row r="124" spans="2:8" x14ac:dyDescent="0.25">
      <c r="C124"/>
    </row>
    <row r="125" spans="2:8" x14ac:dyDescent="0.25">
      <c r="C125" s="15"/>
    </row>
    <row r="126" spans="2:8" x14ac:dyDescent="0.25">
      <c r="C126" s="15"/>
    </row>
    <row r="127" spans="2:8" x14ac:dyDescent="0.25">
      <c r="C127" s="15"/>
    </row>
    <row r="128" spans="2:8" x14ac:dyDescent="0.25">
      <c r="C128" s="15"/>
    </row>
    <row r="129" spans="3:3" x14ac:dyDescent="0.25">
      <c r="C129" s="15"/>
    </row>
    <row r="130" spans="3:3" x14ac:dyDescent="0.25">
      <c r="C130" s="15"/>
    </row>
    <row r="131" spans="3:3" x14ac:dyDescent="0.25">
      <c r="C131" s="15"/>
    </row>
    <row r="132" spans="3:3" x14ac:dyDescent="0.25">
      <c r="C132" s="15"/>
    </row>
    <row r="133" spans="3:3" x14ac:dyDescent="0.25">
      <c r="C133" s="15"/>
    </row>
    <row r="134" spans="3:3" x14ac:dyDescent="0.25">
      <c r="C134" s="15"/>
    </row>
    <row r="135" spans="3:3" x14ac:dyDescent="0.25">
      <c r="C135" s="15"/>
    </row>
    <row r="136" spans="3:3" x14ac:dyDescent="0.25">
      <c r="C136" s="15"/>
    </row>
    <row r="137" spans="3:3" x14ac:dyDescent="0.25">
      <c r="C137" s="15"/>
    </row>
    <row r="138" spans="3:3" x14ac:dyDescent="0.25">
      <c r="C138" s="15"/>
    </row>
    <row r="139" spans="3:3" x14ac:dyDescent="0.25">
      <c r="C139" s="15"/>
    </row>
    <row r="140" spans="3:3" x14ac:dyDescent="0.25">
      <c r="C140" s="15"/>
    </row>
    <row r="141" spans="3:3" x14ac:dyDescent="0.25">
      <c r="C141" s="15"/>
    </row>
    <row r="142" spans="3:3" x14ac:dyDescent="0.25">
      <c r="C142" s="15"/>
    </row>
    <row r="143" spans="3:3" x14ac:dyDescent="0.25">
      <c r="C143" s="15"/>
    </row>
    <row r="144" spans="3:3" x14ac:dyDescent="0.25">
      <c r="C144" s="15"/>
    </row>
    <row r="145" spans="3:3" x14ac:dyDescent="0.25">
      <c r="C145" s="15"/>
    </row>
    <row r="146" spans="3:3" x14ac:dyDescent="0.25">
      <c r="C146" s="15"/>
    </row>
    <row r="147" spans="3:3" x14ac:dyDescent="0.25">
      <c r="C147" s="15"/>
    </row>
    <row r="148" spans="3:3" x14ac:dyDescent="0.25">
      <c r="C148" s="15"/>
    </row>
    <row r="149" spans="3:3" x14ac:dyDescent="0.25">
      <c r="C149" s="15"/>
    </row>
    <row r="150" spans="3:3" x14ac:dyDescent="0.25">
      <c r="C150" s="15"/>
    </row>
    <row r="151" spans="3:3" x14ac:dyDescent="0.25">
      <c r="C151" s="15"/>
    </row>
    <row r="152" spans="3:3" x14ac:dyDescent="0.25">
      <c r="C152" s="15"/>
    </row>
    <row r="153" spans="3:3" x14ac:dyDescent="0.25">
      <c r="C153" s="15"/>
    </row>
    <row r="154" spans="3:3" x14ac:dyDescent="0.25">
      <c r="C154" s="15"/>
    </row>
    <row r="155" spans="3:3" x14ac:dyDescent="0.25">
      <c r="C155" s="15"/>
    </row>
    <row r="156" spans="3:3" x14ac:dyDescent="0.25">
      <c r="C156" s="15"/>
    </row>
    <row r="157" spans="3:3" x14ac:dyDescent="0.25">
      <c r="C157" s="15"/>
    </row>
    <row r="158" spans="3:3" x14ac:dyDescent="0.25">
      <c r="C158" s="15"/>
    </row>
    <row r="159" spans="3:3" x14ac:dyDescent="0.25">
      <c r="C159" s="15"/>
    </row>
    <row r="160" spans="3:3" x14ac:dyDescent="0.25">
      <c r="C160" s="15"/>
    </row>
    <row r="161" spans="3:3" x14ac:dyDescent="0.25">
      <c r="C161" s="15"/>
    </row>
    <row r="162" spans="3:3" x14ac:dyDescent="0.25">
      <c r="C162" s="15"/>
    </row>
    <row r="163" spans="3:3" x14ac:dyDescent="0.25">
      <c r="C163" s="15"/>
    </row>
    <row r="164" spans="3:3" x14ac:dyDescent="0.25">
      <c r="C164" s="15"/>
    </row>
    <row r="165" spans="3:3" x14ac:dyDescent="0.25">
      <c r="C165" s="15"/>
    </row>
    <row r="166" spans="3:3" x14ac:dyDescent="0.25">
      <c r="C166" s="15"/>
    </row>
    <row r="167" spans="3:3" x14ac:dyDescent="0.25">
      <c r="C167" s="15"/>
    </row>
    <row r="168" spans="3:3" x14ac:dyDescent="0.25">
      <c r="C168" s="15"/>
    </row>
    <row r="169" spans="3:3" x14ac:dyDescent="0.25">
      <c r="C169" s="15"/>
    </row>
    <row r="170" spans="3:3" x14ac:dyDescent="0.25">
      <c r="C170" s="15"/>
    </row>
    <row r="171" spans="3:3" x14ac:dyDescent="0.25">
      <c r="C171" s="15"/>
    </row>
    <row r="172" spans="3:3" x14ac:dyDescent="0.25">
      <c r="C172" s="15"/>
    </row>
    <row r="173" spans="3:3" x14ac:dyDescent="0.25">
      <c r="C173" s="15"/>
    </row>
    <row r="174" spans="3:3" x14ac:dyDescent="0.25">
      <c r="C174" s="15"/>
    </row>
    <row r="175" spans="3:3" x14ac:dyDescent="0.25">
      <c r="C175" s="15"/>
    </row>
    <row r="176" spans="3:3" x14ac:dyDescent="0.25">
      <c r="C176" s="15"/>
    </row>
    <row r="177" spans="3:3" x14ac:dyDescent="0.25">
      <c r="C177" s="15"/>
    </row>
    <row r="178" spans="3:3" x14ac:dyDescent="0.25">
      <c r="C178" s="15"/>
    </row>
    <row r="179" spans="3:3" x14ac:dyDescent="0.25">
      <c r="C179" s="15"/>
    </row>
    <row r="180" spans="3:3" x14ac:dyDescent="0.25">
      <c r="C180" s="15"/>
    </row>
    <row r="181" spans="3:3" x14ac:dyDescent="0.25">
      <c r="C181" s="15"/>
    </row>
    <row r="182" spans="3:3" x14ac:dyDescent="0.25">
      <c r="C182" s="15"/>
    </row>
    <row r="183" spans="3:3" x14ac:dyDescent="0.25">
      <c r="C183" s="15"/>
    </row>
    <row r="184" spans="3:3" x14ac:dyDescent="0.25">
      <c r="C184" s="15"/>
    </row>
    <row r="185" spans="3:3" x14ac:dyDescent="0.25">
      <c r="C185" s="15"/>
    </row>
    <row r="186" spans="3:3" x14ac:dyDescent="0.25">
      <c r="C186" s="15"/>
    </row>
    <row r="187" spans="3:3" x14ac:dyDescent="0.25">
      <c r="C187" s="15"/>
    </row>
    <row r="188" spans="3:3" x14ac:dyDescent="0.25">
      <c r="C188" s="15"/>
    </row>
    <row r="189" spans="3:3" x14ac:dyDescent="0.25">
      <c r="C189" s="15"/>
    </row>
    <row r="190" spans="3:3" x14ac:dyDescent="0.25">
      <c r="C190" s="15"/>
    </row>
    <row r="191" spans="3:3" x14ac:dyDescent="0.25">
      <c r="C191" s="15"/>
    </row>
    <row r="192" spans="3:3" x14ac:dyDescent="0.25">
      <c r="C192" s="15"/>
    </row>
    <row r="193" spans="3:3" x14ac:dyDescent="0.25">
      <c r="C193" s="15"/>
    </row>
    <row r="194" spans="3:3" x14ac:dyDescent="0.25">
      <c r="C194" s="15"/>
    </row>
    <row r="195" spans="3:3" x14ac:dyDescent="0.25">
      <c r="C195" s="15"/>
    </row>
    <row r="196" spans="3:3" x14ac:dyDescent="0.25">
      <c r="C196" s="15"/>
    </row>
    <row r="197" spans="3:3" x14ac:dyDescent="0.25">
      <c r="C197" s="15"/>
    </row>
    <row r="198" spans="3:3" x14ac:dyDescent="0.25">
      <c r="C198" s="15"/>
    </row>
    <row r="199" spans="3:3" x14ac:dyDescent="0.25">
      <c r="C199" s="15"/>
    </row>
    <row r="200" spans="3:3" x14ac:dyDescent="0.25">
      <c r="C200" s="15"/>
    </row>
    <row r="201" spans="3:3" x14ac:dyDescent="0.25">
      <c r="C201" s="15"/>
    </row>
    <row r="202" spans="3:3" x14ac:dyDescent="0.25">
      <c r="C202" s="15"/>
    </row>
    <row r="203" spans="3:3" x14ac:dyDescent="0.25">
      <c r="C203" s="15"/>
    </row>
    <row r="204" spans="3:3" x14ac:dyDescent="0.25">
      <c r="C204" s="15"/>
    </row>
    <row r="205" spans="3:3" x14ac:dyDescent="0.25">
      <c r="C205" s="15"/>
    </row>
    <row r="206" spans="3:3" x14ac:dyDescent="0.25">
      <c r="C206" s="15"/>
    </row>
    <row r="207" spans="3:3" x14ac:dyDescent="0.25">
      <c r="C207" s="15"/>
    </row>
    <row r="208" spans="3:3" x14ac:dyDescent="0.25">
      <c r="C208" s="15"/>
    </row>
    <row r="209" spans="3:3" x14ac:dyDescent="0.25">
      <c r="C209" s="15"/>
    </row>
    <row r="210" spans="3:3" x14ac:dyDescent="0.25">
      <c r="C210" s="15"/>
    </row>
    <row r="211" spans="3:3" x14ac:dyDescent="0.25">
      <c r="C211" s="15"/>
    </row>
    <row r="212" spans="3:3" x14ac:dyDescent="0.25">
      <c r="C212" s="15"/>
    </row>
    <row r="213" spans="3:3" x14ac:dyDescent="0.25">
      <c r="C213" s="15"/>
    </row>
    <row r="214" spans="3:3" x14ac:dyDescent="0.25">
      <c r="C214" s="15"/>
    </row>
    <row r="215" spans="3:3" x14ac:dyDescent="0.25">
      <c r="C215" s="15"/>
    </row>
    <row r="216" spans="3:3" x14ac:dyDescent="0.25">
      <c r="C216" s="15"/>
    </row>
    <row r="217" spans="3:3" x14ac:dyDescent="0.25">
      <c r="C217" s="15"/>
    </row>
    <row r="218" spans="3:3" x14ac:dyDescent="0.25">
      <c r="C218" s="15"/>
    </row>
    <row r="219" spans="3:3" x14ac:dyDescent="0.25">
      <c r="C219" s="15"/>
    </row>
    <row r="220" spans="3:3" x14ac:dyDescent="0.25">
      <c r="C220" s="15"/>
    </row>
    <row r="221" spans="3:3" x14ac:dyDescent="0.25">
      <c r="C221" s="15"/>
    </row>
    <row r="222" spans="3:3" x14ac:dyDescent="0.25">
      <c r="C222" s="15"/>
    </row>
    <row r="223" spans="3:3" x14ac:dyDescent="0.25">
      <c r="C223" s="15"/>
    </row>
    <row r="224" spans="3:3" x14ac:dyDescent="0.25">
      <c r="C224" s="15"/>
    </row>
    <row r="225" spans="3:3" x14ac:dyDescent="0.25">
      <c r="C225" s="15"/>
    </row>
    <row r="226" spans="3:3" x14ac:dyDescent="0.25">
      <c r="C226" s="15"/>
    </row>
    <row r="227" spans="3:3" x14ac:dyDescent="0.25">
      <c r="C227" s="15"/>
    </row>
    <row r="228" spans="3:3" x14ac:dyDescent="0.25">
      <c r="C228" s="15"/>
    </row>
    <row r="229" spans="3:3" x14ac:dyDescent="0.25">
      <c r="C229" s="15"/>
    </row>
    <row r="230" spans="3:3" x14ac:dyDescent="0.25">
      <c r="C230" s="15"/>
    </row>
    <row r="231" spans="3:3" x14ac:dyDescent="0.25">
      <c r="C231" s="15"/>
    </row>
    <row r="232" spans="3:3" x14ac:dyDescent="0.25">
      <c r="C232" s="15"/>
    </row>
    <row r="233" spans="3:3" x14ac:dyDescent="0.25">
      <c r="C233" s="15"/>
    </row>
    <row r="234" spans="3:3" x14ac:dyDescent="0.25">
      <c r="C234" s="15"/>
    </row>
    <row r="235" spans="3:3" x14ac:dyDescent="0.25">
      <c r="C235" s="15"/>
    </row>
    <row r="236" spans="3:3" x14ac:dyDescent="0.25">
      <c r="C236" s="15"/>
    </row>
    <row r="237" spans="3:3" x14ac:dyDescent="0.25">
      <c r="C237" s="15"/>
    </row>
    <row r="238" spans="3:3" x14ac:dyDescent="0.25">
      <c r="C238" s="15"/>
    </row>
    <row r="239" spans="3:3" x14ac:dyDescent="0.25">
      <c r="C239" s="15"/>
    </row>
    <row r="240" spans="3:3" x14ac:dyDescent="0.25">
      <c r="C240" s="15"/>
    </row>
    <row r="241" spans="3:3" x14ac:dyDescent="0.25">
      <c r="C241" s="15"/>
    </row>
    <row r="242" spans="3:3" x14ac:dyDescent="0.25">
      <c r="C242" s="15"/>
    </row>
    <row r="243" spans="3:3" x14ac:dyDescent="0.25">
      <c r="C243" s="15"/>
    </row>
    <row r="244" spans="3:3" x14ac:dyDescent="0.25">
      <c r="C244" s="15"/>
    </row>
    <row r="245" spans="3:3" x14ac:dyDescent="0.25">
      <c r="C245" s="15"/>
    </row>
    <row r="246" spans="3:3" x14ac:dyDescent="0.25">
      <c r="C246" s="15"/>
    </row>
    <row r="247" spans="3:3" x14ac:dyDescent="0.25">
      <c r="C247" s="15"/>
    </row>
    <row r="248" spans="3:3" x14ac:dyDescent="0.25">
      <c r="C248" s="15"/>
    </row>
    <row r="249" spans="3:3" x14ac:dyDescent="0.25">
      <c r="C249" s="15"/>
    </row>
    <row r="250" spans="3:3" x14ac:dyDescent="0.25">
      <c r="C250" s="15"/>
    </row>
    <row r="251" spans="3:3" x14ac:dyDescent="0.25">
      <c r="C251" s="15"/>
    </row>
    <row r="252" spans="3:3" x14ac:dyDescent="0.25">
      <c r="C252" s="15"/>
    </row>
    <row r="253" spans="3:3" x14ac:dyDescent="0.25">
      <c r="C253" s="15"/>
    </row>
    <row r="254" spans="3:3" x14ac:dyDescent="0.25">
      <c r="C254" s="15"/>
    </row>
    <row r="255" spans="3:3" x14ac:dyDescent="0.25">
      <c r="C255" s="15"/>
    </row>
    <row r="256" spans="3:3" x14ac:dyDescent="0.25">
      <c r="C256" s="15"/>
    </row>
    <row r="257" spans="3:3" x14ac:dyDescent="0.25">
      <c r="C257" s="15"/>
    </row>
    <row r="258" spans="3:3" x14ac:dyDescent="0.25">
      <c r="C258" s="15"/>
    </row>
    <row r="259" spans="3:3" x14ac:dyDescent="0.25">
      <c r="C259" s="15"/>
    </row>
    <row r="260" spans="3:3" x14ac:dyDescent="0.25">
      <c r="C260" s="15"/>
    </row>
    <row r="261" spans="3:3" x14ac:dyDescent="0.25">
      <c r="C261" s="15"/>
    </row>
    <row r="262" spans="3:3" x14ac:dyDescent="0.25">
      <c r="C262" s="15"/>
    </row>
    <row r="263" spans="3:3" x14ac:dyDescent="0.25">
      <c r="C263" s="15"/>
    </row>
    <row r="264" spans="3:3" x14ac:dyDescent="0.25">
      <c r="C264" s="15"/>
    </row>
    <row r="265" spans="3:3" x14ac:dyDescent="0.25">
      <c r="C265" s="15"/>
    </row>
    <row r="266" spans="3:3" x14ac:dyDescent="0.25">
      <c r="C266" s="15"/>
    </row>
    <row r="267" spans="3:3" x14ac:dyDescent="0.25">
      <c r="C267" s="15"/>
    </row>
    <row r="268" spans="3:3" x14ac:dyDescent="0.25">
      <c r="C268" s="15"/>
    </row>
    <row r="269" spans="3:3" x14ac:dyDescent="0.25">
      <c r="C269" s="15"/>
    </row>
    <row r="270" spans="3:3" x14ac:dyDescent="0.25">
      <c r="C270" s="15"/>
    </row>
    <row r="271" spans="3:3" x14ac:dyDescent="0.25">
      <c r="C271" s="15"/>
    </row>
    <row r="272" spans="3:3" x14ac:dyDescent="0.25">
      <c r="C272" s="15"/>
    </row>
    <row r="273" spans="3:3" x14ac:dyDescent="0.25">
      <c r="C273" s="15"/>
    </row>
    <row r="274" spans="3:3" x14ac:dyDescent="0.25">
      <c r="C274" s="15"/>
    </row>
    <row r="275" spans="3:3" x14ac:dyDescent="0.25">
      <c r="C275" s="15"/>
    </row>
    <row r="276" spans="3:3" x14ac:dyDescent="0.25">
      <c r="C276" s="15"/>
    </row>
    <row r="277" spans="3:3" x14ac:dyDescent="0.25">
      <c r="C277" s="15"/>
    </row>
    <row r="278" spans="3:3" x14ac:dyDescent="0.25">
      <c r="C278" s="15"/>
    </row>
    <row r="279" spans="3:3" x14ac:dyDescent="0.25">
      <c r="C279" s="15"/>
    </row>
    <row r="280" spans="3:3" x14ac:dyDescent="0.25">
      <c r="C280" s="15"/>
    </row>
    <row r="281" spans="3:3" x14ac:dyDescent="0.25">
      <c r="C281" s="15"/>
    </row>
    <row r="282" spans="3:3" x14ac:dyDescent="0.25">
      <c r="C282" s="15"/>
    </row>
    <row r="283" spans="3:3" x14ac:dyDescent="0.25">
      <c r="C283" s="15"/>
    </row>
    <row r="284" spans="3:3" x14ac:dyDescent="0.25">
      <c r="C284" s="15"/>
    </row>
    <row r="285" spans="3:3" x14ac:dyDescent="0.25">
      <c r="C285" s="15"/>
    </row>
    <row r="286" spans="3:3" x14ac:dyDescent="0.25">
      <c r="C286" s="15"/>
    </row>
    <row r="287" spans="3:3" x14ac:dyDescent="0.25">
      <c r="C287" s="15"/>
    </row>
    <row r="288" spans="3:3" x14ac:dyDescent="0.25">
      <c r="C288" s="15"/>
    </row>
    <row r="289" spans="3:3" x14ac:dyDescent="0.25">
      <c r="C289" s="15"/>
    </row>
    <row r="290" spans="3:3" x14ac:dyDescent="0.25">
      <c r="C290" s="15"/>
    </row>
    <row r="291" spans="3:3" x14ac:dyDescent="0.25">
      <c r="C291" s="15"/>
    </row>
    <row r="292" spans="3:3" x14ac:dyDescent="0.25">
      <c r="C292" s="15"/>
    </row>
    <row r="293" spans="3:3" x14ac:dyDescent="0.25">
      <c r="C293" s="15"/>
    </row>
    <row r="294" spans="3:3" x14ac:dyDescent="0.25">
      <c r="C294" s="15"/>
    </row>
    <row r="295" spans="3:3" x14ac:dyDescent="0.25">
      <c r="C295" s="15"/>
    </row>
    <row r="296" spans="3:3" x14ac:dyDescent="0.25">
      <c r="C296" s="15"/>
    </row>
    <row r="297" spans="3:3" x14ac:dyDescent="0.25">
      <c r="C297" s="15"/>
    </row>
    <row r="298" spans="3:3" x14ac:dyDescent="0.25">
      <c r="C298" s="15"/>
    </row>
    <row r="299" spans="3:3" x14ac:dyDescent="0.25">
      <c r="C299" s="15"/>
    </row>
    <row r="300" spans="3:3" x14ac:dyDescent="0.25">
      <c r="C300" s="15"/>
    </row>
    <row r="301" spans="3:3" x14ac:dyDescent="0.25">
      <c r="C301" s="15"/>
    </row>
    <row r="302" spans="3:3" x14ac:dyDescent="0.25">
      <c r="C302" s="15"/>
    </row>
    <row r="303" spans="3:3" x14ac:dyDescent="0.25">
      <c r="C303" s="15"/>
    </row>
    <row r="304" spans="3:3" x14ac:dyDescent="0.25">
      <c r="C304" s="15"/>
    </row>
  </sheetData>
  <mergeCells count="6">
    <mergeCell ref="J6:N6"/>
    <mergeCell ref="P6:T6"/>
    <mergeCell ref="B2:C2"/>
    <mergeCell ref="B3:P3"/>
    <mergeCell ref="B6:D6"/>
    <mergeCell ref="F6:H6"/>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7700-8F4B-4624-9973-6A667AF0DFD8}">
  <dimension ref="B3:AR123"/>
  <sheetViews>
    <sheetView showGridLines="0" topLeftCell="AA1" workbookViewId="0">
      <selection activeCell="AJ10" sqref="AJ10"/>
    </sheetView>
  </sheetViews>
  <sheetFormatPr baseColWidth="10" defaultRowHeight="15" x14ac:dyDescent="0.25"/>
  <cols>
    <col min="2" max="2" width="15.85546875" bestFit="1" customWidth="1"/>
    <col min="3" max="3" width="9.85546875" bestFit="1" customWidth="1"/>
    <col min="4" max="4" width="14.140625" bestFit="1" customWidth="1"/>
    <col min="13" max="13" width="37.42578125" bestFit="1" customWidth="1"/>
    <col min="14" max="14" width="20.42578125" bestFit="1" customWidth="1"/>
    <col min="15" max="15" width="14.140625" bestFit="1" customWidth="1"/>
    <col min="25" max="25" width="39.5703125" bestFit="1" customWidth="1"/>
    <col min="26" max="26" width="20.42578125" bestFit="1" customWidth="1"/>
    <col min="27" max="27" width="14.140625" bestFit="1" customWidth="1"/>
    <col min="36" max="36" width="12.5703125" bestFit="1" customWidth="1"/>
    <col min="37" max="37" width="20.42578125" bestFit="1" customWidth="1"/>
    <col min="38" max="38" width="14.140625" bestFit="1" customWidth="1"/>
  </cols>
  <sheetData>
    <row r="3" spans="2:44" ht="15.75" x14ac:dyDescent="0.25">
      <c r="B3" s="26" t="s">
        <v>385</v>
      </c>
    </row>
    <row r="5" spans="2:44" ht="39.75" customHeight="1" x14ac:dyDescent="0.25">
      <c r="B5" s="37" t="s">
        <v>398</v>
      </c>
      <c r="C5" s="37"/>
      <c r="D5" s="37"/>
      <c r="E5" s="37"/>
      <c r="F5" s="37"/>
      <c r="G5" s="37"/>
      <c r="H5" s="37"/>
      <c r="I5" s="37"/>
      <c r="J5" s="37"/>
      <c r="K5" s="37"/>
      <c r="L5" s="37"/>
      <c r="M5" s="37"/>
    </row>
    <row r="9" spans="2:44" x14ac:dyDescent="0.25">
      <c r="B9" s="35" t="s">
        <v>382</v>
      </c>
      <c r="C9" s="35"/>
      <c r="D9" s="35"/>
      <c r="E9" s="35"/>
      <c r="F9" s="35"/>
      <c r="G9" s="35"/>
      <c r="H9" s="35"/>
      <c r="I9" s="35"/>
      <c r="J9" s="35"/>
      <c r="K9" s="35"/>
      <c r="M9" s="35" t="s">
        <v>383</v>
      </c>
      <c r="N9" s="35"/>
      <c r="O9" s="35"/>
      <c r="P9" s="35"/>
      <c r="Q9" s="35"/>
      <c r="R9" s="35"/>
      <c r="S9" s="35"/>
      <c r="T9" s="35"/>
      <c r="U9" s="35"/>
      <c r="V9" s="35"/>
      <c r="W9" s="35"/>
      <c r="Y9" s="35" t="s">
        <v>384</v>
      </c>
      <c r="Z9" s="35"/>
      <c r="AA9" s="35"/>
      <c r="AB9" s="35"/>
      <c r="AC9" s="35"/>
      <c r="AD9" s="35"/>
      <c r="AE9" s="35"/>
      <c r="AF9" s="35"/>
      <c r="AG9" s="35"/>
      <c r="AH9" s="35"/>
      <c r="AJ9" s="35" t="s">
        <v>400</v>
      </c>
      <c r="AK9" s="35"/>
      <c r="AL9" s="35"/>
      <c r="AM9" s="35"/>
      <c r="AN9" s="35"/>
      <c r="AO9" s="35"/>
      <c r="AP9" s="35"/>
      <c r="AQ9" s="35"/>
      <c r="AR9" s="35"/>
    </row>
    <row r="11" spans="2:44" x14ac:dyDescent="0.25">
      <c r="M11" s="12" t="s">
        <v>206</v>
      </c>
      <c r="N11" t="s">
        <v>380</v>
      </c>
    </row>
    <row r="12" spans="2:44" x14ac:dyDescent="0.25">
      <c r="Y12" s="12" t="s">
        <v>206</v>
      </c>
      <c r="Z12" t="s">
        <v>380</v>
      </c>
      <c r="AJ12" s="12" t="s">
        <v>206</v>
      </c>
      <c r="AK12" t="s">
        <v>380</v>
      </c>
    </row>
    <row r="13" spans="2:44" x14ac:dyDescent="0.25">
      <c r="B13" s="12" t="s">
        <v>379</v>
      </c>
      <c r="C13" t="s">
        <v>372</v>
      </c>
      <c r="D13" t="s">
        <v>371</v>
      </c>
      <c r="M13" s="12" t="s">
        <v>3</v>
      </c>
      <c r="N13" t="s">
        <v>372</v>
      </c>
      <c r="O13" t="s">
        <v>378</v>
      </c>
    </row>
    <row r="14" spans="2:44" x14ac:dyDescent="0.25">
      <c r="B14" s="25">
        <v>43648</v>
      </c>
      <c r="C14" s="22">
        <v>1</v>
      </c>
      <c r="D14" s="21">
        <v>1319.0011999999999</v>
      </c>
      <c r="M14" s="13" t="s">
        <v>175</v>
      </c>
      <c r="N14" s="22">
        <v>2</v>
      </c>
      <c r="O14" s="21">
        <v>361806.11119999998</v>
      </c>
      <c r="Y14" s="12" t="s">
        <v>2</v>
      </c>
      <c r="Z14" t="s">
        <v>372</v>
      </c>
      <c r="AA14" t="s">
        <v>381</v>
      </c>
      <c r="AJ14" s="12" t="s">
        <v>364</v>
      </c>
      <c r="AK14" t="s">
        <v>393</v>
      </c>
    </row>
    <row r="15" spans="2:44" x14ac:dyDescent="0.25">
      <c r="B15" s="25">
        <v>43649</v>
      </c>
      <c r="C15" s="22">
        <v>1</v>
      </c>
      <c r="D15" s="21">
        <v>1318.9895999999999</v>
      </c>
      <c r="M15" s="13" t="s">
        <v>10</v>
      </c>
      <c r="N15" s="22">
        <v>57</v>
      </c>
      <c r="O15" s="21">
        <v>288724.82359999995</v>
      </c>
      <c r="Y15" s="13" t="s">
        <v>78</v>
      </c>
      <c r="Z15" s="22">
        <v>45</v>
      </c>
      <c r="AA15" s="21">
        <v>884266.16720000014</v>
      </c>
      <c r="AJ15" s="13" t="s">
        <v>28</v>
      </c>
      <c r="AK15" s="21">
        <v>5603.7627999999995</v>
      </c>
    </row>
    <row r="16" spans="2:44" x14ac:dyDescent="0.25">
      <c r="B16" s="25">
        <v>43650</v>
      </c>
      <c r="C16" s="22">
        <v>2</v>
      </c>
      <c r="D16" s="21">
        <v>8809.7824000000001</v>
      </c>
      <c r="M16" s="13" t="s">
        <v>23</v>
      </c>
      <c r="N16" s="22">
        <v>36</v>
      </c>
      <c r="O16" s="21">
        <v>251788.71840000004</v>
      </c>
      <c r="Y16" s="13" t="s">
        <v>22</v>
      </c>
      <c r="Z16" s="22">
        <v>45</v>
      </c>
      <c r="AA16" s="21">
        <v>446745.8236</v>
      </c>
      <c r="AJ16" s="13" t="s">
        <v>187</v>
      </c>
      <c r="AK16" s="21">
        <v>103.37072281119714</v>
      </c>
    </row>
    <row r="17" spans="2:37" x14ac:dyDescent="0.25">
      <c r="B17" s="25">
        <v>43651</v>
      </c>
      <c r="C17" s="22">
        <v>2</v>
      </c>
      <c r="D17" s="21">
        <v>3738.0072</v>
      </c>
      <c r="M17" s="13" t="s">
        <v>39</v>
      </c>
      <c r="N17" s="22">
        <v>14</v>
      </c>
      <c r="O17" s="21">
        <v>147914.80160000001</v>
      </c>
      <c r="Y17" s="13" t="s">
        <v>9</v>
      </c>
      <c r="Z17" s="22">
        <v>17</v>
      </c>
      <c r="AA17" s="21">
        <v>168582.34759999998</v>
      </c>
      <c r="AJ17" s="13" t="s">
        <v>154</v>
      </c>
      <c r="AK17" s="21">
        <v>70.549860442260439</v>
      </c>
    </row>
    <row r="18" spans="2:37" x14ac:dyDescent="0.25">
      <c r="B18" s="25">
        <v>43652</v>
      </c>
      <c r="C18" s="22">
        <v>1</v>
      </c>
      <c r="D18" s="21">
        <v>980.00279999999998</v>
      </c>
      <c r="M18" s="13" t="s">
        <v>20</v>
      </c>
      <c r="N18" s="22">
        <v>17</v>
      </c>
      <c r="O18" s="21">
        <v>122991.958</v>
      </c>
      <c r="Y18" s="13" t="s">
        <v>13</v>
      </c>
      <c r="Z18" s="22">
        <v>41</v>
      </c>
      <c r="AA18" s="21">
        <v>151336.22159999993</v>
      </c>
      <c r="AJ18" s="13" t="s">
        <v>191</v>
      </c>
      <c r="AK18" s="21">
        <v>43.971332520325191</v>
      </c>
    </row>
    <row r="19" spans="2:37" x14ac:dyDescent="0.25">
      <c r="B19" s="25">
        <v>43655</v>
      </c>
      <c r="C19" s="22">
        <v>2</v>
      </c>
      <c r="D19" s="21">
        <v>8754.9956000000002</v>
      </c>
      <c r="M19" s="13" t="s">
        <v>43</v>
      </c>
      <c r="N19" s="22">
        <v>4</v>
      </c>
      <c r="O19" s="21">
        <v>65432.943599999991</v>
      </c>
      <c r="Y19" s="13" t="s">
        <v>35</v>
      </c>
      <c r="Z19" s="22">
        <v>15</v>
      </c>
      <c r="AA19" s="21">
        <v>92293.903599999991</v>
      </c>
      <c r="AJ19" s="13" t="s">
        <v>168</v>
      </c>
      <c r="AK19" s="21">
        <v>22.954365876777249</v>
      </c>
    </row>
    <row r="20" spans="2:37" x14ac:dyDescent="0.25">
      <c r="B20" s="25">
        <v>43657</v>
      </c>
      <c r="C20" s="22">
        <v>1</v>
      </c>
      <c r="D20" s="21">
        <v>329.10359999999997</v>
      </c>
      <c r="M20" s="13" t="s">
        <v>126</v>
      </c>
      <c r="N20" s="22">
        <v>1</v>
      </c>
      <c r="O20" s="21">
        <v>51403.358399999997</v>
      </c>
      <c r="Y20" s="13" t="s">
        <v>19</v>
      </c>
      <c r="Z20" s="22">
        <v>17</v>
      </c>
      <c r="AA20" s="21">
        <v>75824.559999999983</v>
      </c>
      <c r="AJ20" s="13" t="s">
        <v>15</v>
      </c>
      <c r="AK20" s="21">
        <v>16.876826326129663</v>
      </c>
    </row>
    <row r="21" spans="2:37" x14ac:dyDescent="0.25">
      <c r="B21" s="25">
        <v>43658</v>
      </c>
      <c r="C21" s="22">
        <v>1</v>
      </c>
      <c r="D21" s="21">
        <v>2352.9903999999997</v>
      </c>
      <c r="M21" s="13" t="s">
        <v>11</v>
      </c>
      <c r="N21" s="22">
        <v>6</v>
      </c>
      <c r="O21" s="21">
        <v>49036.784399999997</v>
      </c>
      <c r="Y21" s="13" t="s">
        <v>86</v>
      </c>
      <c r="Z21" s="22">
        <v>16</v>
      </c>
      <c r="AA21" s="21">
        <v>69702.056799999991</v>
      </c>
      <c r="AJ21" s="13" t="s">
        <v>157</v>
      </c>
      <c r="AK21" s="21">
        <v>16.081840860215053</v>
      </c>
    </row>
    <row r="22" spans="2:37" x14ac:dyDescent="0.25">
      <c r="B22" s="25">
        <v>43661</v>
      </c>
      <c r="C22" s="22">
        <v>1</v>
      </c>
      <c r="D22" s="21">
        <v>9470.24</v>
      </c>
      <c r="M22" s="13" t="s">
        <v>26</v>
      </c>
      <c r="N22" s="22">
        <v>1</v>
      </c>
      <c r="O22" s="21">
        <v>43057.691999999995</v>
      </c>
      <c r="Y22" s="13" t="s">
        <v>68</v>
      </c>
      <c r="Z22" s="22">
        <v>6</v>
      </c>
      <c r="AA22" s="21">
        <v>52589.667199999989</v>
      </c>
      <c r="AJ22" s="13" t="s">
        <v>181</v>
      </c>
      <c r="AK22" s="21">
        <v>11.973743407407406</v>
      </c>
    </row>
    <row r="23" spans="2:37" x14ac:dyDescent="0.25">
      <c r="B23" s="25">
        <v>43663</v>
      </c>
      <c r="C23" s="22">
        <v>2</v>
      </c>
      <c r="D23" s="21">
        <v>20688.831999999999</v>
      </c>
      <c r="M23" s="13" t="s">
        <v>184</v>
      </c>
      <c r="N23" s="22">
        <v>1</v>
      </c>
      <c r="O23" s="21">
        <v>41206.911999999997</v>
      </c>
      <c r="Y23" s="13" t="s">
        <v>92</v>
      </c>
      <c r="Z23" s="22">
        <v>2</v>
      </c>
      <c r="AA23" s="21">
        <v>27150.959999999999</v>
      </c>
      <c r="AJ23" s="13" t="s">
        <v>183</v>
      </c>
      <c r="AK23" s="21">
        <v>8.9859222655448381</v>
      </c>
    </row>
    <row r="24" spans="2:37" x14ac:dyDescent="0.25">
      <c r="B24" s="25">
        <v>43666</v>
      </c>
      <c r="C24" s="22">
        <v>1</v>
      </c>
      <c r="D24" s="21">
        <v>980.00279999999998</v>
      </c>
      <c r="M24" s="13" t="s">
        <v>90</v>
      </c>
      <c r="N24" s="22">
        <v>2</v>
      </c>
      <c r="O24" s="21">
        <v>38792.766399999993</v>
      </c>
      <c r="Y24" s="13" t="s">
        <v>73</v>
      </c>
      <c r="Z24" s="22">
        <v>2</v>
      </c>
      <c r="AA24" s="21">
        <v>20044.428799999998</v>
      </c>
      <c r="AJ24" s="13" t="s">
        <v>138</v>
      </c>
      <c r="AK24" s="21">
        <v>7.9160932712866305</v>
      </c>
    </row>
    <row r="25" spans="2:37" x14ac:dyDescent="0.25">
      <c r="B25" s="25">
        <v>43672</v>
      </c>
      <c r="C25" s="22">
        <v>1</v>
      </c>
      <c r="D25" s="21">
        <v>9470.1935999999987</v>
      </c>
      <c r="M25" s="13" t="s">
        <v>151</v>
      </c>
      <c r="N25" s="22">
        <v>1</v>
      </c>
      <c r="O25" s="21">
        <v>37405.325199999999</v>
      </c>
      <c r="Y25" s="13" t="s">
        <v>69</v>
      </c>
      <c r="Z25" s="22">
        <v>6</v>
      </c>
      <c r="AA25" s="21">
        <v>15809.1528</v>
      </c>
      <c r="AJ25" s="13" t="s">
        <v>150</v>
      </c>
      <c r="AK25" s="21">
        <v>7.7746279176201369</v>
      </c>
    </row>
    <row r="26" spans="2:37" x14ac:dyDescent="0.25">
      <c r="B26" s="25">
        <v>43675</v>
      </c>
      <c r="C26" s="22">
        <v>1</v>
      </c>
      <c r="D26" s="21">
        <v>6672.7375999999995</v>
      </c>
      <c r="M26" s="13" t="s">
        <v>52</v>
      </c>
      <c r="N26" s="22">
        <v>1</v>
      </c>
      <c r="O26" s="21">
        <v>34117.687999999995</v>
      </c>
      <c r="Y26" s="13" t="s">
        <v>31</v>
      </c>
      <c r="Z26" s="22">
        <v>2</v>
      </c>
      <c r="AA26" s="21">
        <v>5603.7627999999995</v>
      </c>
      <c r="AJ26" s="13" t="s">
        <v>174</v>
      </c>
      <c r="AK26" s="21">
        <v>6.6777106327462494</v>
      </c>
    </row>
    <row r="27" spans="2:37" x14ac:dyDescent="0.25">
      <c r="B27" s="25">
        <v>43676</v>
      </c>
      <c r="C27" s="22">
        <v>1</v>
      </c>
      <c r="D27" s="21">
        <v>3039.2</v>
      </c>
      <c r="M27" s="13" t="s">
        <v>97</v>
      </c>
      <c r="N27" s="22">
        <v>3</v>
      </c>
      <c r="O27" s="21">
        <v>26794.433999999997</v>
      </c>
      <c r="Y27" s="13" t="s">
        <v>62</v>
      </c>
      <c r="Z27" s="22">
        <v>1</v>
      </c>
      <c r="AA27" s="21">
        <v>1311.6699999999998</v>
      </c>
      <c r="AJ27" s="13" t="s">
        <v>189</v>
      </c>
      <c r="AK27" s="21">
        <v>5.0607153723911429</v>
      </c>
    </row>
    <row r="28" spans="2:37" x14ac:dyDescent="0.25">
      <c r="B28" s="25">
        <v>43677</v>
      </c>
      <c r="C28" s="22">
        <v>4</v>
      </c>
      <c r="D28" s="21">
        <v>20235.875199999999</v>
      </c>
      <c r="M28" s="13" t="s">
        <v>110</v>
      </c>
      <c r="N28" s="22">
        <v>2</v>
      </c>
      <c r="O28" s="21">
        <v>25642.124799999998</v>
      </c>
      <c r="Y28" s="13" t="s">
        <v>361</v>
      </c>
      <c r="Z28" s="22">
        <v>215</v>
      </c>
      <c r="AA28" s="21">
        <v>2011260.7220000008</v>
      </c>
      <c r="AJ28" s="13" t="s">
        <v>120</v>
      </c>
      <c r="AK28" s="21">
        <v>4.956314853632092</v>
      </c>
    </row>
    <row r="29" spans="2:37" x14ac:dyDescent="0.25">
      <c r="B29" s="25">
        <v>43678</v>
      </c>
      <c r="C29" s="22">
        <v>1</v>
      </c>
      <c r="D29" s="21">
        <v>4192.8779999999997</v>
      </c>
      <c r="M29" s="13" t="s">
        <v>122</v>
      </c>
      <c r="N29" s="22">
        <v>1</v>
      </c>
      <c r="O29" s="21">
        <v>24405.239999999998</v>
      </c>
      <c r="AJ29" s="13" t="s">
        <v>105</v>
      </c>
      <c r="AK29" s="21">
        <v>4.0411682329583059</v>
      </c>
    </row>
    <row r="30" spans="2:37" x14ac:dyDescent="0.25">
      <c r="B30" s="25">
        <v>43679</v>
      </c>
      <c r="C30" s="22">
        <v>3</v>
      </c>
      <c r="D30" s="21">
        <v>18710.394</v>
      </c>
      <c r="M30" s="13" t="s">
        <v>158</v>
      </c>
      <c r="N30" s="22">
        <v>2</v>
      </c>
      <c r="O30" s="21">
        <v>24297.638399999996</v>
      </c>
      <c r="AJ30" s="13" t="s">
        <v>109</v>
      </c>
      <c r="AK30" s="21">
        <v>3.8958433013435698</v>
      </c>
    </row>
    <row r="31" spans="2:37" x14ac:dyDescent="0.25">
      <c r="B31" s="25">
        <v>43682</v>
      </c>
      <c r="C31" s="22">
        <v>4</v>
      </c>
      <c r="D31" s="21">
        <v>21268.309999999998</v>
      </c>
      <c r="M31" s="13" t="s">
        <v>169</v>
      </c>
      <c r="N31" s="22">
        <v>1</v>
      </c>
      <c r="O31" s="21">
        <v>23628.527199999997</v>
      </c>
      <c r="AJ31" s="13" t="s">
        <v>94</v>
      </c>
      <c r="AK31" s="21">
        <v>3.8638248750986062</v>
      </c>
    </row>
    <row r="32" spans="2:37" x14ac:dyDescent="0.25">
      <c r="B32" s="25">
        <v>43683</v>
      </c>
      <c r="C32" s="22">
        <v>1</v>
      </c>
      <c r="D32" s="21">
        <v>4834.9844000000003</v>
      </c>
      <c r="M32" s="13" t="s">
        <v>148</v>
      </c>
      <c r="N32" s="22">
        <v>3</v>
      </c>
      <c r="O32" s="21">
        <v>20945.8184</v>
      </c>
      <c r="AJ32" s="13" t="s">
        <v>176</v>
      </c>
      <c r="AK32" s="21">
        <v>3.6198509838524657</v>
      </c>
    </row>
    <row r="33" spans="2:37" x14ac:dyDescent="0.25">
      <c r="B33" s="25">
        <v>43684</v>
      </c>
      <c r="C33" s="22">
        <v>7</v>
      </c>
      <c r="D33" s="21">
        <v>40092.697200000002</v>
      </c>
      <c r="M33" s="13" t="s">
        <v>64</v>
      </c>
      <c r="N33" s="22">
        <v>1</v>
      </c>
      <c r="O33" s="21">
        <v>19628.023599999997</v>
      </c>
      <c r="AJ33" s="13" t="s">
        <v>161</v>
      </c>
      <c r="AK33" s="21">
        <v>3.566810273046769</v>
      </c>
    </row>
    <row r="34" spans="2:37" x14ac:dyDescent="0.25">
      <c r="B34" s="25">
        <v>43685</v>
      </c>
      <c r="C34" s="22">
        <v>1</v>
      </c>
      <c r="D34" s="21">
        <v>1287.5999999999999</v>
      </c>
      <c r="M34" s="13" t="s">
        <v>177</v>
      </c>
      <c r="N34" s="22">
        <v>1</v>
      </c>
      <c r="O34" s="21">
        <v>18992.285599999999</v>
      </c>
      <c r="AJ34" s="13" t="s">
        <v>114</v>
      </c>
      <c r="AK34" s="21">
        <v>3.0206391401037802</v>
      </c>
    </row>
    <row r="35" spans="2:37" x14ac:dyDescent="0.25">
      <c r="B35" s="25">
        <v>43687</v>
      </c>
      <c r="C35" s="22">
        <v>2</v>
      </c>
      <c r="D35" s="21">
        <v>12217.212799999999</v>
      </c>
      <c r="M35" s="13" t="s">
        <v>160</v>
      </c>
      <c r="N35" s="22">
        <v>1</v>
      </c>
      <c r="O35" s="21">
        <v>18536.509999999998</v>
      </c>
      <c r="AJ35" s="13" t="s">
        <v>66</v>
      </c>
      <c r="AK35" s="21">
        <v>2.8088295903614457</v>
      </c>
    </row>
    <row r="36" spans="2:37" x14ac:dyDescent="0.25">
      <c r="B36" s="25">
        <v>43689</v>
      </c>
      <c r="C36" s="22">
        <v>3</v>
      </c>
      <c r="D36" s="21">
        <v>6474.6443999999992</v>
      </c>
      <c r="M36" s="13" t="s">
        <v>140</v>
      </c>
      <c r="N36" s="22">
        <v>2</v>
      </c>
      <c r="O36" s="21">
        <v>18521.893999999997</v>
      </c>
      <c r="AJ36" s="13" t="s">
        <v>127</v>
      </c>
      <c r="AK36" s="21">
        <v>2.7931909924937446</v>
      </c>
    </row>
    <row r="37" spans="2:37" x14ac:dyDescent="0.25">
      <c r="B37" s="25">
        <v>43691</v>
      </c>
      <c r="C37" s="22">
        <v>1</v>
      </c>
      <c r="D37" s="21">
        <v>11098.1376</v>
      </c>
      <c r="M37" s="13" t="s">
        <v>16</v>
      </c>
      <c r="N37" s="22">
        <v>1</v>
      </c>
      <c r="O37" s="21">
        <v>15861.607999999998</v>
      </c>
      <c r="AJ37" s="13" t="s">
        <v>190</v>
      </c>
      <c r="AK37" s="21">
        <v>2.0641125925925921</v>
      </c>
    </row>
    <row r="38" spans="2:37" x14ac:dyDescent="0.25">
      <c r="B38" s="25">
        <v>43692</v>
      </c>
      <c r="C38" s="22">
        <v>4</v>
      </c>
      <c r="D38" s="21">
        <v>33823.674399999996</v>
      </c>
      <c r="M38" s="13" t="s">
        <v>46</v>
      </c>
      <c r="N38" s="22">
        <v>2</v>
      </c>
      <c r="O38" s="21">
        <v>15676.901199999998</v>
      </c>
      <c r="AJ38" s="13" t="s">
        <v>112</v>
      </c>
      <c r="AK38" s="21">
        <v>1.6312287049399197</v>
      </c>
    </row>
    <row r="39" spans="2:37" x14ac:dyDescent="0.25">
      <c r="B39" s="25">
        <v>43694</v>
      </c>
      <c r="C39" s="22">
        <v>2</v>
      </c>
      <c r="D39" s="21">
        <v>3034.328</v>
      </c>
      <c r="M39" s="13" t="s">
        <v>81</v>
      </c>
      <c r="N39" s="22">
        <v>1</v>
      </c>
      <c r="O39" s="21">
        <v>14972.027199999999</v>
      </c>
      <c r="AJ39" s="13" t="s">
        <v>121</v>
      </c>
      <c r="AK39" s="21">
        <v>1.5751881676952544</v>
      </c>
    </row>
    <row r="40" spans="2:37" x14ac:dyDescent="0.25">
      <c r="B40" s="25">
        <v>43695</v>
      </c>
      <c r="C40" s="22">
        <v>3</v>
      </c>
      <c r="D40" s="21">
        <v>13523.8832</v>
      </c>
      <c r="M40" s="13" t="s">
        <v>58</v>
      </c>
      <c r="N40" s="22">
        <v>3</v>
      </c>
      <c r="O40" s="21">
        <v>14816.0304</v>
      </c>
      <c r="AJ40" s="13" t="s">
        <v>135</v>
      </c>
      <c r="AK40" s="21">
        <v>1.5435447199999999</v>
      </c>
    </row>
    <row r="41" spans="2:37" x14ac:dyDescent="0.25">
      <c r="B41" s="25">
        <v>43696</v>
      </c>
      <c r="C41" s="22">
        <v>1</v>
      </c>
      <c r="D41" s="21">
        <v>4504.28</v>
      </c>
      <c r="M41" s="13" t="s">
        <v>14</v>
      </c>
      <c r="N41" s="22">
        <v>4</v>
      </c>
      <c r="O41" s="21">
        <v>14130.191999999999</v>
      </c>
      <c r="AJ41" s="13" t="s">
        <v>96</v>
      </c>
      <c r="AK41" s="21">
        <v>1.3428552755905512</v>
      </c>
    </row>
    <row r="42" spans="2:37" x14ac:dyDescent="0.25">
      <c r="B42" s="25">
        <v>43699</v>
      </c>
      <c r="C42" s="22">
        <v>1</v>
      </c>
      <c r="D42" s="21">
        <v>2353.002</v>
      </c>
      <c r="M42" s="13" t="s">
        <v>113</v>
      </c>
      <c r="N42" s="22">
        <v>2</v>
      </c>
      <c r="O42" s="21">
        <v>13649.6736</v>
      </c>
      <c r="AJ42" s="13" t="s">
        <v>188</v>
      </c>
      <c r="AK42" s="21">
        <v>1.3238208465608465</v>
      </c>
    </row>
    <row r="43" spans="2:37" x14ac:dyDescent="0.25">
      <c r="B43" s="25">
        <v>43700</v>
      </c>
      <c r="C43" s="22">
        <v>4</v>
      </c>
      <c r="D43" s="21">
        <v>6596.9547999999995</v>
      </c>
      <c r="M43" s="13" t="s">
        <v>93</v>
      </c>
      <c r="N43" s="22">
        <v>1</v>
      </c>
      <c r="O43" s="21">
        <v>13575.48</v>
      </c>
      <c r="AJ43" s="13" t="s">
        <v>99</v>
      </c>
      <c r="AK43" s="21">
        <v>1.2904520128426771</v>
      </c>
    </row>
    <row r="44" spans="2:37" x14ac:dyDescent="0.25">
      <c r="B44" s="25">
        <v>43703</v>
      </c>
      <c r="C44" s="22">
        <v>3</v>
      </c>
      <c r="D44" s="21">
        <v>17271.263199999998</v>
      </c>
      <c r="M44" s="13" t="s">
        <v>193</v>
      </c>
      <c r="N44" s="22">
        <v>1</v>
      </c>
      <c r="O44" s="21">
        <v>12338.003599999998</v>
      </c>
      <c r="AJ44" s="13" t="s">
        <v>75</v>
      </c>
      <c r="AK44" s="21">
        <v>0.98427277734067653</v>
      </c>
    </row>
    <row r="45" spans="2:37" x14ac:dyDescent="0.25">
      <c r="B45" s="25">
        <v>43704</v>
      </c>
      <c r="C45" s="22">
        <v>4</v>
      </c>
      <c r="D45" s="21">
        <v>139627.4368</v>
      </c>
      <c r="M45" s="13" t="s">
        <v>149</v>
      </c>
      <c r="N45" s="22">
        <v>1</v>
      </c>
      <c r="O45" s="21">
        <v>11738.9216</v>
      </c>
      <c r="AJ45" s="13" t="s">
        <v>159</v>
      </c>
      <c r="AK45" s="21">
        <v>0.98119783471291555</v>
      </c>
    </row>
    <row r="46" spans="2:37" x14ac:dyDescent="0.25">
      <c r="B46" s="25">
        <v>43705</v>
      </c>
      <c r="C46" s="22">
        <v>3</v>
      </c>
      <c r="D46" s="21">
        <v>7097.2859999999991</v>
      </c>
      <c r="M46" s="13" t="s">
        <v>56</v>
      </c>
      <c r="N46" s="22">
        <v>3</v>
      </c>
      <c r="O46" s="21">
        <v>11493.7788</v>
      </c>
      <c r="AJ46" s="13" t="s">
        <v>199</v>
      </c>
      <c r="AK46" s="21">
        <v>0.95615607146269221</v>
      </c>
    </row>
    <row r="47" spans="2:37" x14ac:dyDescent="0.25">
      <c r="B47" s="25">
        <v>43706</v>
      </c>
      <c r="C47" s="22">
        <v>4</v>
      </c>
      <c r="D47" s="21">
        <v>367196.93279999995</v>
      </c>
      <c r="M47" s="13" t="s">
        <v>65</v>
      </c>
      <c r="N47" s="22">
        <v>2</v>
      </c>
      <c r="O47" s="21">
        <v>11215.054</v>
      </c>
      <c r="AJ47" s="13" t="s">
        <v>101</v>
      </c>
      <c r="AK47" s="21">
        <v>0.94247711467324291</v>
      </c>
    </row>
    <row r="48" spans="2:37" x14ac:dyDescent="0.25">
      <c r="B48" s="25">
        <v>43708</v>
      </c>
      <c r="C48" s="22">
        <v>8</v>
      </c>
      <c r="D48" s="21">
        <v>152862.712</v>
      </c>
      <c r="M48" s="13" t="s">
        <v>170</v>
      </c>
      <c r="N48" s="22">
        <v>1</v>
      </c>
      <c r="O48" s="21">
        <v>10863.4</v>
      </c>
      <c r="AJ48" s="13" t="s">
        <v>63</v>
      </c>
      <c r="AK48" s="21">
        <v>0.91789737567248375</v>
      </c>
    </row>
    <row r="49" spans="2:37" x14ac:dyDescent="0.25">
      <c r="B49" s="25">
        <v>43710</v>
      </c>
      <c r="C49" s="22">
        <v>1</v>
      </c>
      <c r="D49" s="21">
        <v>5367.32</v>
      </c>
      <c r="M49" s="13" t="s">
        <v>70</v>
      </c>
      <c r="N49" s="22">
        <v>13</v>
      </c>
      <c r="O49" s="21">
        <v>10810.4228</v>
      </c>
      <c r="AJ49" s="13" t="s">
        <v>165</v>
      </c>
      <c r="AK49" s="21">
        <v>0.63979774577332504</v>
      </c>
    </row>
    <row r="50" spans="2:37" x14ac:dyDescent="0.25">
      <c r="B50" s="25">
        <v>43712</v>
      </c>
      <c r="C50" s="22">
        <v>1</v>
      </c>
      <c r="D50" s="21">
        <v>791.00399999999991</v>
      </c>
      <c r="M50" s="13" t="s">
        <v>74</v>
      </c>
      <c r="N50" s="22">
        <v>1</v>
      </c>
      <c r="O50" s="21">
        <v>10022.214399999999</v>
      </c>
      <c r="AJ50" s="13" t="s">
        <v>196</v>
      </c>
      <c r="AK50" s="21">
        <v>0.61078481665270346</v>
      </c>
    </row>
    <row r="51" spans="2:37" x14ac:dyDescent="0.25">
      <c r="B51" s="25">
        <v>43714</v>
      </c>
      <c r="C51" s="22">
        <v>2</v>
      </c>
      <c r="D51" s="21">
        <v>4358.2011999999995</v>
      </c>
      <c r="M51" s="13" t="s">
        <v>182</v>
      </c>
      <c r="N51" s="22">
        <v>1</v>
      </c>
      <c r="O51" s="21">
        <v>9985.9295999999995</v>
      </c>
      <c r="AJ51" s="13" t="s">
        <v>88</v>
      </c>
      <c r="AK51" s="21">
        <v>0.57961818918371466</v>
      </c>
    </row>
    <row r="52" spans="2:37" x14ac:dyDescent="0.25">
      <c r="B52" s="25">
        <v>43717</v>
      </c>
      <c r="C52" s="22">
        <v>3</v>
      </c>
      <c r="D52" s="21">
        <v>36171.119999999995</v>
      </c>
      <c r="M52" s="13" t="s">
        <v>136</v>
      </c>
      <c r="N52" s="22">
        <v>2</v>
      </c>
      <c r="O52" s="21">
        <v>9758.5</v>
      </c>
      <c r="AJ52" s="13" t="s">
        <v>156</v>
      </c>
      <c r="AK52" s="21">
        <v>0.52097998998497741</v>
      </c>
    </row>
    <row r="53" spans="2:37" x14ac:dyDescent="0.25">
      <c r="B53" s="25">
        <v>43718</v>
      </c>
      <c r="C53" s="22">
        <v>4</v>
      </c>
      <c r="D53" s="21">
        <v>27352.277999999998</v>
      </c>
      <c r="M53" s="13" t="s">
        <v>118</v>
      </c>
      <c r="N53" s="22">
        <v>1</v>
      </c>
      <c r="O53" s="21">
        <v>9594.3599999999988</v>
      </c>
      <c r="AJ53" s="13" t="s">
        <v>111</v>
      </c>
      <c r="AK53" s="21">
        <v>0.44070811329812765</v>
      </c>
    </row>
    <row r="54" spans="2:37" x14ac:dyDescent="0.25">
      <c r="B54" s="25">
        <v>43719</v>
      </c>
      <c r="C54" s="22">
        <v>2</v>
      </c>
      <c r="D54" s="21">
        <v>5201.9967999999999</v>
      </c>
      <c r="M54" s="13" t="s">
        <v>106</v>
      </c>
      <c r="N54" s="22">
        <v>1</v>
      </c>
      <c r="O54" s="21">
        <v>7982.8067999999994</v>
      </c>
      <c r="AJ54" s="13" t="s">
        <v>198</v>
      </c>
      <c r="AK54" s="21">
        <v>0.41900672321709076</v>
      </c>
    </row>
    <row r="55" spans="2:37" x14ac:dyDescent="0.25">
      <c r="B55" s="25">
        <v>43720</v>
      </c>
      <c r="C55" s="22">
        <v>18</v>
      </c>
      <c r="D55" s="21">
        <v>72765.407999999967</v>
      </c>
      <c r="M55" s="13" t="s">
        <v>24</v>
      </c>
      <c r="N55" s="22">
        <v>1</v>
      </c>
      <c r="O55" s="21">
        <v>6132.9199999999992</v>
      </c>
      <c r="AJ55" s="13" t="s">
        <v>133</v>
      </c>
      <c r="AK55" s="21">
        <v>0.40287026406429388</v>
      </c>
    </row>
    <row r="56" spans="2:37" x14ac:dyDescent="0.25">
      <c r="B56" s="25">
        <v>43721</v>
      </c>
      <c r="C56" s="22">
        <v>2</v>
      </c>
      <c r="D56" s="21">
        <v>2130.2587999999996</v>
      </c>
      <c r="M56" s="13" t="s">
        <v>32</v>
      </c>
      <c r="N56" s="22">
        <v>2</v>
      </c>
      <c r="O56" s="21">
        <v>5324.4</v>
      </c>
      <c r="AJ56" s="13" t="s">
        <v>146</v>
      </c>
      <c r="AK56" s="21">
        <v>0.39620107898144152</v>
      </c>
    </row>
    <row r="57" spans="2:37" x14ac:dyDescent="0.25">
      <c r="B57" s="25">
        <v>43726</v>
      </c>
      <c r="C57" s="22">
        <v>1</v>
      </c>
      <c r="D57" s="21">
        <v>5608.5999999999995</v>
      </c>
      <c r="M57" s="13" t="s">
        <v>129</v>
      </c>
      <c r="N57" s="22">
        <v>1</v>
      </c>
      <c r="O57" s="21">
        <v>4198.2719999999999</v>
      </c>
      <c r="AJ57" s="13" t="s">
        <v>195</v>
      </c>
      <c r="AK57" s="21">
        <v>0.18240651545331876</v>
      </c>
    </row>
    <row r="58" spans="2:37" x14ac:dyDescent="0.25">
      <c r="B58" s="25">
        <v>43728</v>
      </c>
      <c r="C58" s="22">
        <v>4</v>
      </c>
      <c r="D58" s="21">
        <v>20246.686399999999</v>
      </c>
      <c r="M58" s="13" t="s">
        <v>192</v>
      </c>
      <c r="N58" s="22">
        <v>1</v>
      </c>
      <c r="O58" s="21">
        <v>4171.0119999999997</v>
      </c>
      <c r="AJ58" s="13" t="s">
        <v>163</v>
      </c>
      <c r="AK58" s="21">
        <v>0.1676162671392594</v>
      </c>
    </row>
    <row r="59" spans="2:37" x14ac:dyDescent="0.25">
      <c r="B59" s="25">
        <v>43730</v>
      </c>
      <c r="C59" s="22">
        <v>1</v>
      </c>
      <c r="D59" s="21">
        <v>1403.4608000000001</v>
      </c>
      <c r="M59" s="13" t="s">
        <v>173</v>
      </c>
      <c r="N59" s="22">
        <v>1</v>
      </c>
      <c r="O59" s="21">
        <v>4140.4808000000003</v>
      </c>
      <c r="AJ59" s="13" t="s">
        <v>137</v>
      </c>
      <c r="AK59" s="21" t="e">
        <v>#DIV/0!</v>
      </c>
    </row>
    <row r="60" spans="2:37" x14ac:dyDescent="0.25">
      <c r="B60" s="25">
        <v>43731</v>
      </c>
      <c r="C60" s="22">
        <v>1</v>
      </c>
      <c r="D60" s="21">
        <v>475.59999999999997</v>
      </c>
      <c r="M60" s="13" t="s">
        <v>87</v>
      </c>
      <c r="N60" s="22">
        <v>1</v>
      </c>
      <c r="O60" s="21">
        <v>3410.5740000000001</v>
      </c>
      <c r="AJ60" s="13" t="s">
        <v>155</v>
      </c>
      <c r="AK60" s="21" t="e">
        <v>#DIV/0!</v>
      </c>
    </row>
    <row r="61" spans="2:37" x14ac:dyDescent="0.25">
      <c r="B61" s="25">
        <v>43733</v>
      </c>
      <c r="C61" s="22">
        <v>5</v>
      </c>
      <c r="D61" s="21">
        <v>37566.437599999997</v>
      </c>
      <c r="M61" s="13" t="s">
        <v>95</v>
      </c>
      <c r="N61" s="22">
        <v>2</v>
      </c>
      <c r="O61" s="21">
        <v>2538.7759999999998</v>
      </c>
      <c r="AJ61" s="13" t="s">
        <v>145</v>
      </c>
      <c r="AK61" s="21" t="e">
        <v>#DIV/0!</v>
      </c>
    </row>
    <row r="62" spans="2:37" x14ac:dyDescent="0.25">
      <c r="B62" s="25">
        <v>43734</v>
      </c>
      <c r="C62" s="22">
        <v>2</v>
      </c>
      <c r="D62" s="21">
        <v>36206.407199999994</v>
      </c>
      <c r="M62" s="13" t="s">
        <v>115</v>
      </c>
      <c r="N62" s="22">
        <v>1</v>
      </c>
      <c r="O62" s="21">
        <v>2253.4043999999999</v>
      </c>
      <c r="AJ62" s="13" t="s">
        <v>48</v>
      </c>
      <c r="AK62" s="21" t="e">
        <v>#DIV/0!</v>
      </c>
    </row>
    <row r="63" spans="2:37" x14ac:dyDescent="0.25">
      <c r="B63" s="25">
        <v>43735</v>
      </c>
      <c r="C63" s="22">
        <v>7</v>
      </c>
      <c r="D63" s="21">
        <v>51245.111199999999</v>
      </c>
      <c r="M63" s="13" t="s">
        <v>162</v>
      </c>
      <c r="N63" s="22">
        <v>1</v>
      </c>
      <c r="O63" s="21">
        <v>1850.1999999999998</v>
      </c>
      <c r="AJ63" s="13" t="s">
        <v>132</v>
      </c>
      <c r="AK63" s="21" t="e">
        <v>#DIV/0!</v>
      </c>
    </row>
    <row r="64" spans="2:37" x14ac:dyDescent="0.25">
      <c r="B64" s="25">
        <v>43738</v>
      </c>
      <c r="C64" s="22">
        <v>18</v>
      </c>
      <c r="D64" s="21">
        <v>169888.43799999999</v>
      </c>
      <c r="M64" s="13" t="s">
        <v>119</v>
      </c>
      <c r="N64" s="22">
        <v>1</v>
      </c>
      <c r="O64" s="21">
        <v>1670.3999999999999</v>
      </c>
      <c r="AJ64" s="13" t="s">
        <v>98</v>
      </c>
      <c r="AK64" s="21" t="e">
        <v>#DIV/0!</v>
      </c>
    </row>
    <row r="65" spans="2:37" x14ac:dyDescent="0.25">
      <c r="B65" s="25">
        <v>43739</v>
      </c>
      <c r="C65" s="22">
        <v>1</v>
      </c>
      <c r="D65" s="21">
        <v>4334.92</v>
      </c>
      <c r="M65" s="13" t="s">
        <v>55</v>
      </c>
      <c r="N65" s="22">
        <v>1</v>
      </c>
      <c r="O65" s="21">
        <v>1287.5999999999999</v>
      </c>
      <c r="AJ65" s="13" t="s">
        <v>141</v>
      </c>
      <c r="AK65" s="21" t="e">
        <v>#DIV/0!</v>
      </c>
    </row>
    <row r="66" spans="2:37" x14ac:dyDescent="0.25">
      <c r="B66" s="25">
        <v>43740</v>
      </c>
      <c r="C66" s="22">
        <v>1</v>
      </c>
      <c r="D66" s="21">
        <v>12338.003599999998</v>
      </c>
      <c r="M66" s="13" t="s">
        <v>124</v>
      </c>
      <c r="N66" s="22">
        <v>1</v>
      </c>
      <c r="O66" s="21">
        <v>725</v>
      </c>
      <c r="AJ66" s="13" t="s">
        <v>71</v>
      </c>
      <c r="AK66" s="21" t="e">
        <v>#DIV/0!</v>
      </c>
    </row>
    <row r="67" spans="2:37" x14ac:dyDescent="0.25">
      <c r="B67" s="25">
        <v>43741</v>
      </c>
      <c r="C67" s="22">
        <v>3</v>
      </c>
      <c r="D67" s="21">
        <v>54401.123199999987</v>
      </c>
      <c r="M67" s="13" t="s">
        <v>361</v>
      </c>
      <c r="N67" s="22">
        <v>215</v>
      </c>
      <c r="O67" s="21">
        <v>2011260.7219999996</v>
      </c>
      <c r="AJ67" s="13" t="s">
        <v>186</v>
      </c>
      <c r="AK67" s="21" t="e">
        <v>#DIV/0!</v>
      </c>
    </row>
    <row r="68" spans="2:37" x14ac:dyDescent="0.25">
      <c r="B68" s="25">
        <v>43742</v>
      </c>
      <c r="C68" s="22">
        <v>2</v>
      </c>
      <c r="D68" s="21">
        <v>29944.054399999997</v>
      </c>
      <c r="AJ68" s="13" t="s">
        <v>100</v>
      </c>
      <c r="AK68" s="21" t="e">
        <v>#DIV/0!</v>
      </c>
    </row>
    <row r="69" spans="2:37" x14ac:dyDescent="0.25">
      <c r="B69" s="25">
        <v>43745</v>
      </c>
      <c r="C69" s="22">
        <v>1</v>
      </c>
      <c r="D69" s="21">
        <v>2900</v>
      </c>
      <c r="AJ69" s="13" t="s">
        <v>17</v>
      </c>
      <c r="AK69" s="21" t="e">
        <v>#DIV/0!</v>
      </c>
    </row>
    <row r="70" spans="2:37" x14ac:dyDescent="0.25">
      <c r="B70" s="25">
        <v>43747</v>
      </c>
      <c r="C70" s="22">
        <v>1</v>
      </c>
      <c r="D70" s="21">
        <v>3409.3791999999999</v>
      </c>
      <c r="AJ70" s="13" t="s">
        <v>72</v>
      </c>
      <c r="AK70" s="21" t="e">
        <v>#DIV/0!</v>
      </c>
    </row>
    <row r="71" spans="2:37" x14ac:dyDescent="0.25">
      <c r="B71" s="25">
        <v>43749</v>
      </c>
      <c r="C71" s="22">
        <v>1</v>
      </c>
      <c r="D71" s="21">
        <v>4834.9960000000001</v>
      </c>
      <c r="AJ71" s="13" t="s">
        <v>134</v>
      </c>
      <c r="AK71" s="21" t="e">
        <v>#DIV/0!</v>
      </c>
    </row>
    <row r="72" spans="2:37" x14ac:dyDescent="0.25">
      <c r="B72" s="25">
        <v>43752</v>
      </c>
      <c r="C72" s="22">
        <v>2</v>
      </c>
      <c r="D72" s="21">
        <v>35436.689199999993</v>
      </c>
      <c r="AJ72" s="13" t="s">
        <v>102</v>
      </c>
      <c r="AK72" s="21" t="e">
        <v>#DIV/0!</v>
      </c>
    </row>
    <row r="73" spans="2:37" x14ac:dyDescent="0.25">
      <c r="B73" s="25">
        <v>43753</v>
      </c>
      <c r="C73" s="22">
        <v>4</v>
      </c>
      <c r="D73" s="21">
        <v>34905.223599999998</v>
      </c>
      <c r="AJ73" s="13" t="s">
        <v>185</v>
      </c>
      <c r="AK73" s="21" t="e">
        <v>#DIV/0!</v>
      </c>
    </row>
    <row r="74" spans="2:37" x14ac:dyDescent="0.25">
      <c r="B74" s="25">
        <v>43754</v>
      </c>
      <c r="C74" s="22">
        <v>3</v>
      </c>
      <c r="D74" s="21">
        <v>14508.085199999998</v>
      </c>
      <c r="AJ74" s="13" t="s">
        <v>103</v>
      </c>
      <c r="AK74" s="21" t="e">
        <v>#DIV/0!</v>
      </c>
    </row>
    <row r="75" spans="2:37" x14ac:dyDescent="0.25">
      <c r="B75" s="25">
        <v>43755</v>
      </c>
      <c r="C75" s="22">
        <v>1</v>
      </c>
      <c r="D75" s="21">
        <v>3754.9199999999996</v>
      </c>
      <c r="AJ75" s="13" t="s">
        <v>143</v>
      </c>
      <c r="AK75" s="21" t="e">
        <v>#DIV/0!</v>
      </c>
    </row>
    <row r="76" spans="2:37" x14ac:dyDescent="0.25">
      <c r="B76" s="25">
        <v>43756</v>
      </c>
      <c r="C76" s="22">
        <v>4</v>
      </c>
      <c r="D76" s="21">
        <v>21609.2572</v>
      </c>
      <c r="AJ76" s="13" t="s">
        <v>104</v>
      </c>
      <c r="AK76" s="21" t="e">
        <v>#DIV/0!</v>
      </c>
    </row>
    <row r="77" spans="2:37" x14ac:dyDescent="0.25">
      <c r="B77" s="25">
        <v>43759</v>
      </c>
      <c r="C77" s="22">
        <v>13</v>
      </c>
      <c r="D77" s="21">
        <v>135322.35200000001</v>
      </c>
      <c r="AJ77" s="13" t="s">
        <v>147</v>
      </c>
      <c r="AK77" s="21" t="e">
        <v>#DIV/0!</v>
      </c>
    </row>
    <row r="78" spans="2:37" x14ac:dyDescent="0.25">
      <c r="B78" s="25">
        <v>43760</v>
      </c>
      <c r="C78" s="22">
        <v>1</v>
      </c>
      <c r="D78" s="21">
        <v>7624.6799999999994</v>
      </c>
      <c r="AJ78" s="13" t="s">
        <v>37</v>
      </c>
      <c r="AK78" s="21" t="e">
        <v>#DIV/0!</v>
      </c>
    </row>
    <row r="79" spans="2:37" x14ac:dyDescent="0.25">
      <c r="B79" s="25">
        <v>43762</v>
      </c>
      <c r="C79" s="22">
        <v>1</v>
      </c>
      <c r="D79" s="21">
        <v>3230.31</v>
      </c>
      <c r="AJ79" s="13" t="s">
        <v>153</v>
      </c>
      <c r="AK79" s="21" t="e">
        <v>#DIV/0!</v>
      </c>
    </row>
    <row r="80" spans="2:37" x14ac:dyDescent="0.25">
      <c r="B80" s="25">
        <v>43763</v>
      </c>
      <c r="C80" s="22">
        <v>1</v>
      </c>
      <c r="D80" s="21">
        <v>725</v>
      </c>
      <c r="AJ80" s="13" t="s">
        <v>107</v>
      </c>
      <c r="AK80" s="21" t="e">
        <v>#DIV/0!</v>
      </c>
    </row>
    <row r="81" spans="2:37" x14ac:dyDescent="0.25">
      <c r="B81" s="25">
        <v>43766</v>
      </c>
      <c r="C81" s="22">
        <v>3</v>
      </c>
      <c r="D81" s="21">
        <v>17791.743599999998</v>
      </c>
      <c r="AJ81" s="13" t="s">
        <v>194</v>
      </c>
      <c r="AK81" s="21" t="e">
        <v>#DIV/0!</v>
      </c>
    </row>
    <row r="82" spans="2:37" x14ac:dyDescent="0.25">
      <c r="B82" s="25">
        <v>43767</v>
      </c>
      <c r="C82" s="22">
        <v>4</v>
      </c>
      <c r="D82" s="21">
        <v>20069.078799999999</v>
      </c>
      <c r="AJ82" s="13" t="s">
        <v>21</v>
      </c>
      <c r="AK82" s="21" t="e">
        <v>#DIV/0!</v>
      </c>
    </row>
    <row r="83" spans="2:37" x14ac:dyDescent="0.25">
      <c r="B83" s="25">
        <v>43769</v>
      </c>
      <c r="C83" s="22">
        <v>5</v>
      </c>
      <c r="D83" s="21">
        <v>54893.450400000002</v>
      </c>
      <c r="AJ83" s="13" t="s">
        <v>131</v>
      </c>
      <c r="AK83" s="21" t="e">
        <v>#DIV/0!</v>
      </c>
    </row>
    <row r="84" spans="2:37" x14ac:dyDescent="0.25">
      <c r="B84" s="25">
        <v>43770</v>
      </c>
      <c r="C84" s="22">
        <v>1</v>
      </c>
      <c r="D84" s="21">
        <v>19628.023599999997</v>
      </c>
      <c r="AJ84" s="13" t="s">
        <v>108</v>
      </c>
      <c r="AK84" s="21" t="e">
        <v>#DIV/0!</v>
      </c>
    </row>
    <row r="85" spans="2:37" x14ac:dyDescent="0.25">
      <c r="B85" s="25">
        <v>43773</v>
      </c>
      <c r="C85" s="22">
        <v>1</v>
      </c>
      <c r="D85" s="21">
        <v>9283.48</v>
      </c>
      <c r="AJ85" s="13" t="s">
        <v>89</v>
      </c>
      <c r="AK85" s="21" t="e">
        <v>#DIV/0!</v>
      </c>
    </row>
    <row r="86" spans="2:37" x14ac:dyDescent="0.25">
      <c r="B86" s="25">
        <v>43774</v>
      </c>
      <c r="C86" s="22">
        <v>1</v>
      </c>
      <c r="D86" s="21">
        <v>19182.270399999998</v>
      </c>
      <c r="AJ86" s="13" t="s">
        <v>40</v>
      </c>
      <c r="AK86" s="21" t="e">
        <v>#DIV/0!</v>
      </c>
    </row>
    <row r="87" spans="2:37" x14ac:dyDescent="0.25">
      <c r="B87" s="25">
        <v>43775</v>
      </c>
      <c r="C87" s="22">
        <v>2</v>
      </c>
      <c r="D87" s="21">
        <v>17706.239999999998</v>
      </c>
      <c r="AJ87" s="13" t="s">
        <v>12</v>
      </c>
      <c r="AK87" s="21" t="e">
        <v>#DIV/0!</v>
      </c>
    </row>
    <row r="88" spans="2:37" x14ac:dyDescent="0.25">
      <c r="B88" s="25">
        <v>43776</v>
      </c>
      <c r="C88" s="22">
        <v>2</v>
      </c>
      <c r="D88" s="21">
        <v>5073.84</v>
      </c>
      <c r="AJ88" s="13" t="s">
        <v>85</v>
      </c>
      <c r="AK88" s="21" t="e">
        <v>#DIV/0!</v>
      </c>
    </row>
    <row r="89" spans="2:37" x14ac:dyDescent="0.25">
      <c r="B89" s="25">
        <v>43777</v>
      </c>
      <c r="C89" s="22">
        <v>2</v>
      </c>
      <c r="D89" s="21">
        <v>35346.707999999999</v>
      </c>
      <c r="AJ89" s="13" t="s">
        <v>27</v>
      </c>
      <c r="AK89" s="21" t="e">
        <v>#DIV/0!</v>
      </c>
    </row>
    <row r="90" spans="2:37" x14ac:dyDescent="0.25">
      <c r="B90" s="25">
        <v>44014</v>
      </c>
      <c r="C90" s="22">
        <v>2</v>
      </c>
      <c r="D90" s="21">
        <v>19167.84</v>
      </c>
      <c r="AJ90" s="13" t="s">
        <v>50</v>
      </c>
      <c r="AK90" s="21" t="e">
        <v>#DIV/0!</v>
      </c>
    </row>
    <row r="91" spans="2:37" x14ac:dyDescent="0.25">
      <c r="B91" s="25">
        <v>44015</v>
      </c>
      <c r="C91" s="22">
        <v>3</v>
      </c>
      <c r="D91" s="21">
        <v>13206.715999999999</v>
      </c>
      <c r="AJ91" s="13" t="s">
        <v>139</v>
      </c>
      <c r="AK91" s="21" t="e">
        <v>#DIV/0!</v>
      </c>
    </row>
    <row r="92" spans="2:37" x14ac:dyDescent="0.25">
      <c r="B92" s="25">
        <v>44023</v>
      </c>
      <c r="C92" s="22">
        <v>1</v>
      </c>
      <c r="D92" s="21">
        <v>2729.48</v>
      </c>
      <c r="AJ92" s="13" t="s">
        <v>179</v>
      </c>
      <c r="AK92" s="21" t="e">
        <v>#DIV/0!</v>
      </c>
    </row>
    <row r="93" spans="2:37" x14ac:dyDescent="0.25">
      <c r="B93" s="25">
        <v>44024</v>
      </c>
      <c r="C93" s="22">
        <v>1</v>
      </c>
      <c r="D93" s="21">
        <v>4098.28</v>
      </c>
      <c r="AJ93" s="13" t="s">
        <v>142</v>
      </c>
      <c r="AK93" s="21" t="e">
        <v>#DIV/0!</v>
      </c>
    </row>
    <row r="94" spans="2:37" x14ac:dyDescent="0.25">
      <c r="B94" s="25">
        <v>44027</v>
      </c>
      <c r="C94" s="22">
        <v>1</v>
      </c>
      <c r="D94" s="21">
        <v>2820.8879999999999</v>
      </c>
      <c r="AJ94" s="13" t="s">
        <v>197</v>
      </c>
      <c r="AK94" s="21" t="e">
        <v>#DIV/0!</v>
      </c>
    </row>
    <row r="95" spans="2:37" x14ac:dyDescent="0.25">
      <c r="B95" s="25">
        <v>44031</v>
      </c>
      <c r="C95" s="22">
        <v>2</v>
      </c>
      <c r="D95" s="21">
        <v>28355.028399999999</v>
      </c>
      <c r="AJ95" s="13" t="s">
        <v>144</v>
      </c>
      <c r="AK95" s="21" t="e">
        <v>#DIV/0!</v>
      </c>
    </row>
    <row r="96" spans="2:37" x14ac:dyDescent="0.25">
      <c r="B96" s="25">
        <v>44035</v>
      </c>
      <c r="C96" s="22">
        <v>1</v>
      </c>
      <c r="D96" s="21">
        <v>980.00279999999998</v>
      </c>
      <c r="AJ96" s="13" t="s">
        <v>117</v>
      </c>
      <c r="AK96" s="21" t="e">
        <v>#DIV/0!</v>
      </c>
    </row>
    <row r="97" spans="2:37" x14ac:dyDescent="0.25">
      <c r="B97" s="25">
        <v>44036</v>
      </c>
      <c r="C97" s="22">
        <v>2</v>
      </c>
      <c r="D97" s="21">
        <v>9991.5439999999999</v>
      </c>
      <c r="AJ97" s="13" t="s">
        <v>91</v>
      </c>
      <c r="AK97" s="21" t="e">
        <v>#DIV/0!</v>
      </c>
    </row>
    <row r="98" spans="2:37" x14ac:dyDescent="0.25">
      <c r="B98" s="25">
        <v>44038</v>
      </c>
      <c r="C98" s="22">
        <v>1</v>
      </c>
      <c r="D98" s="21">
        <v>3363.9999999999995</v>
      </c>
      <c r="AJ98" s="13" t="s">
        <v>202</v>
      </c>
      <c r="AK98" s="21" t="e">
        <v>#DIV/0!</v>
      </c>
    </row>
    <row r="99" spans="2:37" x14ac:dyDescent="0.25">
      <c r="B99" s="13" t="s">
        <v>361</v>
      </c>
      <c r="C99" s="22">
        <v>229</v>
      </c>
      <c r="D99" s="21">
        <v>2095974.5011999984</v>
      </c>
      <c r="AJ99" s="13" t="s">
        <v>54</v>
      </c>
      <c r="AK99" s="21" t="e">
        <v>#DIV/0!</v>
      </c>
    </row>
    <row r="100" spans="2:37" x14ac:dyDescent="0.25">
      <c r="AJ100" s="13" t="s">
        <v>51</v>
      </c>
      <c r="AK100" s="21" t="e">
        <v>#DIV/0!</v>
      </c>
    </row>
    <row r="101" spans="2:37" x14ac:dyDescent="0.25">
      <c r="AJ101" s="13" t="s">
        <v>152</v>
      </c>
      <c r="AK101" s="21" t="e">
        <v>#DIV/0!</v>
      </c>
    </row>
    <row r="102" spans="2:37" x14ac:dyDescent="0.25">
      <c r="AJ102" s="13" t="s">
        <v>200</v>
      </c>
      <c r="AK102" s="21" t="e">
        <v>#DIV/0!</v>
      </c>
    </row>
    <row r="103" spans="2:37" x14ac:dyDescent="0.25">
      <c r="AJ103" s="13" t="s">
        <v>38</v>
      </c>
      <c r="AK103" s="21" t="e">
        <v>#DIV/0!</v>
      </c>
    </row>
    <row r="104" spans="2:37" x14ac:dyDescent="0.25">
      <c r="AJ104" s="13" t="s">
        <v>164</v>
      </c>
      <c r="AK104" s="21" t="e">
        <v>#DIV/0!</v>
      </c>
    </row>
    <row r="105" spans="2:37" x14ac:dyDescent="0.25">
      <c r="AJ105" s="13" t="s">
        <v>84</v>
      </c>
      <c r="AK105" s="21" t="e">
        <v>#DIV/0!</v>
      </c>
    </row>
    <row r="106" spans="2:37" x14ac:dyDescent="0.25">
      <c r="AJ106" s="13" t="s">
        <v>166</v>
      </c>
      <c r="AK106" s="21" t="e">
        <v>#DIV/0!</v>
      </c>
    </row>
    <row r="107" spans="2:37" x14ac:dyDescent="0.25">
      <c r="AJ107" s="13" t="s">
        <v>79</v>
      </c>
      <c r="AK107" s="21" t="e">
        <v>#DIV/0!</v>
      </c>
    </row>
    <row r="108" spans="2:37" x14ac:dyDescent="0.25">
      <c r="AJ108" s="13" t="s">
        <v>82</v>
      </c>
      <c r="AK108" s="21" t="e">
        <v>#DIV/0!</v>
      </c>
    </row>
    <row r="109" spans="2:37" x14ac:dyDescent="0.25">
      <c r="AJ109" s="13" t="s">
        <v>80</v>
      </c>
      <c r="AK109" s="21" t="e">
        <v>#DIV/0!</v>
      </c>
    </row>
    <row r="110" spans="2:37" x14ac:dyDescent="0.25">
      <c r="AJ110" s="13" t="s">
        <v>172</v>
      </c>
      <c r="AK110" s="21" t="e">
        <v>#DIV/0!</v>
      </c>
    </row>
    <row r="111" spans="2:37" x14ac:dyDescent="0.25">
      <c r="AJ111" s="13" t="s">
        <v>180</v>
      </c>
      <c r="AK111" s="21" t="e">
        <v>#DIV/0!</v>
      </c>
    </row>
    <row r="112" spans="2:37" x14ac:dyDescent="0.25">
      <c r="AJ112" s="13" t="s">
        <v>201</v>
      </c>
      <c r="AK112" s="21" t="e">
        <v>#DIV/0!</v>
      </c>
    </row>
    <row r="113" spans="36:37" x14ac:dyDescent="0.25">
      <c r="AJ113" s="13" t="s">
        <v>167</v>
      </c>
      <c r="AK113" s="21" t="e">
        <v>#DIV/0!</v>
      </c>
    </row>
    <row r="114" spans="36:37" x14ac:dyDescent="0.25">
      <c r="AJ114" s="13" t="s">
        <v>59</v>
      </c>
      <c r="AK114" s="21" t="e">
        <v>#DIV/0!</v>
      </c>
    </row>
    <row r="115" spans="36:37" x14ac:dyDescent="0.25">
      <c r="AJ115" s="13" t="s">
        <v>171</v>
      </c>
      <c r="AK115" s="21" t="e">
        <v>#DIV/0!</v>
      </c>
    </row>
    <row r="116" spans="36:37" x14ac:dyDescent="0.25">
      <c r="AJ116" s="13" t="s">
        <v>53</v>
      </c>
      <c r="AK116" s="21" t="e">
        <v>#DIV/0!</v>
      </c>
    </row>
    <row r="117" spans="36:37" x14ac:dyDescent="0.25">
      <c r="AJ117" s="13" t="s">
        <v>130</v>
      </c>
      <c r="AK117" s="21" t="e">
        <v>#DIV/0!</v>
      </c>
    </row>
    <row r="118" spans="36:37" x14ac:dyDescent="0.25">
      <c r="AJ118" s="13" t="s">
        <v>25</v>
      </c>
      <c r="AK118" s="21" t="e">
        <v>#DIV/0!</v>
      </c>
    </row>
    <row r="119" spans="36:37" x14ac:dyDescent="0.25">
      <c r="AJ119" s="13" t="s">
        <v>178</v>
      </c>
      <c r="AK119" s="21" t="e">
        <v>#DIV/0!</v>
      </c>
    </row>
    <row r="120" spans="36:37" x14ac:dyDescent="0.25">
      <c r="AJ120" s="13" t="s">
        <v>123</v>
      </c>
      <c r="AK120" s="21" t="e">
        <v>#DIV/0!</v>
      </c>
    </row>
    <row r="121" spans="36:37" x14ac:dyDescent="0.25">
      <c r="AJ121" s="13" t="s">
        <v>125</v>
      </c>
      <c r="AK121" s="21" t="e">
        <v>#DIV/0!</v>
      </c>
    </row>
    <row r="122" spans="36:37" x14ac:dyDescent="0.25">
      <c r="AJ122" s="13" t="s">
        <v>116</v>
      </c>
      <c r="AK122" s="21" t="e">
        <v>#DIV/0!</v>
      </c>
    </row>
    <row r="123" spans="36:37" x14ac:dyDescent="0.25">
      <c r="AJ123" s="13" t="s">
        <v>361</v>
      </c>
      <c r="AK123" s="21" t="e">
        <v>#DIV/0!</v>
      </c>
    </row>
  </sheetData>
  <mergeCells count="5">
    <mergeCell ref="B9:K9"/>
    <mergeCell ref="M9:W9"/>
    <mergeCell ref="Y9:AH9"/>
    <mergeCell ref="B5:M5"/>
    <mergeCell ref="AJ9:AR9"/>
  </mergeCells>
  <pageMargins left="0.7" right="0.7" top="0.75" bottom="0.75" header="0.3" footer="0.3"/>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1C616-D953-49D6-A123-5C80B80095E8}">
  <dimension ref="B2:M124"/>
  <sheetViews>
    <sheetView showGridLines="0" workbookViewId="0">
      <selection activeCell="F6" sqref="F6"/>
    </sheetView>
  </sheetViews>
  <sheetFormatPr baseColWidth="10" defaultRowHeight="15" x14ac:dyDescent="0.25"/>
  <cols>
    <col min="2" max="2" width="14.42578125" customWidth="1"/>
    <col min="3" max="3" width="17.7109375" bestFit="1" customWidth="1"/>
    <col min="6" max="6" width="39.5703125" bestFit="1" customWidth="1"/>
    <col min="7" max="7" width="19.85546875" bestFit="1" customWidth="1"/>
  </cols>
  <sheetData>
    <row r="2" spans="2:13" ht="15.75" x14ac:dyDescent="0.25">
      <c r="B2" s="26" t="s">
        <v>395</v>
      </c>
    </row>
    <row r="4" spans="2:13" ht="60.75" customHeight="1" x14ac:dyDescent="0.25">
      <c r="B4" s="37" t="s">
        <v>396</v>
      </c>
      <c r="C4" s="37"/>
      <c r="D4" s="37"/>
      <c r="E4" s="37"/>
      <c r="F4" s="37"/>
      <c r="G4" s="37"/>
      <c r="H4" s="37"/>
      <c r="I4" s="37"/>
      <c r="J4" s="37"/>
      <c r="K4" s="37"/>
      <c r="L4" s="37"/>
      <c r="M4" s="37"/>
    </row>
    <row r="5" spans="2:13" ht="37.5" customHeight="1" x14ac:dyDescent="0.25">
      <c r="B5" s="24"/>
      <c r="C5" s="24"/>
      <c r="D5" s="24"/>
      <c r="E5" s="24"/>
      <c r="F5" s="24"/>
      <c r="G5" s="24"/>
      <c r="H5" s="24"/>
      <c r="I5" s="24"/>
      <c r="J5" s="24"/>
      <c r="K5" s="24"/>
      <c r="L5" s="24"/>
      <c r="M5" s="24"/>
    </row>
    <row r="7" spans="2:13" x14ac:dyDescent="0.25">
      <c r="B7" s="35" t="s">
        <v>389</v>
      </c>
      <c r="C7" s="35"/>
      <c r="F7" s="35" t="s">
        <v>391</v>
      </c>
      <c r="G7" s="35"/>
    </row>
    <row r="8" spans="2:13" x14ac:dyDescent="0.25">
      <c r="C8" s="20"/>
      <c r="G8" s="20"/>
    </row>
    <row r="9" spans="2:13" x14ac:dyDescent="0.25">
      <c r="B9" s="12" t="s">
        <v>364</v>
      </c>
      <c r="C9" t="s">
        <v>388</v>
      </c>
      <c r="F9" s="12" t="s">
        <v>2</v>
      </c>
      <c r="G9" t="s">
        <v>390</v>
      </c>
    </row>
    <row r="10" spans="2:13" x14ac:dyDescent="0.25">
      <c r="B10" s="13" t="s">
        <v>54</v>
      </c>
      <c r="C10" s="3">
        <v>390.25</v>
      </c>
      <c r="F10" s="13" t="s">
        <v>62</v>
      </c>
      <c r="G10" s="3">
        <v>357</v>
      </c>
    </row>
    <row r="11" spans="2:13" x14ac:dyDescent="0.25">
      <c r="B11" s="13" t="s">
        <v>83</v>
      </c>
      <c r="C11" s="3">
        <v>369.5</v>
      </c>
      <c r="F11" s="13" t="s">
        <v>31</v>
      </c>
      <c r="G11" s="3">
        <v>145</v>
      </c>
    </row>
    <row r="12" spans="2:13" x14ac:dyDescent="0.25">
      <c r="B12" s="13" t="s">
        <v>57</v>
      </c>
      <c r="C12" s="3">
        <v>366</v>
      </c>
      <c r="F12" s="13" t="s">
        <v>9</v>
      </c>
      <c r="G12" s="3">
        <v>126.47368421052632</v>
      </c>
    </row>
    <row r="13" spans="2:13" x14ac:dyDescent="0.25">
      <c r="B13" s="13" t="s">
        <v>44</v>
      </c>
      <c r="C13" s="3">
        <v>365</v>
      </c>
      <c r="F13" s="13" t="s">
        <v>22</v>
      </c>
      <c r="G13" s="3">
        <v>104.43137254901961</v>
      </c>
    </row>
    <row r="14" spans="2:13" x14ac:dyDescent="0.25">
      <c r="B14" s="13" t="s">
        <v>33</v>
      </c>
      <c r="C14" s="3">
        <v>365</v>
      </c>
      <c r="F14" s="13" t="s">
        <v>35</v>
      </c>
      <c r="G14" s="3">
        <v>62.5</v>
      </c>
    </row>
    <row r="15" spans="2:13" x14ac:dyDescent="0.25">
      <c r="B15" s="13" t="s">
        <v>47</v>
      </c>
      <c r="C15" s="3">
        <v>365</v>
      </c>
      <c r="F15" s="13" t="s">
        <v>69</v>
      </c>
      <c r="G15" s="3">
        <v>53.714285714285715</v>
      </c>
    </row>
    <row r="16" spans="2:13" x14ac:dyDescent="0.25">
      <c r="B16" s="13" t="s">
        <v>5</v>
      </c>
      <c r="C16" s="3">
        <v>359</v>
      </c>
      <c r="F16" s="13" t="s">
        <v>19</v>
      </c>
      <c r="G16" s="3">
        <v>52.941176470588232</v>
      </c>
    </row>
    <row r="17" spans="2:7" x14ac:dyDescent="0.25">
      <c r="B17" s="13" t="s">
        <v>59</v>
      </c>
      <c r="C17" s="3">
        <v>357</v>
      </c>
      <c r="F17" s="13" t="s">
        <v>13</v>
      </c>
      <c r="G17" s="3">
        <v>32.395348837209305</v>
      </c>
    </row>
    <row r="18" spans="2:7" x14ac:dyDescent="0.25">
      <c r="B18" s="13" t="s">
        <v>80</v>
      </c>
      <c r="C18" s="3">
        <v>322</v>
      </c>
      <c r="F18" s="13" t="s">
        <v>86</v>
      </c>
      <c r="G18" s="3">
        <v>3.8125</v>
      </c>
    </row>
    <row r="19" spans="2:7" x14ac:dyDescent="0.25">
      <c r="B19" s="13" t="s">
        <v>12</v>
      </c>
      <c r="C19" s="3">
        <v>316.5</v>
      </c>
      <c r="F19" s="13" t="s">
        <v>78</v>
      </c>
      <c r="G19" s="3">
        <v>0.22222222222222221</v>
      </c>
    </row>
    <row r="20" spans="2:7" x14ac:dyDescent="0.25">
      <c r="B20" s="13" t="s">
        <v>53</v>
      </c>
      <c r="C20" s="3">
        <v>300</v>
      </c>
      <c r="F20" s="13" t="s">
        <v>92</v>
      </c>
      <c r="G20" s="3">
        <v>0</v>
      </c>
    </row>
    <row r="21" spans="2:7" x14ac:dyDescent="0.25">
      <c r="B21" s="13" t="s">
        <v>17</v>
      </c>
      <c r="C21" s="3">
        <v>300</v>
      </c>
      <c r="F21" s="13" t="s">
        <v>73</v>
      </c>
      <c r="G21" s="3">
        <v>0</v>
      </c>
    </row>
    <row r="22" spans="2:7" x14ac:dyDescent="0.25">
      <c r="B22" s="13" t="s">
        <v>50</v>
      </c>
      <c r="C22" s="3">
        <v>299</v>
      </c>
      <c r="F22" s="13" t="s">
        <v>68</v>
      </c>
      <c r="G22" s="3">
        <v>0</v>
      </c>
    </row>
    <row r="23" spans="2:7" x14ac:dyDescent="0.25">
      <c r="B23" s="13" t="s">
        <v>51</v>
      </c>
      <c r="C23" s="3">
        <v>295</v>
      </c>
      <c r="F23" s="13" t="s">
        <v>361</v>
      </c>
      <c r="G23" s="3">
        <v>53.454148471615717</v>
      </c>
    </row>
    <row r="24" spans="2:7" x14ac:dyDescent="0.25">
      <c r="B24" s="13" t="s">
        <v>21</v>
      </c>
      <c r="C24" s="3">
        <v>291.5</v>
      </c>
    </row>
    <row r="25" spans="2:7" x14ac:dyDescent="0.25">
      <c r="B25" s="13" t="s">
        <v>25</v>
      </c>
      <c r="C25" s="3">
        <v>279</v>
      </c>
    </row>
    <row r="26" spans="2:7" x14ac:dyDescent="0.25">
      <c r="B26" s="13" t="s">
        <v>15</v>
      </c>
      <c r="C26" s="3">
        <v>277.5</v>
      </c>
    </row>
    <row r="27" spans="2:7" x14ac:dyDescent="0.25">
      <c r="B27" s="13" t="s">
        <v>27</v>
      </c>
      <c r="C27" s="3">
        <v>270</v>
      </c>
    </row>
    <row r="28" spans="2:7" x14ac:dyDescent="0.25">
      <c r="B28" s="13" t="s">
        <v>63</v>
      </c>
      <c r="C28" s="3">
        <v>259.39999999999998</v>
      </c>
    </row>
    <row r="29" spans="2:7" x14ac:dyDescent="0.25">
      <c r="B29" s="13" t="s">
        <v>48</v>
      </c>
      <c r="C29" s="3">
        <v>241</v>
      </c>
    </row>
    <row r="30" spans="2:7" x14ac:dyDescent="0.25">
      <c r="B30" s="13" t="s">
        <v>28</v>
      </c>
      <c r="C30" s="3">
        <v>145</v>
      </c>
    </row>
    <row r="31" spans="2:7" x14ac:dyDescent="0.25">
      <c r="B31" s="13" t="s">
        <v>37</v>
      </c>
      <c r="C31" s="3">
        <v>61</v>
      </c>
    </row>
    <row r="32" spans="2:7" x14ac:dyDescent="0.25">
      <c r="B32" s="13" t="s">
        <v>85</v>
      </c>
      <c r="C32" s="3">
        <v>30.5</v>
      </c>
    </row>
    <row r="33" spans="2:3" x14ac:dyDescent="0.25">
      <c r="B33" s="13" t="s">
        <v>171</v>
      </c>
      <c r="C33" s="3">
        <v>14</v>
      </c>
    </row>
    <row r="34" spans="2:3" x14ac:dyDescent="0.25">
      <c r="B34" s="13" t="s">
        <v>194</v>
      </c>
      <c r="C34" s="3">
        <v>6.5</v>
      </c>
    </row>
    <row r="35" spans="2:3" x14ac:dyDescent="0.25">
      <c r="B35" s="13" t="s">
        <v>189</v>
      </c>
      <c r="C35" s="3">
        <v>4</v>
      </c>
    </row>
    <row r="36" spans="2:3" x14ac:dyDescent="0.25">
      <c r="B36" s="13" t="s">
        <v>150</v>
      </c>
      <c r="C36" s="3">
        <v>3.3333333333333335</v>
      </c>
    </row>
    <row r="37" spans="2:3" x14ac:dyDescent="0.25">
      <c r="B37" s="13" t="s">
        <v>88</v>
      </c>
      <c r="C37" s="3">
        <v>1</v>
      </c>
    </row>
    <row r="38" spans="2:3" x14ac:dyDescent="0.25">
      <c r="B38" s="13" t="s">
        <v>75</v>
      </c>
      <c r="C38" s="3">
        <v>0.5</v>
      </c>
    </row>
    <row r="39" spans="2:3" x14ac:dyDescent="0.25">
      <c r="B39" s="13" t="s">
        <v>198</v>
      </c>
      <c r="C39" s="3">
        <v>0.33333333333333331</v>
      </c>
    </row>
    <row r="40" spans="2:3" x14ac:dyDescent="0.25">
      <c r="B40" s="13" t="s">
        <v>111</v>
      </c>
      <c r="C40" s="3">
        <v>0</v>
      </c>
    </row>
    <row r="41" spans="2:3" x14ac:dyDescent="0.25">
      <c r="B41" s="13" t="s">
        <v>147</v>
      </c>
      <c r="C41" s="3">
        <v>0</v>
      </c>
    </row>
    <row r="42" spans="2:3" x14ac:dyDescent="0.25">
      <c r="B42" s="13" t="s">
        <v>125</v>
      </c>
      <c r="C42" s="3">
        <v>0</v>
      </c>
    </row>
    <row r="43" spans="2:3" x14ac:dyDescent="0.25">
      <c r="B43" s="13" t="s">
        <v>183</v>
      </c>
      <c r="C43" s="3">
        <v>0</v>
      </c>
    </row>
    <row r="44" spans="2:3" x14ac:dyDescent="0.25">
      <c r="B44" s="13" t="s">
        <v>178</v>
      </c>
      <c r="C44" s="3">
        <v>0</v>
      </c>
    </row>
    <row r="45" spans="2:3" x14ac:dyDescent="0.25">
      <c r="B45" s="13" t="s">
        <v>190</v>
      </c>
      <c r="C45" s="3">
        <v>0</v>
      </c>
    </row>
    <row r="46" spans="2:3" x14ac:dyDescent="0.25">
      <c r="B46" s="13" t="s">
        <v>120</v>
      </c>
      <c r="C46" s="3">
        <v>0</v>
      </c>
    </row>
    <row r="47" spans="2:3" x14ac:dyDescent="0.25">
      <c r="B47" s="13" t="s">
        <v>197</v>
      </c>
      <c r="C47" s="3">
        <v>0</v>
      </c>
    </row>
    <row r="48" spans="2:3" x14ac:dyDescent="0.25">
      <c r="B48" s="13" t="s">
        <v>132</v>
      </c>
      <c r="C48" s="3">
        <v>0</v>
      </c>
    </row>
    <row r="49" spans="2:3" x14ac:dyDescent="0.25">
      <c r="B49" s="13" t="s">
        <v>66</v>
      </c>
      <c r="C49" s="3">
        <v>0</v>
      </c>
    </row>
    <row r="50" spans="2:3" x14ac:dyDescent="0.25">
      <c r="B50" s="13" t="s">
        <v>195</v>
      </c>
      <c r="C50" s="3">
        <v>0</v>
      </c>
    </row>
    <row r="51" spans="2:3" x14ac:dyDescent="0.25">
      <c r="B51" s="13" t="s">
        <v>71</v>
      </c>
      <c r="C51" s="3">
        <v>0</v>
      </c>
    </row>
    <row r="52" spans="2:3" x14ac:dyDescent="0.25">
      <c r="B52" s="13" t="s">
        <v>108</v>
      </c>
      <c r="C52" s="3">
        <v>0</v>
      </c>
    </row>
    <row r="53" spans="2:3" x14ac:dyDescent="0.25">
      <c r="B53" s="13" t="s">
        <v>72</v>
      </c>
      <c r="C53" s="3">
        <v>0</v>
      </c>
    </row>
    <row r="54" spans="2:3" x14ac:dyDescent="0.25">
      <c r="B54" s="13" t="s">
        <v>188</v>
      </c>
      <c r="C54" s="3">
        <v>0</v>
      </c>
    </row>
    <row r="55" spans="2:3" x14ac:dyDescent="0.25">
      <c r="B55" s="13" t="s">
        <v>180</v>
      </c>
      <c r="C55" s="3">
        <v>0</v>
      </c>
    </row>
    <row r="56" spans="2:3" x14ac:dyDescent="0.25">
      <c r="B56" s="13" t="s">
        <v>200</v>
      </c>
      <c r="C56" s="3">
        <v>0</v>
      </c>
    </row>
    <row r="57" spans="2:3" x14ac:dyDescent="0.25">
      <c r="B57" s="13" t="s">
        <v>79</v>
      </c>
      <c r="C57" s="3">
        <v>0</v>
      </c>
    </row>
    <row r="58" spans="2:3" x14ac:dyDescent="0.25">
      <c r="B58" s="13" t="s">
        <v>130</v>
      </c>
      <c r="C58" s="3">
        <v>0</v>
      </c>
    </row>
    <row r="59" spans="2:3" x14ac:dyDescent="0.25">
      <c r="B59" s="13" t="s">
        <v>134</v>
      </c>
      <c r="C59" s="3">
        <v>0</v>
      </c>
    </row>
    <row r="60" spans="2:3" x14ac:dyDescent="0.25">
      <c r="B60" s="13" t="s">
        <v>181</v>
      </c>
      <c r="C60" s="3">
        <v>0</v>
      </c>
    </row>
    <row r="61" spans="2:3" x14ac:dyDescent="0.25">
      <c r="B61" s="13" t="s">
        <v>137</v>
      </c>
      <c r="C61" s="3">
        <v>0</v>
      </c>
    </row>
    <row r="62" spans="2:3" x14ac:dyDescent="0.25">
      <c r="B62" s="13" t="s">
        <v>138</v>
      </c>
      <c r="C62" s="3">
        <v>0</v>
      </c>
    </row>
    <row r="63" spans="2:3" x14ac:dyDescent="0.25">
      <c r="B63" s="13" t="s">
        <v>191</v>
      </c>
      <c r="C63" s="3">
        <v>0</v>
      </c>
    </row>
    <row r="64" spans="2:3" x14ac:dyDescent="0.25">
      <c r="B64" s="13" t="s">
        <v>167</v>
      </c>
      <c r="C64" s="3">
        <v>0</v>
      </c>
    </row>
    <row r="65" spans="2:3" x14ac:dyDescent="0.25">
      <c r="B65" s="13" t="s">
        <v>82</v>
      </c>
      <c r="C65" s="3">
        <v>0</v>
      </c>
    </row>
    <row r="66" spans="2:3" x14ac:dyDescent="0.25">
      <c r="B66" s="13" t="s">
        <v>174</v>
      </c>
      <c r="C66" s="3">
        <v>0</v>
      </c>
    </row>
    <row r="67" spans="2:3" x14ac:dyDescent="0.25">
      <c r="B67" s="13" t="s">
        <v>185</v>
      </c>
      <c r="C67" s="3">
        <v>0</v>
      </c>
    </row>
    <row r="68" spans="2:3" x14ac:dyDescent="0.25">
      <c r="B68" s="13" t="s">
        <v>199</v>
      </c>
      <c r="C68" s="3">
        <v>0</v>
      </c>
    </row>
    <row r="69" spans="2:3" x14ac:dyDescent="0.25">
      <c r="B69" s="13" t="s">
        <v>84</v>
      </c>
      <c r="C69" s="3">
        <v>0</v>
      </c>
    </row>
    <row r="70" spans="2:3" x14ac:dyDescent="0.25">
      <c r="B70" s="13" t="s">
        <v>109</v>
      </c>
      <c r="C70" s="3">
        <v>0</v>
      </c>
    </row>
    <row r="71" spans="2:3" x14ac:dyDescent="0.25">
      <c r="B71" s="13" t="s">
        <v>40</v>
      </c>
      <c r="C71" s="3">
        <v>0</v>
      </c>
    </row>
    <row r="72" spans="2:3" x14ac:dyDescent="0.25">
      <c r="B72" s="13" t="s">
        <v>112</v>
      </c>
      <c r="C72" s="3">
        <v>0</v>
      </c>
    </row>
    <row r="73" spans="2:3" x14ac:dyDescent="0.25">
      <c r="B73" s="13" t="s">
        <v>114</v>
      </c>
      <c r="C73" s="3">
        <v>0</v>
      </c>
    </row>
    <row r="74" spans="2:3" x14ac:dyDescent="0.25">
      <c r="B74" s="13" t="s">
        <v>116</v>
      </c>
      <c r="C74" s="3">
        <v>0</v>
      </c>
    </row>
    <row r="75" spans="2:3" x14ac:dyDescent="0.25">
      <c r="B75" s="13" t="s">
        <v>117</v>
      </c>
      <c r="C75" s="3">
        <v>0</v>
      </c>
    </row>
    <row r="76" spans="2:3" x14ac:dyDescent="0.25">
      <c r="B76" s="13" t="s">
        <v>89</v>
      </c>
      <c r="C76" s="3">
        <v>0</v>
      </c>
    </row>
    <row r="77" spans="2:3" x14ac:dyDescent="0.25">
      <c r="B77" s="13" t="s">
        <v>121</v>
      </c>
      <c r="C77" s="3">
        <v>0</v>
      </c>
    </row>
    <row r="78" spans="2:3" x14ac:dyDescent="0.25">
      <c r="B78" s="13" t="s">
        <v>91</v>
      </c>
      <c r="C78" s="3">
        <v>0</v>
      </c>
    </row>
    <row r="79" spans="2:3" x14ac:dyDescent="0.25">
      <c r="B79" s="13" t="s">
        <v>123</v>
      </c>
      <c r="C79" s="3">
        <v>0</v>
      </c>
    </row>
    <row r="80" spans="2:3" x14ac:dyDescent="0.25">
      <c r="B80" s="13" t="s">
        <v>94</v>
      </c>
      <c r="C80" s="3">
        <v>0</v>
      </c>
    </row>
    <row r="81" spans="2:3" x14ac:dyDescent="0.25">
      <c r="B81" s="13" t="s">
        <v>127</v>
      </c>
      <c r="C81" s="3">
        <v>0</v>
      </c>
    </row>
    <row r="82" spans="2:3" x14ac:dyDescent="0.25">
      <c r="B82" s="13" t="s">
        <v>152</v>
      </c>
      <c r="C82" s="3">
        <v>0</v>
      </c>
    </row>
    <row r="83" spans="2:3" x14ac:dyDescent="0.25">
      <c r="B83" s="13" t="s">
        <v>131</v>
      </c>
      <c r="C83" s="3">
        <v>0</v>
      </c>
    </row>
    <row r="84" spans="2:3" x14ac:dyDescent="0.25">
      <c r="B84" s="13" t="s">
        <v>153</v>
      </c>
      <c r="C84" s="3">
        <v>0</v>
      </c>
    </row>
    <row r="85" spans="2:3" x14ac:dyDescent="0.25">
      <c r="B85" s="13" t="s">
        <v>133</v>
      </c>
      <c r="C85" s="3">
        <v>0</v>
      </c>
    </row>
    <row r="86" spans="2:3" x14ac:dyDescent="0.25">
      <c r="B86" s="13" t="s">
        <v>139</v>
      </c>
      <c r="C86" s="3">
        <v>0</v>
      </c>
    </row>
    <row r="87" spans="2:3" x14ac:dyDescent="0.25">
      <c r="B87" s="13" t="s">
        <v>135</v>
      </c>
      <c r="C87" s="3">
        <v>0</v>
      </c>
    </row>
    <row r="88" spans="2:3" x14ac:dyDescent="0.25">
      <c r="B88" s="13" t="s">
        <v>141</v>
      </c>
      <c r="C88" s="3">
        <v>0</v>
      </c>
    </row>
    <row r="89" spans="2:3" x14ac:dyDescent="0.25">
      <c r="B89" s="13" t="s">
        <v>201</v>
      </c>
      <c r="C89" s="3">
        <v>0</v>
      </c>
    </row>
    <row r="90" spans="2:3" x14ac:dyDescent="0.25">
      <c r="B90" s="13" t="s">
        <v>143</v>
      </c>
      <c r="C90" s="3">
        <v>0</v>
      </c>
    </row>
    <row r="91" spans="2:3" x14ac:dyDescent="0.25">
      <c r="B91" s="13" t="s">
        <v>196</v>
      </c>
      <c r="C91" s="3">
        <v>0</v>
      </c>
    </row>
    <row r="92" spans="2:3" x14ac:dyDescent="0.25">
      <c r="B92" s="13" t="s">
        <v>145</v>
      </c>
      <c r="C92" s="3">
        <v>0</v>
      </c>
    </row>
    <row r="93" spans="2:3" x14ac:dyDescent="0.25">
      <c r="B93" s="13" t="s">
        <v>142</v>
      </c>
      <c r="C93" s="3">
        <v>0</v>
      </c>
    </row>
    <row r="94" spans="2:3" x14ac:dyDescent="0.25">
      <c r="B94" s="13" t="s">
        <v>38</v>
      </c>
      <c r="C94" s="3">
        <v>0</v>
      </c>
    </row>
    <row r="95" spans="2:3" x14ac:dyDescent="0.25">
      <c r="B95" s="13" t="s">
        <v>144</v>
      </c>
      <c r="C95" s="3">
        <v>0</v>
      </c>
    </row>
    <row r="96" spans="2:3" x14ac:dyDescent="0.25">
      <c r="B96" s="13" t="s">
        <v>161</v>
      </c>
      <c r="C96" s="3">
        <v>0</v>
      </c>
    </row>
    <row r="97" spans="2:3" x14ac:dyDescent="0.25">
      <c r="B97" s="13" t="s">
        <v>146</v>
      </c>
      <c r="C97" s="3">
        <v>0</v>
      </c>
    </row>
    <row r="98" spans="2:3" x14ac:dyDescent="0.25">
      <c r="B98" s="13" t="s">
        <v>164</v>
      </c>
      <c r="C98" s="3">
        <v>0</v>
      </c>
    </row>
    <row r="99" spans="2:3" x14ac:dyDescent="0.25">
      <c r="B99" s="13" t="s">
        <v>202</v>
      </c>
      <c r="C99" s="3">
        <v>0</v>
      </c>
    </row>
    <row r="100" spans="2:3" x14ac:dyDescent="0.25">
      <c r="B100" s="13" t="s">
        <v>165</v>
      </c>
      <c r="C100" s="3">
        <v>0</v>
      </c>
    </row>
    <row r="101" spans="2:3" x14ac:dyDescent="0.25">
      <c r="B101" s="13" t="s">
        <v>155</v>
      </c>
      <c r="C101" s="3">
        <v>0</v>
      </c>
    </row>
    <row r="102" spans="2:3" x14ac:dyDescent="0.25">
      <c r="B102" s="13" t="s">
        <v>157</v>
      </c>
      <c r="C102" s="3">
        <v>0</v>
      </c>
    </row>
    <row r="103" spans="2:3" x14ac:dyDescent="0.25">
      <c r="B103" s="13" t="s">
        <v>154</v>
      </c>
      <c r="C103" s="3">
        <v>0</v>
      </c>
    </row>
    <row r="104" spans="2:3" x14ac:dyDescent="0.25">
      <c r="B104" s="13" t="s">
        <v>96</v>
      </c>
      <c r="C104" s="3">
        <v>0</v>
      </c>
    </row>
    <row r="105" spans="2:3" x14ac:dyDescent="0.25">
      <c r="B105" s="13" t="s">
        <v>156</v>
      </c>
      <c r="C105" s="3">
        <v>0</v>
      </c>
    </row>
    <row r="106" spans="2:3" x14ac:dyDescent="0.25">
      <c r="B106" s="13" t="s">
        <v>98</v>
      </c>
      <c r="C106" s="3">
        <v>0</v>
      </c>
    </row>
    <row r="107" spans="2:3" x14ac:dyDescent="0.25">
      <c r="B107" s="13" t="s">
        <v>159</v>
      </c>
      <c r="C107" s="3">
        <v>0</v>
      </c>
    </row>
    <row r="108" spans="2:3" x14ac:dyDescent="0.25">
      <c r="B108" s="13" t="s">
        <v>99</v>
      </c>
      <c r="C108" s="3">
        <v>0</v>
      </c>
    </row>
    <row r="109" spans="2:3" x14ac:dyDescent="0.25">
      <c r="B109" s="13" t="s">
        <v>163</v>
      </c>
      <c r="C109" s="3">
        <v>0</v>
      </c>
    </row>
    <row r="110" spans="2:3" x14ac:dyDescent="0.25">
      <c r="B110" s="13" t="s">
        <v>100</v>
      </c>
      <c r="C110" s="3">
        <v>0</v>
      </c>
    </row>
    <row r="111" spans="2:3" x14ac:dyDescent="0.25">
      <c r="B111" s="13" t="s">
        <v>186</v>
      </c>
      <c r="C111" s="3">
        <v>0</v>
      </c>
    </row>
    <row r="112" spans="2:3" x14ac:dyDescent="0.25">
      <c r="B112" s="13" t="s">
        <v>101</v>
      </c>
      <c r="C112" s="3">
        <v>0</v>
      </c>
    </row>
    <row r="113" spans="2:3" x14ac:dyDescent="0.25">
      <c r="B113" s="13" t="s">
        <v>166</v>
      </c>
      <c r="C113" s="3">
        <v>0</v>
      </c>
    </row>
    <row r="114" spans="2:3" x14ac:dyDescent="0.25">
      <c r="B114" s="13" t="s">
        <v>102</v>
      </c>
      <c r="C114" s="3">
        <v>0</v>
      </c>
    </row>
    <row r="115" spans="2:3" x14ac:dyDescent="0.25">
      <c r="B115" s="13" t="s">
        <v>168</v>
      </c>
      <c r="C115" s="3">
        <v>0</v>
      </c>
    </row>
    <row r="116" spans="2:3" x14ac:dyDescent="0.25">
      <c r="B116" s="13" t="s">
        <v>179</v>
      </c>
      <c r="C116" s="3">
        <v>0</v>
      </c>
    </row>
    <row r="117" spans="2:3" x14ac:dyDescent="0.25">
      <c r="B117" s="13" t="s">
        <v>172</v>
      </c>
      <c r="C117" s="3">
        <v>0</v>
      </c>
    </row>
    <row r="118" spans="2:3" x14ac:dyDescent="0.25">
      <c r="B118" s="13" t="s">
        <v>104</v>
      </c>
      <c r="C118" s="3">
        <v>0</v>
      </c>
    </row>
    <row r="119" spans="2:3" x14ac:dyDescent="0.25">
      <c r="B119" s="13" t="s">
        <v>176</v>
      </c>
      <c r="C119" s="3">
        <v>0</v>
      </c>
    </row>
    <row r="120" spans="2:3" x14ac:dyDescent="0.25">
      <c r="B120" s="13" t="s">
        <v>105</v>
      </c>
      <c r="C120" s="3">
        <v>0</v>
      </c>
    </row>
    <row r="121" spans="2:3" x14ac:dyDescent="0.25">
      <c r="B121" s="13" t="s">
        <v>187</v>
      </c>
      <c r="C121" s="3">
        <v>0</v>
      </c>
    </row>
    <row r="122" spans="2:3" x14ac:dyDescent="0.25">
      <c r="B122" s="13" t="s">
        <v>107</v>
      </c>
      <c r="C122" s="3">
        <v>0</v>
      </c>
    </row>
    <row r="123" spans="2:3" x14ac:dyDescent="0.25">
      <c r="B123" s="13" t="s">
        <v>103</v>
      </c>
      <c r="C123" s="3">
        <v>0</v>
      </c>
    </row>
    <row r="124" spans="2:3" x14ac:dyDescent="0.25">
      <c r="B124" s="13" t="s">
        <v>361</v>
      </c>
      <c r="C124" s="3">
        <v>53.454148471615717</v>
      </c>
    </row>
  </sheetData>
  <mergeCells count="3">
    <mergeCell ref="B7:C7"/>
    <mergeCell ref="F7:G7"/>
    <mergeCell ref="B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A7B5-4A2C-4076-A3CF-B55C803F5775}">
  <dimension ref="A2:L23"/>
  <sheetViews>
    <sheetView showGridLines="0" workbookViewId="0">
      <selection activeCell="I23" sqref="I23"/>
    </sheetView>
  </sheetViews>
  <sheetFormatPr baseColWidth="10" defaultRowHeight="15" x14ac:dyDescent="0.25"/>
  <cols>
    <col min="2" max="2" width="12.5703125" bestFit="1" customWidth="1"/>
    <col min="3" max="3" width="12.85546875" bestFit="1" customWidth="1"/>
    <col min="4" max="4" width="9.85546875" bestFit="1" customWidth="1"/>
    <col min="5" max="5" width="11.5703125" bestFit="1" customWidth="1"/>
  </cols>
  <sheetData>
    <row r="2" spans="1:12" ht="15.75" x14ac:dyDescent="0.25">
      <c r="A2" s="26"/>
      <c r="B2" s="26" t="s">
        <v>395</v>
      </c>
    </row>
    <row r="4" spans="1:12" ht="73.5" customHeight="1" x14ac:dyDescent="0.25">
      <c r="A4" s="28"/>
      <c r="B4" s="37" t="s">
        <v>397</v>
      </c>
      <c r="C4" s="37"/>
      <c r="D4" s="37"/>
      <c r="E4" s="37"/>
      <c r="F4" s="37"/>
      <c r="G4" s="37"/>
      <c r="H4" s="37"/>
      <c r="I4" s="37"/>
      <c r="J4" s="28"/>
      <c r="K4" s="28"/>
      <c r="L4" s="28"/>
    </row>
    <row r="7" spans="1:12" x14ac:dyDescent="0.25">
      <c r="B7" s="35" t="s">
        <v>394</v>
      </c>
      <c r="C7" s="35"/>
      <c r="D7" s="35"/>
      <c r="E7" s="35"/>
    </row>
    <row r="9" spans="1:12" x14ac:dyDescent="0.25">
      <c r="B9" s="12" t="s">
        <v>368</v>
      </c>
      <c r="C9" t="s">
        <v>8</v>
      </c>
    </row>
    <row r="10" spans="1:12" x14ac:dyDescent="0.25">
      <c r="C10" s="20"/>
    </row>
    <row r="11" spans="1:12" x14ac:dyDescent="0.25">
      <c r="B11" s="12" t="s">
        <v>364</v>
      </c>
      <c r="C11" s="12" t="s">
        <v>331</v>
      </c>
      <c r="D11" t="s">
        <v>372</v>
      </c>
      <c r="E11" t="s">
        <v>371</v>
      </c>
    </row>
    <row r="12" spans="1:12" x14ac:dyDescent="0.25">
      <c r="B12" s="25">
        <v>44031</v>
      </c>
      <c r="C12" s="13" t="s">
        <v>5</v>
      </c>
      <c r="D12" s="22">
        <v>2</v>
      </c>
      <c r="E12" s="21">
        <v>28355.028399999999</v>
      </c>
    </row>
    <row r="13" spans="1:12" x14ac:dyDescent="0.25">
      <c r="B13" s="25">
        <v>44027</v>
      </c>
      <c r="C13" s="13" t="s">
        <v>33</v>
      </c>
      <c r="D13" s="22">
        <v>1</v>
      </c>
      <c r="E13" s="21">
        <v>2820.8879999999999</v>
      </c>
    </row>
    <row r="14" spans="1:12" x14ac:dyDescent="0.25">
      <c r="B14" s="25">
        <v>44014</v>
      </c>
      <c r="C14" s="13" t="s">
        <v>44</v>
      </c>
      <c r="D14" s="22">
        <v>2</v>
      </c>
      <c r="E14" s="21">
        <v>19167.84</v>
      </c>
    </row>
    <row r="15" spans="1:12" x14ac:dyDescent="0.25">
      <c r="B15" s="25">
        <v>44023</v>
      </c>
      <c r="C15" s="13" t="s">
        <v>47</v>
      </c>
      <c r="D15" s="22">
        <v>1</v>
      </c>
      <c r="E15" s="21">
        <v>2729.48</v>
      </c>
    </row>
    <row r="16" spans="1:12" x14ac:dyDescent="0.25">
      <c r="B16" s="25">
        <v>44038</v>
      </c>
      <c r="C16" s="13" t="s">
        <v>57</v>
      </c>
      <c r="D16" s="22">
        <v>1</v>
      </c>
      <c r="E16" s="21">
        <v>3363.9999999999995</v>
      </c>
    </row>
    <row r="17" spans="2:5" x14ac:dyDescent="0.25">
      <c r="B17" s="25">
        <v>44024</v>
      </c>
      <c r="C17" s="13" t="s">
        <v>54</v>
      </c>
      <c r="D17" s="22">
        <v>1</v>
      </c>
      <c r="E17" s="21">
        <v>5747.5911999999989</v>
      </c>
    </row>
    <row r="18" spans="2:5" x14ac:dyDescent="0.25">
      <c r="C18" s="13" t="s">
        <v>63</v>
      </c>
      <c r="D18" s="22">
        <v>1</v>
      </c>
      <c r="E18" s="21">
        <v>1711.5336</v>
      </c>
    </row>
    <row r="19" spans="2:5" x14ac:dyDescent="0.25">
      <c r="B19" s="25">
        <v>44035</v>
      </c>
      <c r="C19" s="13" t="s">
        <v>54</v>
      </c>
      <c r="D19" s="22">
        <v>1</v>
      </c>
      <c r="E19" s="21">
        <v>5747.5911999999989</v>
      </c>
    </row>
    <row r="20" spans="2:5" x14ac:dyDescent="0.25">
      <c r="C20" s="13" t="s">
        <v>63</v>
      </c>
      <c r="D20" s="22">
        <v>1</v>
      </c>
      <c r="E20" s="21">
        <v>4098.28</v>
      </c>
    </row>
    <row r="21" spans="2:5" x14ac:dyDescent="0.25">
      <c r="C21" s="13" t="s">
        <v>80</v>
      </c>
      <c r="D21" s="22">
        <v>1</v>
      </c>
      <c r="E21" s="21">
        <v>980.00279999999998</v>
      </c>
    </row>
    <row r="22" spans="2:5" x14ac:dyDescent="0.25">
      <c r="B22" s="25">
        <v>44036</v>
      </c>
      <c r="C22" s="13" t="s">
        <v>83</v>
      </c>
      <c r="D22" s="22">
        <v>2</v>
      </c>
      <c r="E22" s="21">
        <v>9991.5439999999999</v>
      </c>
    </row>
    <row r="23" spans="2:5" x14ac:dyDescent="0.25">
      <c r="B23" s="13" t="s">
        <v>361</v>
      </c>
      <c r="D23" s="22">
        <v>14</v>
      </c>
      <c r="E23" s="21">
        <v>84713.779200000004</v>
      </c>
    </row>
  </sheetData>
  <mergeCells count="2">
    <mergeCell ref="B7:E7"/>
    <mergeCell ref="B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Calculo</vt:lpstr>
      <vt:lpstr>Instructivo</vt:lpstr>
      <vt:lpstr>Pasos 1 y 2 - Data</vt:lpstr>
      <vt:lpstr>Paso 3 - Costos generales</vt:lpstr>
      <vt:lpstr>Paso 4 - Detalle de Costos</vt:lpstr>
      <vt:lpstr>Paso 5 - Tiempos</vt:lpstr>
      <vt:lpstr>Paso 6 - Presupuestos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 Romero</dc:creator>
  <cp:lastModifiedBy>Ele Romero</cp:lastModifiedBy>
  <dcterms:created xsi:type="dcterms:W3CDTF">2020-06-25T21:52:42Z</dcterms:created>
  <dcterms:modified xsi:type="dcterms:W3CDTF">2020-06-30T21:57:36Z</dcterms:modified>
</cp:coreProperties>
</file>