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les Tren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<sst xmlns="http://schemas.openxmlformats.org/spreadsheetml/2006/main" count="44" uniqueCount="44">
  <si>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SALES TREND FORECAST</t>
  </si>
  <si>
    <t xml:space="preserve">Last year's sales month by month, this year's actuals, and where the year is heading. Yellow cells only.</t>
  </si>
  <si>
    <t xml:space="preserve">  MONTHLY SALES (EXCL. GST)</t>
  </si>
  <si>
    <t xml:space="preserve">Month</t>
  </si>
  <si>
    <t xml:space="preserve">Last year</t>
  </si>
  <si>
    <t xml:space="preserve">This year</t>
  </si>
  <si>
    <t xml:space="preserve">Change $</t>
  </si>
  <si>
    <t xml:space="preserve">Change %</t>
  </si>
  <si>
    <t xml:space="preserve">Cumulative LY</t>
  </si>
  <si>
    <t xml:space="preserve">Cumulative TY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</si>
  <si>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</si>
  <si>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</si>
  <si>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</si>
  <si>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</si>
  <si>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</si>
  <si>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</si>
  <si>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January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</si>
  <si>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</si>
  <si>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</si>
  <si>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</si>
  <si>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</si>
  <si>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</si>
  <si>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TOTAL</t>
  </si>
  <si>
    <t xml:space="preserve">  FULL-YEAR PROJECTION</t>
  </si>
  <si>
    <t xml:space="preserve">Months completed</t>
  </si>
  <si>
    <t xml:space="preserve">READING THE TREND</t>
  </si>
  <si>
    <t xml:space="preserve">Sales to date this year</t>
  </si>
  <si>
    <t xml:space="preserve">Same period last year</t>
  </si>
  <si>
    <t xml:space="preserve">Growth rate on that period</t>
  </si>
  <si>
    <t xml:space="preserve">Remaining months last year</t>
  </si>
  <si>
    <t xml:space="preserve">Projected remaining months</t>
  </si>
  <si>
    <t xml:space="preserve">Best month this year</t>
  </si>
  <si>
    <t xml:space="preserve">PROJECTED FULL YEAR</t>
  </si>
  <si>
    <t xml:space="preserve">Weakest month this year</t>
  </si>
  <si>
    <t xml:space="preserve">Versus last year full year</t>
  </si>
  <si>
    <t xml:space="preserve">Average month this year</t>
  </si>
  <si>
    <t xml:space="preserve">  NOTES</t>
  </si>
  <si>
    <t xml:space="preserve">•  Months run July to June to match the Australian financial year. All figures exclude GST.</t>
  </si>
  <si>
    <t xml:space="preserve">•  Leave future months blank or zero — the projection only counts months with actual sales in them.</t>
  </si>
  <si>
    <t xml:space="preserve">•  The projection applies your year-to-date growth rate to last year's remaining months, so it respects your seasonality rather than assuming a flat average.</t>
  </si>
  <si>
    <t xml:space="preserve">•  Twelve months of history is the minimum for this to mean anything. Two or three months of data will produce a wild projection.</t>
  </si>
  <si>
    <t xml:space="preserve">•  A one-off large job can distort the trend. Note it rather than reading the percentage at face value.</t>
  </si>
  <si>
    <t xml:space="preserve">This template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</si>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</sst>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;&quot;($&quot;#,##0\);\-"/>
    <numFmt numFmtId="166" formatCode="0.0%"/>
    <numFmt numFmtId="167" formatCode="#,##0;\(#,##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5A6480"/>
      <name val="Arial"/>
      <family val="0"/>
      <charset val="1"/>
    </font>
    <font>
      <sz val="8"/>
      <color rgb="FF5A64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4304A"/>
        <bgColor rgb="FF003366"/>
      </patternFill>
    </fill>
    <fill>
      <patternFill patternType="solid">
        <fgColor rgb="FFDCE2EA"/>
        <bgColor rgb="FFEEF1F5"/>
      </patternFill>
    </fill>
    <fill>
      <patternFill patternType="solid">
        <fgColor rgb="FFFFFFCC"/>
        <bgColor rgb="FFFFFFFF"/>
      </patternFill>
    </fill>
    <fill>
      <patternFill patternType="solid">
        <fgColor rgb="FFEEF1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0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08080"/>
      <rgbColor rgb="FF9999FF"/>
      <rgbColor rgb="FF993366"/>
      <rgbColor rgb="FFFFFFCC"/>
      <rgbColor rgb="FFEEF1F5"/>
      <rgbColor rgb="FF660066"/>
      <rgbColor rgb="FFFF8080"/>
      <rgbColor rgb="FF0066CC"/>
      <rgbColor rgb="FFDCE2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0</xdr:row>
      <xdr:rowOff>0</xdr:rowOff>
    </xdr:from>
    <xdr:to>
      <xdr:col>7</xdr:col>
      <xdr:colOff>538560</xdr:colOff>
      <xdr:row>0</xdr:row>
      <xdr:rowOff>494640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6167880" y="0"/>
          <a:ext cx="1666080" cy="494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27"/>
    <col collapsed="false" customWidth="true" hidden="false" outlineLevel="0" max="5" min="3" style="1" width="15"/>
    <col collapsed="false" customWidth="true" hidden="false" outlineLevel="0" max="6" min="6" style="1" width="13"/>
    <col collapsed="false" customWidth="true" hidden="false" outlineLevel="0" max="8" min="7" style="1" width="16"/>
    <col collapsed="false" customWidth="true" hidden="false" outlineLevel="0" max="9" min="9" style="1" width="3"/>
  </cols>
  <sheetData>
    <row r="1" customFormat="false" ht="45.7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  <c r="C2" s="3"/>
      <c r="D2" s="3"/>
      <c r="E2" s="3"/>
      <c r="F2" s="3"/>
      <c r="G2" s="3"/>
      <c r="H2" s="3"/>
    </row>
    <row r="4" customFormat="false" ht="19.5" hidden="false" customHeight="true" outlineLevel="0" collapsed="false">
      <c r="B4" s="4" t="s">
        <v>2</v>
      </c>
      <c r="C4" s="4"/>
      <c r="D4" s="4"/>
      <c r="E4" s="4"/>
      <c r="F4" s="4"/>
      <c r="G4" s="4"/>
      <c r="H4" s="4"/>
    </row>
    <row r="5" customFormat="false" ht="27.75" hidden="false" customHeight="true" outlineLevel="0" collapsed="false"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customFormat="false" ht="15" hidden="false" customHeight="true" outlineLevel="0" collapsed="false">
      <c r="B6" s="6" t="s">
        <v>10</v>
      </c>
      <c r="C6" s="7" t="n">
        <v>52000</v>
      </c>
      <c r="D6" s="7" t="n">
        <v>56000</v>
      </c>
      <c r="E6" s="8" t="n">
        <f aca="false">IF(D6="","",D6-C6)</f>
        <v>4000</v>
      </c>
      <c r="F6" s="9" t="n">
        <f aca="false">IFERROR(IF(D6="","",(D6-C6)/C6),"")</f>
        <v>0.0769230769230769</v>
      </c>
      <c r="G6" s="8" t="n">
        <f aca="false">SUM($C$6:C6)</f>
        <v>52000</v>
      </c>
      <c r="H6" s="8" t="n">
        <f aca="false">IF(D6="","",SUM($D$6:D6))</f>
        <v>56000</v>
      </c>
    </row>
    <row r="7" customFormat="false" ht="15" hidden="false" customHeight="true" outlineLevel="0" collapsed="false">
      <c r="B7" s="6" t="s">
        <v>11</v>
      </c>
      <c r="C7" s="7" t="n">
        <v>48000</v>
      </c>
      <c r="D7" s="7" t="n">
        <v>51000</v>
      </c>
      <c r="E7" s="8" t="n">
        <f aca="false">IF(D7="","",D7-C7)</f>
        <v>3000</v>
      </c>
      <c r="F7" s="9" t="n">
        <f aca="false">IFERROR(IF(D7="","",(D7-C7)/C7),"")</f>
        <v>0.0625</v>
      </c>
      <c r="G7" s="8" t="n">
        <f aca="false">SUM($C$6:C7)</f>
        <v>100000</v>
      </c>
      <c r="H7" s="8" t="n">
        <f aca="false">IF(D7="","",SUM($D$6:D7))</f>
        <v>107000</v>
      </c>
    </row>
    <row r="8" customFormat="false" ht="15" hidden="false" customHeight="true" outlineLevel="0" collapsed="false">
      <c r="B8" s="6" t="s">
        <v>12</v>
      </c>
      <c r="C8" s="7" t="n">
        <v>55000</v>
      </c>
      <c r="D8" s="7" t="n">
        <v>60000</v>
      </c>
      <c r="E8" s="8" t="n">
        <f aca="false">IF(D8="","",D8-C8)</f>
        <v>5000</v>
      </c>
      <c r="F8" s="9" t="n">
        <f aca="false">IFERROR(IF(D8="","",(D8-C8)/C8),"")</f>
        <v>0.0909090909090909</v>
      </c>
      <c r="G8" s="8" t="n">
        <f aca="false">SUM($C$6:C8)</f>
        <v>155000</v>
      </c>
      <c r="H8" s="8" t="n">
        <f aca="false">IF(D8="","",SUM($D$6:D8))</f>
        <v>167000</v>
      </c>
    </row>
    <row r="9" customFormat="false" ht="15" hidden="false" customHeight="true" outlineLevel="0" collapsed="false">
      <c r="B9" s="6" t="s">
        <v>13</v>
      </c>
      <c r="C9" s="7" t="n">
        <v>61000</v>
      </c>
      <c r="D9" s="7" t="n">
        <v>66000</v>
      </c>
      <c r="E9" s="8" t="n">
        <f aca="false">IF(D9="","",D9-C9)</f>
        <v>5000</v>
      </c>
      <c r="F9" s="9" t="n">
        <f aca="false">IFERROR(IF(D9="","",(D9-C9)/C9),"")</f>
        <v>0.0819672131147541</v>
      </c>
      <c r="G9" s="8" t="n">
        <f aca="false">SUM($C$6:C9)</f>
        <v>216000</v>
      </c>
      <c r="H9" s="8" t="n">
        <f aca="false">IF(D9="","",SUM($D$6:D9))</f>
        <v>233000</v>
      </c>
    </row>
    <row r="10" customFormat="false" ht="15" hidden="false" customHeight="true" outlineLevel="0" collapsed="false">
      <c r="B10" s="6" t="s">
        <v>14</v>
      </c>
      <c r="C10" s="7" t="n">
        <v>58000</v>
      </c>
      <c r="D10" s="7" t="n">
        <v>63000</v>
      </c>
      <c r="E10" s="8" t="n">
        <f aca="false">IF(D10="","",D10-C10)</f>
        <v>5000</v>
      </c>
      <c r="F10" s="9" t="n">
        <f aca="false">IFERROR(IF(D10="","",(D10-C10)/C10),"")</f>
        <v>0.0862068965517241</v>
      </c>
      <c r="G10" s="8" t="n">
        <f aca="false">SUM($C$6:C10)</f>
        <v>274000</v>
      </c>
      <c r="H10" s="8" t="n">
        <f aca="false">IF(D10="","",SUM($D$6:D10))</f>
        <v>296000</v>
      </c>
    </row>
    <row r="11" customFormat="false" ht="15" hidden="false" customHeight="true" outlineLevel="0" collapsed="false">
      <c r="B11" s="6" t="s">
        <v>15</v>
      </c>
      <c r="C11" s="7" t="n">
        <v>72000</v>
      </c>
      <c r="D11" s="7" t="n">
        <v>79000</v>
      </c>
      <c r="E11" s="8" t="n">
        <f aca="false">IF(D11="","",D11-C11)</f>
        <v>7000</v>
      </c>
      <c r="F11" s="9" t="n">
        <f aca="false">IFERROR(IF(D11="","",(D11-C11)/C11),"")</f>
        <v>0.0972222222222222</v>
      </c>
      <c r="G11" s="8" t="n">
        <f aca="false">SUM($C$6:C11)</f>
        <v>346000</v>
      </c>
      <c r="H11" s="8" t="n">
        <f aca="false">IF(D11="","",SUM($D$6:D11))</f>
        <v>375000</v>
      </c>
    </row>
    <row r="12" customFormat="false" ht="15" hidden="false" customHeight="true" outlineLevel="0" collapsed="false">
      <c r="B12" s="6" t="s">
        <v>16</v>
      </c>
      <c r="C12" s="7" t="n">
        <v>41000</v>
      </c>
      <c r="D12" s="7"/>
      <c r="E12" s="8" t="str">
        <f aca="false">IF(D12="","",D12-C12)</f>
        <v/>
      </c>
      <c r="F12" s="9" t="str">
        <f aca="false">IFERROR(IF(D12="","",(D12-C12)/C12),"")</f>
        <v/>
      </c>
      <c r="G12" s="8" t="n">
        <f aca="false">SUM($C$6:C12)</f>
        <v>387000</v>
      </c>
      <c r="H12" s="8" t="str">
        <f aca="false">IF(D12="","",SUM($D$6:D12))</f>
        <v/>
      </c>
    </row>
    <row r="13" customFormat="false" ht="15" hidden="false" customHeight="true" outlineLevel="0" collapsed="false">
      <c r="B13" s="6" t="s">
        <v>17</v>
      </c>
      <c r="C13" s="7" t="n">
        <v>49000</v>
      </c>
      <c r="D13" s="7"/>
      <c r="E13" s="8" t="str">
        <f aca="false">IF(D13="","",D13-C13)</f>
        <v/>
      </c>
      <c r="F13" s="9" t="str">
        <f aca="false">IFERROR(IF(D13="","",(D13-C13)/C13),"")</f>
        <v/>
      </c>
      <c r="G13" s="8" t="n">
        <f aca="false">SUM($C$6:C13)</f>
        <v>436000</v>
      </c>
      <c r="H13" s="8" t="str">
        <f aca="false">IF(D13="","",SUM($D$6:D13))</f>
        <v/>
      </c>
    </row>
    <row r="14" customFormat="false" ht="15" hidden="false" customHeight="true" outlineLevel="0" collapsed="false">
      <c r="B14" s="6" t="s">
        <v>18</v>
      </c>
      <c r="C14" s="7" t="n">
        <v>63000</v>
      </c>
      <c r="D14" s="7"/>
      <c r="E14" s="8" t="str">
        <f aca="false">IF(D14="","",D14-C14)</f>
        <v/>
      </c>
      <c r="F14" s="9" t="str">
        <f aca="false">IFERROR(IF(D14="","",(D14-C14)/C14),"")</f>
        <v/>
      </c>
      <c r="G14" s="8" t="n">
        <f aca="false">SUM($C$6:C14)</f>
        <v>499000</v>
      </c>
      <c r="H14" s="8" t="str">
        <f aca="false">IF(D14="","",SUM($D$6:D14))</f>
        <v/>
      </c>
    </row>
    <row r="15" customFormat="false" ht="15" hidden="false" customHeight="true" outlineLevel="0" collapsed="false">
      <c r="B15" s="6" t="s">
        <v>19</v>
      </c>
      <c r="C15" s="7" t="n">
        <v>57000</v>
      </c>
      <c r="D15" s="7"/>
      <c r="E15" s="8" t="str">
        <f aca="false">IF(D15="","",D15-C15)</f>
        <v/>
      </c>
      <c r="F15" s="9" t="str">
        <f aca="false">IFERROR(IF(D15="","",(D15-C15)/C15),"")</f>
        <v/>
      </c>
      <c r="G15" s="8" t="n">
        <f aca="false">SUM($C$6:C15)</f>
        <v>556000</v>
      </c>
      <c r="H15" s="8" t="str">
        <f aca="false">IF(D15="","",SUM($D$6:D15))</f>
        <v/>
      </c>
    </row>
    <row r="16" customFormat="false" ht="15" hidden="false" customHeight="true" outlineLevel="0" collapsed="false">
      <c r="B16" s="6" t="s">
        <v>20</v>
      </c>
      <c r="C16" s="7" t="n">
        <v>60000</v>
      </c>
      <c r="D16" s="7"/>
      <c r="E16" s="8" t="str">
        <f aca="false">IF(D16="","",D16-C16)</f>
        <v/>
      </c>
      <c r="F16" s="9" t="str">
        <f aca="false">IFERROR(IF(D16="","",(D16-C16)/C16),"")</f>
        <v/>
      </c>
      <c r="G16" s="8" t="n">
        <f aca="false">SUM($C$6:C16)</f>
        <v>616000</v>
      </c>
      <c r="H16" s="8" t="str">
        <f aca="false">IF(D16="","",SUM($D$6:D16))</f>
        <v/>
      </c>
    </row>
    <row r="17" customFormat="false" ht="15" hidden="false" customHeight="true" outlineLevel="0" collapsed="false">
      <c r="B17" s="6" t="s">
        <v>21</v>
      </c>
      <c r="C17" s="7" t="n">
        <v>68000</v>
      </c>
      <c r="D17" s="7"/>
      <c r="E17" s="8" t="str">
        <f aca="false">IF(D17="","",D17-C17)</f>
        <v/>
      </c>
      <c r="F17" s="9" t="str">
        <f aca="false">IFERROR(IF(D17="","",(D17-C17)/C17),"")</f>
        <v/>
      </c>
      <c r="G17" s="8" t="n">
        <f aca="false">SUM($C$6:C17)</f>
        <v>684000</v>
      </c>
      <c r="H17" s="8" t="str">
        <f aca="false">IF(D17="","",SUM($D$6:D17))</f>
        <v/>
      </c>
    </row>
    <row r="18" customFormat="false" ht="15" hidden="false" customHeight="true" outlineLevel="0" collapsed="false">
      <c r="B18" s="10" t="s">
        <v>22</v>
      </c>
      <c r="C18" s="11" t="n">
        <f aca="false">SUM(C6:C17)</f>
        <v>684000</v>
      </c>
      <c r="D18" s="11" t="n">
        <f aca="false">SUM(D6:D17)</f>
        <v>375000</v>
      </c>
      <c r="E18" s="11" t="n">
        <f aca="false">D18-SUMPRODUCT((D6:D17&lt;&gt;0)*C6:C17)</f>
        <v>29000</v>
      </c>
      <c r="F18" s="12" t="n">
        <f aca="false">IFERROR(E18/SUMPRODUCT((D6:D17&lt;&gt;0)*C6:C17),0)</f>
        <v>0.0838150289017341</v>
      </c>
    </row>
    <row r="20" customFormat="false" ht="19.5" hidden="false" customHeight="true" outlineLevel="0" collapsed="false">
      <c r="B20" s="4" t="s">
        <v>23</v>
      </c>
      <c r="C20" s="4"/>
      <c r="D20" s="4"/>
      <c r="E20" s="4"/>
      <c r="F20" s="4"/>
      <c r="G20" s="4"/>
      <c r="H20" s="4"/>
    </row>
    <row r="21" customFormat="false" ht="15" hidden="false" customHeight="true" outlineLevel="0" collapsed="false">
      <c r="B21" s="13" t="s">
        <v>24</v>
      </c>
      <c r="C21" s="14" t="n">
        <f aca="false">COUNT(D6:D17)-COUNTIF(D6:D17,0)</f>
        <v>6</v>
      </c>
      <c r="F21" s="15" t="s">
        <v>25</v>
      </c>
    </row>
    <row r="22" customFormat="false" ht="15" hidden="false" customHeight="true" outlineLevel="0" collapsed="false">
      <c r="B22" s="16" t="s">
        <v>26</v>
      </c>
      <c r="C22" s="17" t="n">
        <f aca="false">D18</f>
        <v>375000</v>
      </c>
      <c r="F22" s="18" t="str">
        <f aca="false">IF(C24&gt;0.1,"Strong growth. Check that cash flow and stock can keep up.",IF(C24&gt;0,"Growing modestly. Ahead of last year on the same months.",IF(C24&gt;-0.05,"Flat. Sales are broadly tracking last year.","Declining against last year. Worth understanding why before it compounds.")))</f>
        <v>Growing modestly. Ahead of last year on the same months.</v>
      </c>
      <c r="G22" s="18"/>
      <c r="H22" s="18"/>
    </row>
    <row r="23" customFormat="false" ht="15" hidden="false" customHeight="true" outlineLevel="0" collapsed="false">
      <c r="B23" s="13" t="s">
        <v>27</v>
      </c>
      <c r="C23" s="19" t="n">
        <f aca="false">SUMPRODUCT((D6:D17&lt;&gt;0)*C6:C17)</f>
        <v>346000</v>
      </c>
      <c r="F23" s="18"/>
      <c r="G23" s="18"/>
      <c r="H23" s="18"/>
    </row>
    <row r="24" customFormat="false" ht="15" hidden="false" customHeight="true" outlineLevel="0" collapsed="false">
      <c r="B24" s="16" t="s">
        <v>28</v>
      </c>
      <c r="C24" s="20" t="n">
        <f aca="false">IFERROR((C22-C23)/C23,0)</f>
        <v>0.0838150289017341</v>
      </c>
      <c r="F24" s="18"/>
      <c r="G24" s="18"/>
      <c r="H24" s="18"/>
    </row>
    <row r="25" customFormat="false" ht="15" hidden="false" customHeight="true" outlineLevel="0" collapsed="false">
      <c r="B25" s="13" t="s">
        <v>29</v>
      </c>
      <c r="C25" s="19" t="n">
        <f aca="false">C18-C23</f>
        <v>338000</v>
      </c>
    </row>
    <row r="26" customFormat="false" ht="15" hidden="false" customHeight="true" outlineLevel="0" collapsed="false">
      <c r="B26" s="13" t="s">
        <v>30</v>
      </c>
      <c r="C26" s="19" t="n">
        <f aca="false">C25*(1+C24)</f>
        <v>366329.479768786</v>
      </c>
      <c r="F26" s="13" t="s">
        <v>31</v>
      </c>
      <c r="H26" s="19" t="n">
        <f aca="false">MAX(D6:D17)</f>
        <v>79000</v>
      </c>
    </row>
    <row r="27" customFormat="false" ht="15" hidden="false" customHeight="true" outlineLevel="0" collapsed="false">
      <c r="B27" s="16" t="s">
        <v>32</v>
      </c>
      <c r="C27" s="17" t="n">
        <f aca="false">C22+C26</f>
        <v>741329.479768786</v>
      </c>
      <c r="F27" s="13" t="s">
        <v>33</v>
      </c>
      <c r="H27" s="19" t="n">
        <f aca="false">SUMPRODUCT(MIN(IF(D6:D17&gt;0,D6:D17,9999999)))</f>
        <v>51000</v>
      </c>
    </row>
    <row r="28" customFormat="false" ht="15" hidden="false" customHeight="true" outlineLevel="0" collapsed="false">
      <c r="B28" s="16" t="s">
        <v>34</v>
      </c>
      <c r="C28" s="20" t="n">
        <f aca="false">IFERROR((C27-C18)/C18,0)</f>
        <v>0.0838150289017341</v>
      </c>
      <c r="F28" s="13" t="s">
        <v>35</v>
      </c>
      <c r="H28" s="19" t="n">
        <f aca="false">IFERROR(D18/C21,0)</f>
        <v>62500</v>
      </c>
    </row>
    <row r="30" customFormat="false" ht="19.5" hidden="false" customHeight="true" outlineLevel="0" collapsed="false">
      <c r="B30" s="4" t="s">
        <v>36</v>
      </c>
      <c r="C30" s="4"/>
      <c r="D30" s="4"/>
      <c r="E30" s="4"/>
      <c r="F30" s="4"/>
      <c r="G30" s="4"/>
      <c r="H30" s="4"/>
    </row>
    <row r="31" customFormat="false" ht="15" hidden="false" customHeight="true" outlineLevel="0" collapsed="false">
      <c r="B31" s="21" t="s">
        <v>37</v>
      </c>
      <c r="C31" s="21"/>
      <c r="D31" s="21"/>
      <c r="E31" s="21"/>
      <c r="F31" s="21"/>
      <c r="G31" s="21"/>
      <c r="H31" s="21"/>
    </row>
    <row r="32" customFormat="false" ht="15" hidden="false" customHeight="true" outlineLevel="0" collapsed="false">
      <c r="B32" s="21" t="s">
        <v>38</v>
      </c>
      <c r="C32" s="21"/>
      <c r="D32" s="21"/>
      <c r="E32" s="21"/>
      <c r="F32" s="21"/>
      <c r="G32" s="21"/>
      <c r="H32" s="21"/>
    </row>
    <row r="33" customFormat="false" ht="15" hidden="false" customHeight="true" outlineLevel="0" collapsed="false">
      <c r="B33" s="21" t="s">
        <v>39</v>
      </c>
      <c r="C33" s="21"/>
      <c r="D33" s="21"/>
      <c r="E33" s="21"/>
      <c r="F33" s="21"/>
      <c r="G33" s="21"/>
      <c r="H33" s="21"/>
    </row>
    <row r="34" customFormat="false" ht="15" hidden="false" customHeight="true" outlineLevel="0" collapsed="false">
      <c r="B34" s="21" t="s">
        <v>40</v>
      </c>
      <c r="C34" s="21"/>
      <c r="D34" s="21"/>
      <c r="E34" s="21"/>
      <c r="F34" s="21"/>
      <c r="G34" s="21"/>
      <c r="H34" s="21"/>
    </row>
    <row r="35" customFormat="false" ht="15" hidden="false" customHeight="true" outlineLevel="0" collapsed="false">
      <c r="B35" s="21" t="s">
        <v>41</v>
      </c>
      <c r="C35" s="21"/>
      <c r="D35" s="21"/>
      <c r="E35" s="21"/>
      <c r="F35" s="21"/>
      <c r="G35" s="21"/>
      <c r="H35" s="21"/>
    </row>
    <row r="37" customFormat="false" ht="15" hidden="false" customHeight="true" outlineLevel="0" collapsed="false">
      <c r="B37" s="3" t="s">
        <v>42</v>
      </c>
      <c r="C37" s="3"/>
      <c r="D37" s="3"/>
      <c r="E37" s="3"/>
      <c r="F37" s="3"/>
      <c r="G37" s="3"/>
      <c r="H37" s="3"/>
    </row>
    <row r="39" customFormat="false" ht="15" hidden="false" customHeight="true" outlineLevel="0" collapsed="false">
      <c r="B39" s="22" t="s">
        <v>43</v>
      </c>
      <c r="C39" s="22"/>
      <c r="D39" s="22"/>
      <c r="E39" s="22"/>
      <c r="F39" s="22"/>
      <c r="G39" s="22"/>
      <c r="H39" s="22"/>
    </row>
  </sheetData>
  <mergeCells count="12">
    <mergeCell ref="B2:H2"/>
    <mergeCell ref="B4:H4"/>
    <mergeCell ref="B20:H20"/>
    <mergeCell ref="F22:H24"/>
    <mergeCell ref="B30:H30"/>
    <mergeCell ref="B31:H31"/>
    <mergeCell ref="B32:H32"/>
    <mergeCell ref="B33:H33"/>
    <mergeCell ref="B34:H34"/>
    <mergeCell ref="B35:H35"/>
    <mergeCell ref="B37:H37"/>
    <mergeCell ref="B39:H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A9697A-DC1D-439B-88C5-5C3F24E4079D}"/>
</file>

<file path=customXml/itemProps2.xml><?xml version="1.0" encoding="utf-8"?>
<ds:datastoreItem xmlns:ds="http://schemas.openxmlformats.org/officeDocument/2006/customXml" ds:itemID="{D0E9A9DB-3395-42BB-A06C-3587EE5F368E}"/>
</file>

<file path=customXml/itemProps3.xml><?xml version="1.0" encoding="utf-8"?>
<ds:datastoreItem xmlns:ds="http://schemas.openxmlformats.org/officeDocument/2006/customXml" ds:itemID="{7CDB9F08-62F2-4D64-8F15-CA10225829E3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STA013 - Sales Trend Forecast</dc:title>
  <dc:subject/>
  <dc:creator>Waycorp Advisors</dc:creator>
  <dc:description/>
  <cp:lastModifiedBy>Waycorp Advisors</cp:lastModifiedBy>
  <cp:revision>0</cp:revision>
  <dcterms:created xsi:type="dcterms:W3CDTF">2026-08-17T08:19:27Z</dcterms:created>
  <dcterms:modified xsi:type="dcterms:W3CDTF">2026-08-17T08:44:10Z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