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fit Increas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<sst xmlns="http://schemas.openxmlformats.org/spreadsheetml/2006/main" count="45" uniqueCount="44">
  <si>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PROFIT INCREASE CALCULATOR</t>
  </si>
  <si>
    <t xml:space="preserve">Four levers move profit. This shows which one is worth the most to you. Yellow cells only.</t>
  </si>
  <si>
    <t xml:space="preserve">  WHERE YOU ARE NOW</t>
  </si>
  <si>
    <t xml:space="preserve">Sales per year (excl. GST)</t>
  </si>
  <si>
    <t xml:space="preserve">Cost of goods / direct costs (% of sales)</t>
  </si>
  <si>
    <t xml:space="preserve">Gross profit</t>
  </si>
  <si>
    <t xml:space="preserve">Fixed overheads per year</t>
  </si>
  <si>
    <t xml:space="preserve">Net profit</t>
  </si>
  <si>
    <t xml:space="preserve">Net profit margin</t>
  </si>
  <si>
    <t xml:space="preserve">  THE FOUR LEVERS — MOVE EACH BY THIS MUCH</t>
  </si>
  <si>
    <t xml:space="preserve">Increase prices by</t>
  </si>
  <si>
    <t xml:space="preserve">Hardest to do, biggest effect</t>
  </si>
  <si>
    <t xml:space="preserve">Increase sales volume by</t>
  </si>
  <si>
    <t xml:space="preserve">Same customers buying more</t>
  </si>
  <si>
    <t xml:space="preserve">Reduce direct cost percentage by</t>
  </si>
  <si>
    <t xml:space="preserve">Better buying, less waste</t>
  </si>
  <si>
    <t xml:space="preserve">Reduce fixed overheads by</t>
  </si>
  <si>
    <t xml:space="preserve">Rent, subscriptions, admin</t>
  </si>
  <si>
    <t xml:space="preserve">  WHAT EACH LEVER IS WORTH ON ITS OWN</t>
  </si>
  <si>
    <t xml:space="preserve">Lever</t>
  </si>
  <si>
    <t xml:space="preserve">New net profit</t>
  </si>
  <si>
    <t xml:space="preserve">Increase $</t>
  </si>
  <si>
    <t xml:space="preserve">Increase %</t>
  </si>
  <si>
    <t xml:space="preserve">Price increase only</t>
  </si>
  <si>
    <t xml:space="preserve">Volume increase only</t>
  </si>
  <si>
    <t xml:space="preserve">Direct cost reduction only</t>
  </si>
  <si>
    <t xml:space="preserve">Overhead reduction only</t>
  </si>
  <si>
    <t xml:space="preserve">ALL FOUR TOGETHER</t>
  </si>
  <si>
    <t xml:space="preserve">BIGGEST SINGLE LEVER</t>
  </si>
  <si>
    <t xml:space="preserve">New sales</t>
  </si>
  <si>
    <t xml:space="preserve">New direct costs</t>
  </si>
  <si>
    <t xml:space="preserve">Worth</t>
  </si>
  <si>
    <t xml:space="preserve">New gross profit</t>
  </si>
  <si>
    <t xml:space="preserve">New fixed overheads</t>
  </si>
  <si>
    <t xml:space="preserve">NEW NET PROFIT</t>
  </si>
  <si>
    <t xml:space="preserve">Increase over today</t>
  </si>
  <si>
    <t xml:space="preserve">  NOTES</t>
  </si>
  <si>
    <t xml:space="preserve">•  A price rise flows almost entirely to profit — your direct costs do not move when the price does. That is why it is usually the strongest lever.</t>
  </si>
  <si>
    <t xml:space="preserve">•  A volume rise brings extra direct costs with it, so the same percentage change is worth much less.</t>
  </si>
  <si>
    <t xml:space="preserve">•  Direct cost reduction is expressed in percentage points. Cutting a 55% cost ratio by 2 points takes it to 53%.</t>
  </si>
  <si>
    <t xml:space="preserve">•  The combined figure compounds price and volume, so it is not simply the four individual increases added together.</t>
  </si>
  <si>
    <t xml:space="preserve">•  Test one lever at a time before committing. A 5% price rise that loses 10% of customers is a loss, not a gain.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</si>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</sst>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  <fill>
      <patternFill patternType="solid">
        <fgColor rgb="FFDCE2EA"/>
        <bgColor rgb="FFEEF1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DCE2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1666080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659052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4"/>
    <col collapsed="false" customWidth="true" hidden="false" outlineLevel="0" max="4" min="3" style="1" width="16"/>
    <col collapsed="false" customWidth="true" hidden="false" outlineLevel="0" max="5" min="5" style="1" width="15"/>
    <col collapsed="false" customWidth="true" hidden="false" outlineLevel="0" max="6" min="6" style="1" width="32"/>
    <col collapsed="false" customWidth="true" hidden="false" outlineLevel="0" max="7" min="7" style="1" width="16"/>
    <col collapsed="false" customWidth="true" hidden="false" outlineLevel="0" max="8" min="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</row>
    <row r="5" customFormat="false" ht="15" hidden="false" customHeight="true" outlineLevel="0" collapsed="false">
      <c r="B5" s="5" t="s">
        <v>3</v>
      </c>
      <c r="C5" s="6" t="n">
        <v>750000</v>
      </c>
    </row>
    <row r="6" customFormat="false" ht="15" hidden="false" customHeight="true" outlineLevel="0" collapsed="false">
      <c r="B6" s="5" t="s">
        <v>4</v>
      </c>
      <c r="C6" s="7" t="n">
        <v>0.55</v>
      </c>
    </row>
    <row r="7" customFormat="false" ht="15" hidden="false" customHeight="true" outlineLevel="0" collapsed="false">
      <c r="B7" s="8" t="s">
        <v>5</v>
      </c>
      <c r="C7" s="9" t="n">
        <f aca="false">C5*(1-C6)</f>
        <v>337500</v>
      </c>
    </row>
    <row r="8" customFormat="false" ht="15" hidden="false" customHeight="true" outlineLevel="0" collapsed="false">
      <c r="B8" s="5" t="s">
        <v>6</v>
      </c>
      <c r="C8" s="6" t="n">
        <v>260000</v>
      </c>
    </row>
    <row r="9" customFormat="false" ht="15" hidden="false" customHeight="true" outlineLevel="0" collapsed="false">
      <c r="B9" s="8" t="s">
        <v>7</v>
      </c>
      <c r="C9" s="9" t="n">
        <f aca="false">C7-C8</f>
        <v>77499.9999999999</v>
      </c>
    </row>
    <row r="10" customFormat="false" ht="15" hidden="false" customHeight="true" outlineLevel="0" collapsed="false">
      <c r="B10" s="5" t="s">
        <v>8</v>
      </c>
      <c r="C10" s="10" t="n">
        <f aca="false">IFERROR(C9/C5,0)</f>
        <v>0.103333333333333</v>
      </c>
    </row>
    <row r="12" customFormat="false" ht="19.5" hidden="false" customHeight="true" outlineLevel="0" collapsed="false">
      <c r="B12" s="4" t="s">
        <v>9</v>
      </c>
      <c r="C12" s="4"/>
      <c r="D12" s="4"/>
      <c r="E12" s="4"/>
      <c r="F12" s="4"/>
      <c r="G12" s="4"/>
    </row>
    <row r="13" customFormat="false" ht="15" hidden="false" customHeight="true" outlineLevel="0" collapsed="false">
      <c r="B13" s="5" t="s">
        <v>10</v>
      </c>
      <c r="C13" s="7" t="n">
        <v>0.05</v>
      </c>
      <c r="D13" s="11" t="s">
        <v>11</v>
      </c>
    </row>
    <row r="14" customFormat="false" ht="15" hidden="false" customHeight="true" outlineLevel="0" collapsed="false">
      <c r="B14" s="5" t="s">
        <v>12</v>
      </c>
      <c r="C14" s="7" t="n">
        <v>0.05</v>
      </c>
      <c r="D14" s="11" t="s">
        <v>13</v>
      </c>
    </row>
    <row r="15" customFormat="false" ht="15" hidden="false" customHeight="true" outlineLevel="0" collapsed="false">
      <c r="B15" s="5" t="s">
        <v>14</v>
      </c>
      <c r="C15" s="7" t="n">
        <v>0.02</v>
      </c>
      <c r="D15" s="11" t="s">
        <v>15</v>
      </c>
    </row>
    <row r="16" customFormat="false" ht="15" hidden="false" customHeight="true" outlineLevel="0" collapsed="false">
      <c r="B16" s="5" t="s">
        <v>16</v>
      </c>
      <c r="C16" s="7" t="n">
        <v>0.05</v>
      </c>
      <c r="D16" s="11" t="s">
        <v>17</v>
      </c>
    </row>
    <row r="18" customFormat="false" ht="19.5" hidden="false" customHeight="true" outlineLevel="0" collapsed="false">
      <c r="B18" s="4" t="s">
        <v>18</v>
      </c>
      <c r="C18" s="4"/>
      <c r="D18" s="4"/>
      <c r="E18" s="4"/>
      <c r="F18" s="4"/>
      <c r="G18" s="4"/>
    </row>
    <row r="19" customFormat="false" ht="27.75" hidden="false" customHeight="true" outlineLevel="0" collapsed="false">
      <c r="B19" s="12" t="s">
        <v>19</v>
      </c>
      <c r="C19" s="12" t="s">
        <v>20</v>
      </c>
      <c r="D19" s="12" t="s">
        <v>21</v>
      </c>
      <c r="E19" s="12" t="s">
        <v>22</v>
      </c>
    </row>
    <row r="20" customFormat="false" ht="15" hidden="false" customHeight="true" outlineLevel="0" collapsed="false">
      <c r="B20" s="13" t="s">
        <v>23</v>
      </c>
      <c r="C20" s="14" t="n">
        <f aca="false">(C5*(1+C13))*(1-(C5*C6)/(C5*(1+C13)))-C8</f>
        <v>115000</v>
      </c>
      <c r="D20" s="14" t="n">
        <f aca="false">C20-$C$9</f>
        <v>37500.0000000001</v>
      </c>
      <c r="E20" s="15" t="n">
        <f aca="false">IFERROR(D20/$C$9,0)</f>
        <v>0.483870967741937</v>
      </c>
    </row>
    <row r="21" customFormat="false" ht="15" hidden="false" customHeight="true" outlineLevel="0" collapsed="false">
      <c r="B21" s="13" t="s">
        <v>24</v>
      </c>
      <c r="C21" s="14" t="n">
        <f aca="false">(C5*(1+C14))*(1-C6)-C8</f>
        <v>94374.9999999999</v>
      </c>
      <c r="D21" s="14" t="n">
        <f aca="false">C21-$C$9</f>
        <v>16875</v>
      </c>
      <c r="E21" s="15" t="n">
        <f aca="false">IFERROR(D21/$C$9,0)</f>
        <v>0.217741935483871</v>
      </c>
    </row>
    <row r="22" customFormat="false" ht="15" hidden="false" customHeight="true" outlineLevel="0" collapsed="false">
      <c r="B22" s="13" t="s">
        <v>25</v>
      </c>
      <c r="C22" s="14" t="n">
        <f aca="false">C5*(1-(C6-C15))-C8</f>
        <v>92500</v>
      </c>
      <c r="D22" s="14" t="n">
        <f aca="false">C22-$C$9</f>
        <v>15000.0000000001</v>
      </c>
      <c r="E22" s="15" t="n">
        <f aca="false">IFERROR(D22/$C$9,0)</f>
        <v>0.193548387096775</v>
      </c>
    </row>
    <row r="23" customFormat="false" ht="15" hidden="false" customHeight="true" outlineLevel="0" collapsed="false">
      <c r="B23" s="13" t="s">
        <v>26</v>
      </c>
      <c r="C23" s="14" t="n">
        <f aca="false">C7-(C8*(1-C16))</f>
        <v>90499.9999999999</v>
      </c>
      <c r="D23" s="14" t="n">
        <f aca="false">C23-$C$9</f>
        <v>13000</v>
      </c>
      <c r="E23" s="15" t="n">
        <f aca="false">IFERROR(D23/$C$9,0)</f>
        <v>0.167741935483871</v>
      </c>
    </row>
    <row r="25" customFormat="false" ht="15" hidden="false" customHeight="true" outlineLevel="0" collapsed="false">
      <c r="B25" s="16" t="s">
        <v>27</v>
      </c>
      <c r="F25" s="16" t="s">
        <v>28</v>
      </c>
    </row>
    <row r="26" customFormat="false" ht="15" hidden="false" customHeight="true" outlineLevel="0" collapsed="false">
      <c r="B26" s="5" t="s">
        <v>29</v>
      </c>
      <c r="C26" s="17" t="n">
        <f aca="false">C5*(1+C13)*(1+C14)</f>
        <v>826875</v>
      </c>
      <c r="F26" s="18" t="str">
        <f aca="false">INDEX(B20:B23,MATCH(MAX(D20:D23),D20:D23,0))</f>
        <v>Price increase only</v>
      </c>
      <c r="G26" s="18"/>
    </row>
    <row r="27" customFormat="false" ht="15" hidden="false" customHeight="true" outlineLevel="0" collapsed="false">
      <c r="B27" s="5" t="s">
        <v>30</v>
      </c>
      <c r="C27" s="17" t="n">
        <f aca="false">(C5*C6*(1+C14))*(1-C15/C6)</f>
        <v>417375</v>
      </c>
      <c r="F27" s="8" t="s">
        <v>31</v>
      </c>
      <c r="G27" s="9" t="n">
        <f aca="false">MAX(D20:D23)</f>
        <v>37500.0000000001</v>
      </c>
    </row>
    <row r="28" customFormat="false" ht="15" hidden="false" customHeight="true" outlineLevel="0" collapsed="false">
      <c r="B28" s="5" t="s">
        <v>32</v>
      </c>
      <c r="C28" s="17" t="n">
        <f aca="false">C26-C27</f>
        <v>409500</v>
      </c>
    </row>
    <row r="29" customFormat="false" ht="15" hidden="false" customHeight="true" outlineLevel="0" collapsed="false">
      <c r="B29" s="5" t="s">
        <v>33</v>
      </c>
      <c r="C29" s="17" t="n">
        <f aca="false">C8*(1-C16)</f>
        <v>247000</v>
      </c>
    </row>
    <row r="30" customFormat="false" ht="15" hidden="false" customHeight="true" outlineLevel="0" collapsed="false">
      <c r="B30" s="8" t="s">
        <v>34</v>
      </c>
      <c r="C30" s="9" t="n">
        <f aca="false">C28-C29</f>
        <v>162500</v>
      </c>
    </row>
    <row r="31" customFormat="false" ht="15" hidden="false" customHeight="true" outlineLevel="0" collapsed="false">
      <c r="B31" s="8" t="s">
        <v>35</v>
      </c>
      <c r="C31" s="9" t="n">
        <f aca="false">C30-C9</f>
        <v>85000</v>
      </c>
    </row>
    <row r="32" customFormat="false" ht="15" hidden="false" customHeight="true" outlineLevel="0" collapsed="false">
      <c r="B32" s="8" t="s">
        <v>22</v>
      </c>
      <c r="C32" s="19" t="n">
        <f aca="false">IFERROR(C31/C9,0)</f>
        <v>1.09677419354839</v>
      </c>
    </row>
    <row r="34" customFormat="false" ht="19.5" hidden="false" customHeight="true" outlineLevel="0" collapsed="false">
      <c r="B34" s="4" t="s">
        <v>36</v>
      </c>
      <c r="C34" s="4"/>
      <c r="D34" s="4"/>
      <c r="E34" s="4"/>
      <c r="F34" s="4"/>
      <c r="G34" s="4"/>
      <c r="H34" s="4"/>
    </row>
    <row r="35" customFormat="false" ht="15" hidden="false" customHeight="true" outlineLevel="0" collapsed="false">
      <c r="B35" s="20" t="s">
        <v>37</v>
      </c>
      <c r="C35" s="20"/>
      <c r="D35" s="20"/>
      <c r="E35" s="20"/>
      <c r="F35" s="20"/>
      <c r="G35" s="20"/>
    </row>
    <row r="36" customFormat="false" ht="15" hidden="false" customHeight="true" outlineLevel="0" collapsed="false">
      <c r="B36" s="20" t="s">
        <v>38</v>
      </c>
      <c r="C36" s="20"/>
      <c r="D36" s="20"/>
      <c r="E36" s="20"/>
      <c r="F36" s="20"/>
      <c r="G36" s="20"/>
    </row>
    <row r="37" customFormat="false" ht="15" hidden="false" customHeight="true" outlineLevel="0" collapsed="false">
      <c r="B37" s="20" t="s">
        <v>39</v>
      </c>
      <c r="C37" s="20"/>
      <c r="D37" s="20"/>
      <c r="E37" s="20"/>
      <c r="F37" s="20"/>
      <c r="G37" s="20"/>
    </row>
    <row r="38" customFormat="false" ht="15" hidden="false" customHeight="true" outlineLevel="0" collapsed="false">
      <c r="B38" s="20" t="s">
        <v>40</v>
      </c>
      <c r="C38" s="20"/>
      <c r="D38" s="20"/>
      <c r="E38" s="20"/>
      <c r="F38" s="20"/>
      <c r="G38" s="20"/>
    </row>
    <row r="39" customFormat="false" ht="15" hidden="false" customHeight="true" outlineLevel="0" collapsed="false">
      <c r="B39" s="20" t="s">
        <v>41</v>
      </c>
      <c r="C39" s="20"/>
      <c r="D39" s="20"/>
      <c r="E39" s="20"/>
      <c r="F39" s="20"/>
      <c r="G39" s="20"/>
    </row>
    <row r="41" customFormat="false" ht="15" hidden="false" customHeight="true" outlineLevel="0" collapsed="false">
      <c r="B41" s="3" t="s">
        <v>42</v>
      </c>
      <c r="C41" s="3"/>
      <c r="D41" s="3"/>
      <c r="E41" s="3"/>
      <c r="F41" s="3"/>
      <c r="G41" s="3"/>
    </row>
    <row r="43" customFormat="false" ht="15" hidden="false" customHeight="true" outlineLevel="0" collapsed="false">
      <c r="B43" s="21" t="s">
        <v>43</v>
      </c>
      <c r="C43" s="21"/>
      <c r="D43" s="21"/>
      <c r="E43" s="21"/>
      <c r="F43" s="21"/>
      <c r="G43" s="21"/>
    </row>
  </sheetData>
  <mergeCells count="13">
    <mergeCell ref="B2:G2"/>
    <mergeCell ref="B4:G4"/>
    <mergeCell ref="B12:G12"/>
    <mergeCell ref="B18:G18"/>
    <mergeCell ref="F26:G26"/>
    <mergeCell ref="B34:H34"/>
    <mergeCell ref="B35:G35"/>
    <mergeCell ref="B36:G36"/>
    <mergeCell ref="B37:G37"/>
    <mergeCell ref="B38:G38"/>
    <mergeCell ref="B39:G39"/>
    <mergeCell ref="B41:G41"/>
    <mergeCell ref="B43:G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865FDA-B457-45C5-A399-EE3DDCC44762}"/>
</file>

<file path=customXml/itemProps2.xml><?xml version="1.0" encoding="utf-8"?>
<ds:datastoreItem xmlns:ds="http://schemas.openxmlformats.org/officeDocument/2006/customXml" ds:itemID="{D7E6AEA0-3744-46C9-BD91-2C5C5305F0E7}"/>
</file>

<file path=customXml/itemProps3.xml><?xml version="1.0" encoding="utf-8"?>
<ds:datastoreItem xmlns:ds="http://schemas.openxmlformats.org/officeDocument/2006/customXml" ds:itemID="{CD261E94-D48F-469E-BD86-EF5E9F97AC5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STA012 - Profit Increase Calculator</dc:title>
  <dc:subject/>
  <dc:creator>Waycorp Advisors</dc:creator>
  <dc:description/>
  <cp:lastModifiedBy>Waycorp Advisors</cp:lastModifiedBy>
  <cp:revision>0</cp:revision>
  <dcterms:created xsi:type="dcterms:W3CDTF">2026-08-17T08:19:27Z</dcterms:created>
  <dcterms:modified xsi:type="dcterms:W3CDTF">2026-08-17T08:44:10Z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