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sh Flow (Credit)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<sst xmlns="http://schemas.openxmlformats.org/spreadsheetml/2006/main" count="63" uniqueCount="63">
  <si>
    <t xml:space="preserve">CASH FLOW FORECAST — 12 MONTH (CREDIT &amp; CASH SALES)</t>
  </si>
  <si>
    <t xml:space="preserve">For a business that invoices on terms. Set your collection pattern and the sheet times the cash for you.</t>
  </si>
  <si>
    <t xml:space="preserve">  SETTINGS</t>
  </si>
  <si>
    <t xml:space="preserve">Cash in bank at 1 July</t>
  </si>
  <si>
    <t xml:space="preserve">Collected in month of sale</t>
  </si>
  <si>
    <t xml:space="preserve">Deposits and cash customers</t>
  </si>
  <si>
    <t xml:space="preserve">Collected 1 month later</t>
  </si>
  <si>
    <t xml:space="preserve">30-day terms</t>
  </si>
  <si>
    <t xml:space="preserve">Collected 2 months later</t>
  </si>
  <si>
    <t xml:space="preserve">Slow payers</t>
  </si>
  <si>
    <t xml:space="preserve">Never collected (bad debts)</t>
  </si>
  <si>
    <t xml:space="preserve">Must total 100%</t>
  </si>
  <si>
    <t xml:space="preserve">Total (must equal 100%)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</si>
  <si>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</si>
  <si>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</si>
  <si>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</si>
  <si>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</si>
  <si>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</si>
  <si>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</si>
  <si>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</si>
  <si>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</si>
  <si>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</si>
  <si>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</si>
  <si>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</si>
  <si>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</si>
  <si>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TOTAL</t>
  </si>
  <si>
    <t xml:space="preserve">Sales invoiced (incl. GST)</t>
  </si>
  <si>
    <t xml:space="preserve">Collected — month of sale</t>
  </si>
  <si>
    <t xml:space="preserve">Collected — 1 month later</t>
  </si>
  <si>
    <t xml:space="preserve">Collected — 2 months later</t>
  </si>
  <si>
    <t xml:space="preserve">TOTAL CASH COLLECTED</t>
  </si>
  <si>
    <t xml:space="preserve">Debtors outstanding at month end</t>
  </si>
  <si>
    <t xml:space="preserve">CASH PAID</t>
  </si>
  <si>
    <t xml:space="preserve">Purchases and materials (incl. GST)</t>
  </si>
  <si>
    <t xml:space="preserve">Wages and superannuation</t>
  </si>
  <si>
    <t xml:space="preserve">Rent and outgoings (incl. GST)</t>
  </si>
  <si>
    <t xml:space="preserve">Vehicle, fuel and travel</t>
  </si>
  <si>
    <t xml:space="preserve">Insurance</t>
  </si>
  <si>
    <t xml:space="preserve">Marketing</t>
  </si>
  <si>
    <t xml:space="preserve">Software, phone and utilities</t>
  </si>
  <si>
    <t xml:space="preserve">Accounting and professional fees</t>
  </si>
  <si>
    <t xml:space="preserve">Bank fees, interest and loan repayments</t>
  </si>
  <si>
    <t xml:space="preserve">BAS payment to the ATO</t>
  </si>
  <si>
    <t xml:space="preserve">Income tax and PAYG instalments</t>
  </si>
  <si>
    <t xml:space="preserve">Owner's drawings</t>
  </si>
  <si>
    <t xml:space="preserve">Other payments</t>
  </si>
  <si>
    <t xml:space="preserve">TOTAL PAID</t>
  </si>
  <si>
    <t xml:space="preserve">Cash at start of month</t>
  </si>
  <si>
    <t xml:space="preserve">Net movement</t>
  </si>
  <si>
    <t xml:space="preserve">CASH AT END OF MONTH</t>
  </si>
  <si>
    <t xml:space="preserve">  SUMMARY</t>
  </si>
  <si>
    <t xml:space="preserve">Lowest cash balance</t>
  </si>
  <si>
    <t xml:space="preserve">Closing cash at 30 June</t>
  </si>
  <si>
    <t xml:space="preserve">Debtors at 30 June</t>
  </si>
  <si>
    <t xml:space="preserve">Bad debts for the year</t>
  </si>
  <si>
    <t xml:space="preserve">  NOTES</t>
  </si>
  <si>
    <t xml:space="preserve">•  Set the four collection percentages to match your real debtor history — not what your terms say.</t>
  </si>
  <si>
    <t xml:space="preserve">•  They must total 100%. Anything you never collect belongs in the bad debts line.</t>
  </si>
  <si>
    <t xml:space="preserve">•  The first two months collect less than a full pattern because there are no prior-month sales to draw on. That is correct.</t>
  </si>
  <si>
    <t xml:space="preserve">•  All amounts are GST-INCLUSIVE.</t>
  </si>
  <si>
    <t xml:space="preserve">•  If your collections slip by even 15 days, the low point moves. Test it by shifting the percentages.</t>
  </si>
  <si>
    <t xml:space="preserve">This template is a general tool and does not take your particular circumstances into account. It is not financial, tax or accounting advice. Speak to us before relying on it for a decision.</t>
  </si>
  <si>
    <t xml:space="preserve">© Waycorp Advisors  ·  Waycorp Advisors.com  ·  Level 45, 680 George Street, Sydney NSW 2000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</si>
</sst>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;&quot;($&quot;#,##0\);\-"/>
    <numFmt numFmtId="166" formatCode="0.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4304A"/>
      <name val="Arial"/>
      <family val="0"/>
      <charset val="1"/>
    </font>
    <font>
      <i val="true"/>
      <sz val="9"/>
      <color rgb="FF5A64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5A648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9"/>
      <color rgb="FF24304A"/>
      <name val="Arial"/>
      <family val="0"/>
      <charset val="1"/>
    </font>
    <font>
      <b val="true"/>
      <sz val="10"/>
      <color rgb="FF24304A"/>
      <name val="Arial"/>
      <family val="0"/>
      <charset val="1"/>
    </font>
    <font>
      <sz val="8"/>
      <color rgb="FF5A648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24304A"/>
        <bgColor rgb="FF003366"/>
      </patternFill>
    </fill>
    <fill>
      <patternFill patternType="solid">
        <fgColor rgb="FFFFFFCC"/>
        <bgColor rgb="FFFFFFFF"/>
      </patternFill>
    </fill>
    <fill>
      <patternFill patternType="solid">
        <fgColor rgb="FFEEF1F5"/>
        <bgColor rgb="FFFFFFFF"/>
      </patternFill>
    </fill>
    <fill>
      <patternFill patternType="solid">
        <fgColor rgb="FFDCE2EA"/>
        <bgColor rgb="FFEEF1F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7D2"/>
      </left>
      <right style="thin">
        <color rgb="FFBFC7D2"/>
      </right>
      <top style="thin">
        <color rgb="FFBFC7D2"/>
      </top>
      <bottom style="thin">
        <color rgb="FFBFC7D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7D2"/>
      <rgbColor rgb="FF808080"/>
      <rgbColor rgb="FF9999FF"/>
      <rgbColor rgb="FF993366"/>
      <rgbColor rgb="FFFFFFCC"/>
      <rgbColor rgb="FFEEF1F5"/>
      <rgbColor rgb="FF660066"/>
      <rgbColor rgb="FFFF8080"/>
      <rgbColor rgb="FF0066CC"/>
      <rgbColor rgb="FFDCE2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4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304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0</xdr:colOff>
      <xdr:row>0</xdr:row>
      <xdr:rowOff>0</xdr:rowOff>
    </xdr:from>
    <xdr:to>
      <xdr:col>12</xdr:col>
      <xdr:colOff>115560</xdr:colOff>
      <xdr:row>0</xdr:row>
      <xdr:rowOff>494640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8775720" y="0"/>
          <a:ext cx="1666080" cy="4946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5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34"/>
    <col collapsed="false" customWidth="true" hidden="false" outlineLevel="0" max="14" min="3" style="1" width="11"/>
    <col collapsed="false" customWidth="true" hidden="false" outlineLevel="0" max="15" min="15" style="1" width="13"/>
    <col collapsed="false" customWidth="true" hidden="false" outlineLevel="0" max="16" min="16" style="1" width="3"/>
  </cols>
  <sheetData>
    <row r="1" customFormat="false" ht="45.75" hidden="false" customHeight="true" outlineLevel="0" collapsed="false">
      <c r="B1" s="2" t="s">
        <v>0</v>
      </c>
    </row>
    <row r="2" customFormat="false" ht="15" hidden="false" customHeight="true" outlineLevel="0" collapsed="false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4" customFormat="false" ht="19.5" hidden="false" customHeight="true" outlineLevel="0" collapsed="false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customFormat="false" ht="15" hidden="false" customHeight="true" outlineLevel="0" collapsed="false">
      <c r="B5" s="5" t="s">
        <v>3</v>
      </c>
      <c r="C5" s="6" t="n">
        <v>55000</v>
      </c>
    </row>
    <row r="6" customFormat="false" ht="15" hidden="false" customHeight="true" outlineLevel="0" collapsed="false">
      <c r="B6" s="5" t="s">
        <v>4</v>
      </c>
      <c r="C6" s="7" t="n">
        <v>0.3</v>
      </c>
      <c r="D6" s="8" t="s">
        <v>5</v>
      </c>
    </row>
    <row r="7" customFormat="false" ht="15" hidden="false" customHeight="true" outlineLevel="0" collapsed="false">
      <c r="B7" s="5" t="s">
        <v>6</v>
      </c>
      <c r="C7" s="7" t="n">
        <v>0.5</v>
      </c>
      <c r="D7" s="8" t="s">
        <v>7</v>
      </c>
    </row>
    <row r="8" customFormat="false" ht="15" hidden="false" customHeight="true" outlineLevel="0" collapsed="false">
      <c r="B8" s="5" t="s">
        <v>8</v>
      </c>
      <c r="C8" s="7" t="n">
        <v>0.18</v>
      </c>
      <c r="D8" s="8" t="s">
        <v>9</v>
      </c>
    </row>
    <row r="9" customFormat="false" ht="15" hidden="false" customHeight="true" outlineLevel="0" collapsed="false">
      <c r="B9" s="5" t="s">
        <v>10</v>
      </c>
      <c r="C9" s="7" t="n">
        <v>0.02</v>
      </c>
      <c r="D9" s="8" t="s">
        <v>11</v>
      </c>
    </row>
    <row r="10" customFormat="false" ht="15" hidden="false" customHeight="true" outlineLevel="0" collapsed="false">
      <c r="B10" s="9" t="s">
        <v>12</v>
      </c>
      <c r="C10" s="10" t="n">
        <f aca="false">SUM(C6:C9)</f>
        <v>1</v>
      </c>
      <c r="D10" s="11" t="str">
        <f aca="false">IF(ROUND(C10,4)=1,"OK","Does not total 100% — adjust the percentages")</f>
        <v>OK</v>
      </c>
    </row>
    <row r="12" customFormat="false" ht="15" hidden="false" customHeight="true" outlineLevel="0" collapsed="false">
      <c r="B12" s="12"/>
      <c r="C12" s="13" t="s">
        <v>13</v>
      </c>
      <c r="D12" s="13" t="s">
        <v>14</v>
      </c>
      <c r="E12" s="13" t="s">
        <v>15</v>
      </c>
      <c r="F12" s="13" t="s">
        <v>16</v>
      </c>
      <c r="G12" s="13" t="s">
        <v>17</v>
      </c>
      <c r="H12" s="13" t="s">
        <v>18</v>
      </c>
      <c r="I12" s="13" t="s">
        <v>19</v>
      </c>
      <c r="J12" s="13" t="s">
        <v>20</v>
      </c>
      <c r="K12" s="13" t="s">
        <v>21</v>
      </c>
      <c r="L12" s="13" t="s">
        <v>22</v>
      </c>
      <c r="M12" s="13" t="s">
        <v>23</v>
      </c>
      <c r="N12" s="13" t="s">
        <v>24</v>
      </c>
      <c r="O12" s="14" t="s">
        <v>25</v>
      </c>
    </row>
    <row r="13" customFormat="false" ht="15" hidden="false" customHeight="true" outlineLevel="0" collapsed="false">
      <c r="B13" s="15" t="s">
        <v>26</v>
      </c>
      <c r="C13" s="6" t="n">
        <v>66000</v>
      </c>
      <c r="D13" s="6" t="n">
        <v>60500</v>
      </c>
      <c r="E13" s="6" t="n">
        <v>70400</v>
      </c>
      <c r="F13" s="6" t="n">
        <v>77000</v>
      </c>
      <c r="G13" s="6" t="n">
        <v>72600</v>
      </c>
      <c r="H13" s="6" t="n">
        <v>94600</v>
      </c>
      <c r="I13" s="6" t="n">
        <v>48400</v>
      </c>
      <c r="J13" s="6" t="n">
        <v>55000</v>
      </c>
      <c r="K13" s="6" t="n">
        <v>74800</v>
      </c>
      <c r="L13" s="6" t="n">
        <v>67100</v>
      </c>
      <c r="M13" s="6" t="n">
        <v>71500</v>
      </c>
      <c r="N13" s="6" t="n">
        <v>79200</v>
      </c>
      <c r="O13" s="16" t="n">
        <f aca="false">SUM(C13:N13)</f>
        <v>837100</v>
      </c>
    </row>
    <row r="14" customFormat="false" ht="15" hidden="false" customHeight="true" outlineLevel="0" collapsed="false">
      <c r="B14" s="15" t="s">
        <v>27</v>
      </c>
      <c r="C14" s="16" t="n">
        <f aca="false">C13*$C$6</f>
        <v>19800</v>
      </c>
      <c r="D14" s="16" t="n">
        <f aca="false">D13*$C$6</f>
        <v>18150</v>
      </c>
      <c r="E14" s="16" t="n">
        <f aca="false">E13*$C$6</f>
        <v>21120</v>
      </c>
      <c r="F14" s="16" t="n">
        <f aca="false">F13*$C$6</f>
        <v>23100</v>
      </c>
      <c r="G14" s="16" t="n">
        <f aca="false">G13*$C$6</f>
        <v>21780</v>
      </c>
      <c r="H14" s="16" t="n">
        <f aca="false">H13*$C$6</f>
        <v>28380</v>
      </c>
      <c r="I14" s="16" t="n">
        <f aca="false">I13*$C$6</f>
        <v>14520</v>
      </c>
      <c r="J14" s="16" t="n">
        <f aca="false">J13*$C$6</f>
        <v>16500</v>
      </c>
      <c r="K14" s="16" t="n">
        <f aca="false">K13*$C$6</f>
        <v>22440</v>
      </c>
      <c r="L14" s="16" t="n">
        <f aca="false">L13*$C$6</f>
        <v>20130</v>
      </c>
      <c r="M14" s="16" t="n">
        <f aca="false">M13*$C$6</f>
        <v>21450</v>
      </c>
      <c r="N14" s="16" t="n">
        <f aca="false">N13*$C$6</f>
        <v>23760</v>
      </c>
      <c r="O14" s="16" t="n">
        <f aca="false">SUM(C14:N14)</f>
        <v>251130</v>
      </c>
    </row>
    <row r="15" customFormat="false" ht="15" hidden="false" customHeight="true" outlineLevel="0" collapsed="false">
      <c r="B15" s="15" t="s">
        <v>28</v>
      </c>
      <c r="C15" s="16" t="n">
        <v>0</v>
      </c>
      <c r="D15" s="16" t="n">
        <f aca="false">C13*$C$7</f>
        <v>33000</v>
      </c>
      <c r="E15" s="16" t="n">
        <f aca="false">D13*$C$7</f>
        <v>30250</v>
      </c>
      <c r="F15" s="16" t="n">
        <f aca="false">E13*$C$7</f>
        <v>35200</v>
      </c>
      <c r="G15" s="16" t="n">
        <f aca="false">F13*$C$7</f>
        <v>38500</v>
      </c>
      <c r="H15" s="16" t="n">
        <f aca="false">G13*$C$7</f>
        <v>36300</v>
      </c>
      <c r="I15" s="16" t="n">
        <f aca="false">H13*$C$7</f>
        <v>47300</v>
      </c>
      <c r="J15" s="16" t="n">
        <f aca="false">I13*$C$7</f>
        <v>24200</v>
      </c>
      <c r="K15" s="16" t="n">
        <f aca="false">J13*$C$7</f>
        <v>27500</v>
      </c>
      <c r="L15" s="16" t="n">
        <f aca="false">K13*$C$7</f>
        <v>37400</v>
      </c>
      <c r="M15" s="16" t="n">
        <f aca="false">L13*$C$7</f>
        <v>33550</v>
      </c>
      <c r="N15" s="16" t="n">
        <f aca="false">M13*$C$7</f>
        <v>35750</v>
      </c>
      <c r="O15" s="16" t="n">
        <f aca="false">SUM(C15:N15)</f>
        <v>378950</v>
      </c>
    </row>
    <row r="16" customFormat="false" ht="15" hidden="false" customHeight="true" outlineLevel="0" collapsed="false">
      <c r="B16" s="15" t="s">
        <v>29</v>
      </c>
      <c r="C16" s="16" t="n">
        <v>0</v>
      </c>
      <c r="D16" s="16" t="n">
        <v>0</v>
      </c>
      <c r="E16" s="16" t="n">
        <f aca="false">C13*$C$8</f>
        <v>11880</v>
      </c>
      <c r="F16" s="16" t="n">
        <f aca="false">D13*$C$8</f>
        <v>10890</v>
      </c>
      <c r="G16" s="16" t="n">
        <f aca="false">E13*$C$8</f>
        <v>12672</v>
      </c>
      <c r="H16" s="16" t="n">
        <f aca="false">F13*$C$8</f>
        <v>13860</v>
      </c>
      <c r="I16" s="16" t="n">
        <f aca="false">G13*$C$8</f>
        <v>13068</v>
      </c>
      <c r="J16" s="16" t="n">
        <f aca="false">H13*$C$8</f>
        <v>17028</v>
      </c>
      <c r="K16" s="16" t="n">
        <f aca="false">I13*$C$8</f>
        <v>8712</v>
      </c>
      <c r="L16" s="16" t="n">
        <f aca="false">J13*$C$8</f>
        <v>9900</v>
      </c>
      <c r="M16" s="16" t="n">
        <f aca="false">K13*$C$8</f>
        <v>13464</v>
      </c>
      <c r="N16" s="16" t="n">
        <f aca="false">L13*$C$8</f>
        <v>12078</v>
      </c>
      <c r="O16" s="16" t="n">
        <f aca="false">SUM(C16:N16)</f>
        <v>123552</v>
      </c>
    </row>
    <row r="17" customFormat="false" ht="15" hidden="false" customHeight="true" outlineLevel="0" collapsed="false">
      <c r="B17" s="17" t="s">
        <v>30</v>
      </c>
      <c r="C17" s="18" t="n">
        <f aca="false">C14+C15+C16</f>
        <v>19800</v>
      </c>
      <c r="D17" s="18" t="n">
        <f aca="false">D14+D15+D16</f>
        <v>51150</v>
      </c>
      <c r="E17" s="18" t="n">
        <f aca="false">E14+E15+E16</f>
        <v>63250</v>
      </c>
      <c r="F17" s="18" t="n">
        <f aca="false">F14+F15+F16</f>
        <v>69190</v>
      </c>
      <c r="G17" s="18" t="n">
        <f aca="false">G14+G15+G16</f>
        <v>72952</v>
      </c>
      <c r="H17" s="18" t="n">
        <f aca="false">H14+H15+H16</f>
        <v>78540</v>
      </c>
      <c r="I17" s="18" t="n">
        <f aca="false">I14+I15+I16</f>
        <v>74888</v>
      </c>
      <c r="J17" s="18" t="n">
        <f aca="false">J14+J15+J16</f>
        <v>57728</v>
      </c>
      <c r="K17" s="18" t="n">
        <f aca="false">K14+K15+K16</f>
        <v>58652</v>
      </c>
      <c r="L17" s="18" t="n">
        <f aca="false">L14+L15+L16</f>
        <v>67430</v>
      </c>
      <c r="M17" s="18" t="n">
        <f aca="false">M14+M15+M16</f>
        <v>68464</v>
      </c>
      <c r="N17" s="18" t="n">
        <f aca="false">N14+N15+N16</f>
        <v>71588</v>
      </c>
      <c r="O17" s="18" t="n">
        <f aca="false">SUM(C17:N17)</f>
        <v>753632</v>
      </c>
    </row>
    <row r="18" customFormat="false" ht="15" hidden="false" customHeight="true" outlineLevel="0" collapsed="false">
      <c r="B18" s="15" t="s">
        <v>31</v>
      </c>
      <c r="C18" s="16" t="n">
        <f aca="false">SUM($C$13:C13)-SUM($C$17:C17)-SUM($C$13:C13)*$C$9</f>
        <v>44880</v>
      </c>
      <c r="D18" s="16" t="n">
        <f aca="false">SUM($C$13:D13)-SUM($C$17:D17)-SUM($C$13:D13)*$C$9</f>
        <v>53020</v>
      </c>
      <c r="E18" s="16" t="n">
        <f aca="false">SUM($C$13:E13)-SUM($C$17:E17)-SUM($C$13:E13)*$C$9</f>
        <v>58762</v>
      </c>
      <c r="F18" s="16" t="n">
        <f aca="false">SUM($C$13:F13)-SUM($C$17:F17)-SUM($C$13:F13)*$C$9</f>
        <v>65032</v>
      </c>
      <c r="G18" s="16" t="n">
        <f aca="false">SUM($C$13:G13)-SUM($C$17:G17)-SUM($C$13:G13)*$C$9</f>
        <v>63228</v>
      </c>
      <c r="H18" s="16" t="n">
        <f aca="false">SUM($C$13:H13)-SUM($C$17:H17)-SUM($C$13:H13)*$C$9</f>
        <v>77396</v>
      </c>
      <c r="I18" s="16" t="n">
        <f aca="false">SUM($C$13:I13)-SUM($C$17:I17)-SUM($C$13:I13)*$C$9</f>
        <v>49940</v>
      </c>
      <c r="J18" s="16" t="n">
        <f aca="false">SUM($C$13:J13)-SUM($C$17:J17)-SUM($C$13:J13)*$C$9</f>
        <v>46112</v>
      </c>
      <c r="K18" s="16" t="n">
        <f aca="false">SUM($C$13:K13)-SUM($C$17:K17)-SUM($C$13:K13)*$C$9</f>
        <v>60764</v>
      </c>
      <c r="L18" s="16" t="n">
        <f aca="false">SUM($C$13:L13)-SUM($C$17:L17)-SUM($C$13:L13)*$C$9</f>
        <v>59092</v>
      </c>
      <c r="M18" s="16" t="n">
        <f aca="false">SUM($C$13:M13)-SUM($C$17:M17)-SUM($C$13:M13)*$C$9</f>
        <v>60698</v>
      </c>
      <c r="N18" s="16" t="n">
        <f aca="false">SUM($C$13:N13)-SUM($C$17:N17)-SUM($C$13:N13)*$C$9</f>
        <v>66726</v>
      </c>
      <c r="O18" s="16" t="n">
        <f aca="false">N18</f>
        <v>66726</v>
      </c>
    </row>
    <row r="20" customFormat="false" ht="15" hidden="false" customHeight="true" outlineLevel="0" collapsed="false">
      <c r="B20" s="19" t="s">
        <v>32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Format="false" ht="15" hidden="false" customHeight="true" outlineLevel="0" collapsed="false">
      <c r="B21" s="15" t="s">
        <v>33</v>
      </c>
      <c r="C21" s="6" t="n">
        <v>25080</v>
      </c>
      <c r="D21" s="6" t="n">
        <v>22990</v>
      </c>
      <c r="E21" s="6" t="n">
        <v>26752</v>
      </c>
      <c r="F21" s="6" t="n">
        <v>29260</v>
      </c>
      <c r="G21" s="6" t="n">
        <v>27588</v>
      </c>
      <c r="H21" s="6" t="n">
        <v>35948</v>
      </c>
      <c r="I21" s="6" t="n">
        <v>18392</v>
      </c>
      <c r="J21" s="6" t="n">
        <v>20900</v>
      </c>
      <c r="K21" s="6" t="n">
        <v>28424</v>
      </c>
      <c r="L21" s="6" t="n">
        <v>25498</v>
      </c>
      <c r="M21" s="6" t="n">
        <v>27170</v>
      </c>
      <c r="N21" s="6" t="n">
        <v>30096</v>
      </c>
      <c r="O21" s="16" t="n">
        <f aca="false">SUM(C21:N21)</f>
        <v>318098</v>
      </c>
    </row>
    <row r="22" customFormat="false" ht="15" hidden="false" customHeight="true" outlineLevel="0" collapsed="false">
      <c r="B22" s="15" t="s">
        <v>34</v>
      </c>
      <c r="C22" s="6" t="n">
        <v>14000</v>
      </c>
      <c r="D22" s="6" t="n">
        <v>14000</v>
      </c>
      <c r="E22" s="6" t="n">
        <v>14000</v>
      </c>
      <c r="F22" s="6" t="n">
        <v>14000</v>
      </c>
      <c r="G22" s="6" t="n">
        <v>14000</v>
      </c>
      <c r="H22" s="6" t="n">
        <v>14000</v>
      </c>
      <c r="I22" s="6" t="n">
        <v>14000</v>
      </c>
      <c r="J22" s="6" t="n">
        <v>14000</v>
      </c>
      <c r="K22" s="6" t="n">
        <v>14000</v>
      </c>
      <c r="L22" s="6" t="n">
        <v>14000</v>
      </c>
      <c r="M22" s="6" t="n">
        <v>14000</v>
      </c>
      <c r="N22" s="6" t="n">
        <v>14000</v>
      </c>
      <c r="O22" s="16" t="n">
        <f aca="false">SUM(C22:N22)</f>
        <v>168000</v>
      </c>
    </row>
    <row r="23" customFormat="false" ht="15" hidden="false" customHeight="true" outlineLevel="0" collapsed="false">
      <c r="B23" s="15" t="s">
        <v>35</v>
      </c>
      <c r="C23" s="6" t="n">
        <v>3850</v>
      </c>
      <c r="D23" s="6" t="n">
        <v>3850</v>
      </c>
      <c r="E23" s="6" t="n">
        <v>3850</v>
      </c>
      <c r="F23" s="6" t="n">
        <v>3850</v>
      </c>
      <c r="G23" s="6" t="n">
        <v>3850</v>
      </c>
      <c r="H23" s="6" t="n">
        <v>3850</v>
      </c>
      <c r="I23" s="6" t="n">
        <v>3850</v>
      </c>
      <c r="J23" s="6" t="n">
        <v>3850</v>
      </c>
      <c r="K23" s="6" t="n">
        <v>3850</v>
      </c>
      <c r="L23" s="6" t="n">
        <v>3850</v>
      </c>
      <c r="M23" s="6" t="n">
        <v>3850</v>
      </c>
      <c r="N23" s="6" t="n">
        <v>3850</v>
      </c>
      <c r="O23" s="16" t="n">
        <f aca="false">SUM(C23:N23)</f>
        <v>46200</v>
      </c>
    </row>
    <row r="24" customFormat="false" ht="15" hidden="false" customHeight="true" outlineLevel="0" collapsed="false">
      <c r="B24" s="15" t="s">
        <v>36</v>
      </c>
      <c r="C24" s="6" t="n">
        <v>1650</v>
      </c>
      <c r="D24" s="6" t="n">
        <v>1650</v>
      </c>
      <c r="E24" s="6" t="n">
        <v>1650</v>
      </c>
      <c r="F24" s="6" t="n">
        <v>1650</v>
      </c>
      <c r="G24" s="6" t="n">
        <v>1650</v>
      </c>
      <c r="H24" s="6" t="n">
        <v>1650</v>
      </c>
      <c r="I24" s="6" t="n">
        <v>1650</v>
      </c>
      <c r="J24" s="6" t="n">
        <v>1650</v>
      </c>
      <c r="K24" s="6" t="n">
        <v>1650</v>
      </c>
      <c r="L24" s="6" t="n">
        <v>1650</v>
      </c>
      <c r="M24" s="6" t="n">
        <v>1650</v>
      </c>
      <c r="N24" s="6" t="n">
        <v>1650</v>
      </c>
      <c r="O24" s="16" t="n">
        <f aca="false">SUM(C24:N24)</f>
        <v>19800</v>
      </c>
    </row>
    <row r="25" customFormat="false" ht="15" hidden="false" customHeight="true" outlineLevel="0" collapsed="false">
      <c r="B25" s="15" t="s">
        <v>37</v>
      </c>
      <c r="C25" s="6"/>
      <c r="D25" s="6"/>
      <c r="E25" s="6" t="n">
        <v>5200</v>
      </c>
      <c r="F25" s="6"/>
      <c r="G25" s="6"/>
      <c r="H25" s="6"/>
      <c r="I25" s="6"/>
      <c r="J25" s="6"/>
      <c r="K25" s="6"/>
      <c r="L25" s="6"/>
      <c r="M25" s="6"/>
      <c r="N25" s="6"/>
      <c r="O25" s="16" t="n">
        <f aca="false">SUM(C25:N25)</f>
        <v>5200</v>
      </c>
    </row>
    <row r="26" customFormat="false" ht="15" hidden="false" customHeight="true" outlineLevel="0" collapsed="false">
      <c r="B26" s="15" t="s">
        <v>38</v>
      </c>
      <c r="C26" s="6" t="n">
        <v>990</v>
      </c>
      <c r="D26" s="6" t="n">
        <v>990</v>
      </c>
      <c r="E26" s="6" t="n">
        <v>990</v>
      </c>
      <c r="F26" s="6" t="n">
        <v>990</v>
      </c>
      <c r="G26" s="6" t="n">
        <v>990</v>
      </c>
      <c r="H26" s="6" t="n">
        <v>990</v>
      </c>
      <c r="I26" s="6" t="n">
        <v>990</v>
      </c>
      <c r="J26" s="6" t="n">
        <v>990</v>
      </c>
      <c r="K26" s="6" t="n">
        <v>990</v>
      </c>
      <c r="L26" s="6" t="n">
        <v>990</v>
      </c>
      <c r="M26" s="6" t="n">
        <v>990</v>
      </c>
      <c r="N26" s="6" t="n">
        <v>990</v>
      </c>
      <c r="O26" s="16" t="n">
        <f aca="false">SUM(C26:N26)</f>
        <v>11880</v>
      </c>
    </row>
    <row r="27" customFormat="false" ht="15" hidden="false" customHeight="true" outlineLevel="0" collapsed="false">
      <c r="B27" s="15" t="s">
        <v>39</v>
      </c>
      <c r="C27" s="6" t="n">
        <v>1210</v>
      </c>
      <c r="D27" s="6" t="n">
        <v>1210</v>
      </c>
      <c r="E27" s="6" t="n">
        <v>1210</v>
      </c>
      <c r="F27" s="6" t="n">
        <v>1210</v>
      </c>
      <c r="G27" s="6" t="n">
        <v>1210</v>
      </c>
      <c r="H27" s="6" t="n">
        <v>1210</v>
      </c>
      <c r="I27" s="6" t="n">
        <v>1210</v>
      </c>
      <c r="J27" s="6" t="n">
        <v>1210</v>
      </c>
      <c r="K27" s="6" t="n">
        <v>1210</v>
      </c>
      <c r="L27" s="6" t="n">
        <v>1210</v>
      </c>
      <c r="M27" s="6" t="n">
        <v>1210</v>
      </c>
      <c r="N27" s="6" t="n">
        <v>1210</v>
      </c>
      <c r="O27" s="16" t="n">
        <f aca="false">SUM(C27:N27)</f>
        <v>14520</v>
      </c>
    </row>
    <row r="28" customFormat="false" ht="15" hidden="false" customHeight="true" outlineLevel="0" collapsed="false">
      <c r="B28" s="15" t="s">
        <v>40</v>
      </c>
      <c r="C28" s="6" t="n">
        <v>770</v>
      </c>
      <c r="D28" s="6" t="n">
        <v>770</v>
      </c>
      <c r="E28" s="6" t="n">
        <v>770</v>
      </c>
      <c r="F28" s="6" t="n">
        <v>770</v>
      </c>
      <c r="G28" s="6" t="n">
        <v>770</v>
      </c>
      <c r="H28" s="6" t="n">
        <v>770</v>
      </c>
      <c r="I28" s="6" t="n">
        <v>770</v>
      </c>
      <c r="J28" s="6" t="n">
        <v>770</v>
      </c>
      <c r="K28" s="6" t="n">
        <v>770</v>
      </c>
      <c r="L28" s="6" t="n">
        <v>770</v>
      </c>
      <c r="M28" s="6" t="n">
        <v>770</v>
      </c>
      <c r="N28" s="6" t="n">
        <v>770</v>
      </c>
      <c r="O28" s="16" t="n">
        <f aca="false">SUM(C28:N28)</f>
        <v>9240</v>
      </c>
    </row>
    <row r="29" customFormat="false" ht="15" hidden="false" customHeight="true" outlineLevel="0" collapsed="false">
      <c r="B29" s="15" t="s">
        <v>41</v>
      </c>
      <c r="C29" s="6" t="n">
        <v>1600</v>
      </c>
      <c r="D29" s="6" t="n">
        <v>1600</v>
      </c>
      <c r="E29" s="6" t="n">
        <v>1600</v>
      </c>
      <c r="F29" s="6" t="n">
        <v>1600</v>
      </c>
      <c r="G29" s="6" t="n">
        <v>1600</v>
      </c>
      <c r="H29" s="6" t="n">
        <v>1600</v>
      </c>
      <c r="I29" s="6" t="n">
        <v>1600</v>
      </c>
      <c r="J29" s="6" t="n">
        <v>1600</v>
      </c>
      <c r="K29" s="6" t="n">
        <v>1600</v>
      </c>
      <c r="L29" s="6" t="n">
        <v>1600</v>
      </c>
      <c r="M29" s="6" t="n">
        <v>1600</v>
      </c>
      <c r="N29" s="6" t="n">
        <v>1600</v>
      </c>
      <c r="O29" s="16" t="n">
        <f aca="false">SUM(C29:N29)</f>
        <v>19200</v>
      </c>
    </row>
    <row r="30" customFormat="false" ht="15" hidden="false" customHeight="true" outlineLevel="0" collapsed="false">
      <c r="B30" s="15" t="s">
        <v>42</v>
      </c>
      <c r="C30" s="6"/>
      <c r="D30" s="6"/>
      <c r="E30" s="6" t="n">
        <v>8200</v>
      </c>
      <c r="F30" s="6"/>
      <c r="G30" s="6"/>
      <c r="H30" s="6" t="n">
        <v>9100</v>
      </c>
      <c r="I30" s="6"/>
      <c r="J30" s="6"/>
      <c r="K30" s="6" t="n">
        <v>7600</v>
      </c>
      <c r="L30" s="6"/>
      <c r="M30" s="6"/>
      <c r="N30" s="6" t="n">
        <v>8400</v>
      </c>
      <c r="O30" s="16" t="n">
        <f aca="false">SUM(C30:N30)</f>
        <v>33300</v>
      </c>
    </row>
    <row r="31" customFormat="false" ht="15" hidden="false" customHeight="true" outlineLevel="0" collapsed="false">
      <c r="B31" s="15" t="s">
        <v>43</v>
      </c>
      <c r="C31" s="6"/>
      <c r="D31" s="6"/>
      <c r="E31" s="6" t="n">
        <v>5000</v>
      </c>
      <c r="F31" s="6"/>
      <c r="G31" s="6"/>
      <c r="H31" s="6" t="n">
        <v>5000</v>
      </c>
      <c r="I31" s="6"/>
      <c r="J31" s="6"/>
      <c r="K31" s="6" t="n">
        <v>5000</v>
      </c>
      <c r="L31" s="6"/>
      <c r="M31" s="6"/>
      <c r="N31" s="6" t="n">
        <v>5000</v>
      </c>
      <c r="O31" s="16" t="n">
        <f aca="false">SUM(C31:N31)</f>
        <v>20000</v>
      </c>
    </row>
    <row r="32" customFormat="false" ht="15" hidden="false" customHeight="true" outlineLevel="0" collapsed="false">
      <c r="B32" s="15" t="s">
        <v>44</v>
      </c>
      <c r="C32" s="6" t="n">
        <v>6000</v>
      </c>
      <c r="D32" s="6" t="n">
        <v>6000</v>
      </c>
      <c r="E32" s="6" t="n">
        <v>6000</v>
      </c>
      <c r="F32" s="6" t="n">
        <v>6000</v>
      </c>
      <c r="G32" s="6" t="n">
        <v>6000</v>
      </c>
      <c r="H32" s="6" t="n">
        <v>6000</v>
      </c>
      <c r="I32" s="6" t="n">
        <v>6000</v>
      </c>
      <c r="J32" s="6" t="n">
        <v>6000</v>
      </c>
      <c r="K32" s="6" t="n">
        <v>6000</v>
      </c>
      <c r="L32" s="6" t="n">
        <v>6000</v>
      </c>
      <c r="M32" s="6" t="n">
        <v>6000</v>
      </c>
      <c r="N32" s="6" t="n">
        <v>6000</v>
      </c>
      <c r="O32" s="16" t="n">
        <f aca="false">SUM(C32:N32)</f>
        <v>72000</v>
      </c>
    </row>
    <row r="33" customFormat="false" ht="15" hidden="false" customHeight="true" outlineLevel="0" collapsed="false">
      <c r="B33" s="15" t="s">
        <v>45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16" t="n">
        <f aca="false">SUM(C33:N33)</f>
        <v>0</v>
      </c>
    </row>
    <row r="34" customFormat="false" ht="15" hidden="false" customHeight="true" outlineLevel="0" collapsed="false">
      <c r="B34" s="17" t="s">
        <v>46</v>
      </c>
      <c r="C34" s="18" t="n">
        <f aca="false">SUM(C21:C33)</f>
        <v>55150</v>
      </c>
      <c r="D34" s="18" t="n">
        <f aca="false">SUM(D21:D33)</f>
        <v>53060</v>
      </c>
      <c r="E34" s="18" t="n">
        <f aca="false">SUM(E21:E33)</f>
        <v>75222</v>
      </c>
      <c r="F34" s="18" t="n">
        <f aca="false">SUM(F21:F33)</f>
        <v>59330</v>
      </c>
      <c r="G34" s="18" t="n">
        <f aca="false">SUM(G21:G33)</f>
        <v>57658</v>
      </c>
      <c r="H34" s="18" t="n">
        <f aca="false">SUM(H21:H33)</f>
        <v>80118</v>
      </c>
      <c r="I34" s="18" t="n">
        <f aca="false">SUM(I21:I33)</f>
        <v>48462</v>
      </c>
      <c r="J34" s="18" t="n">
        <f aca="false">SUM(J21:J33)</f>
        <v>50970</v>
      </c>
      <c r="K34" s="18" t="n">
        <f aca="false">SUM(K21:K33)</f>
        <v>71094</v>
      </c>
      <c r="L34" s="18" t="n">
        <f aca="false">SUM(L21:L33)</f>
        <v>55568</v>
      </c>
      <c r="M34" s="18" t="n">
        <f aca="false">SUM(M21:M33)</f>
        <v>57240</v>
      </c>
      <c r="N34" s="18" t="n">
        <f aca="false">SUM(N21:N33)</f>
        <v>73566</v>
      </c>
      <c r="O34" s="18" t="n">
        <f aca="false">SUM(C34:N34)</f>
        <v>737438</v>
      </c>
    </row>
    <row r="36" customFormat="false" ht="15" hidden="false" customHeight="true" outlineLevel="0" collapsed="false">
      <c r="B36" s="17" t="s">
        <v>47</v>
      </c>
      <c r="C36" s="18" t="n">
        <f aca="false">$C$5</f>
        <v>55000</v>
      </c>
      <c r="D36" s="18" t="n">
        <f aca="false">C38</f>
        <v>19650</v>
      </c>
      <c r="E36" s="18" t="n">
        <f aca="false">D38</f>
        <v>17740</v>
      </c>
      <c r="F36" s="18" t="n">
        <f aca="false">E38</f>
        <v>5768</v>
      </c>
      <c r="G36" s="18" t="n">
        <f aca="false">F38</f>
        <v>15628</v>
      </c>
      <c r="H36" s="18" t="n">
        <f aca="false">G38</f>
        <v>30922</v>
      </c>
      <c r="I36" s="18" t="n">
        <f aca="false">H38</f>
        <v>29344</v>
      </c>
      <c r="J36" s="18" t="n">
        <f aca="false">I38</f>
        <v>55770</v>
      </c>
      <c r="K36" s="18" t="n">
        <f aca="false">J38</f>
        <v>62528</v>
      </c>
      <c r="L36" s="18" t="n">
        <f aca="false">K38</f>
        <v>50086</v>
      </c>
      <c r="M36" s="18" t="n">
        <f aca="false">L38</f>
        <v>61948</v>
      </c>
      <c r="N36" s="18" t="n">
        <f aca="false">M38</f>
        <v>73172</v>
      </c>
      <c r="O36" s="18" t="n">
        <f aca="false">$C$5</f>
        <v>55000</v>
      </c>
    </row>
    <row r="37" customFormat="false" ht="15" hidden="false" customHeight="true" outlineLevel="0" collapsed="false">
      <c r="B37" s="17" t="s">
        <v>48</v>
      </c>
      <c r="C37" s="18" t="n">
        <f aca="false">C17-C34</f>
        <v>-35350</v>
      </c>
      <c r="D37" s="18" t="n">
        <f aca="false">D17-D34</f>
        <v>-1910</v>
      </c>
      <c r="E37" s="18" t="n">
        <f aca="false">E17-E34</f>
        <v>-11972</v>
      </c>
      <c r="F37" s="18" t="n">
        <f aca="false">F17-F34</f>
        <v>9860</v>
      </c>
      <c r="G37" s="18" t="n">
        <f aca="false">G17-G34</f>
        <v>15294</v>
      </c>
      <c r="H37" s="18" t="n">
        <f aca="false">H17-H34</f>
        <v>-1578</v>
      </c>
      <c r="I37" s="18" t="n">
        <f aca="false">I17-I34</f>
        <v>26426</v>
      </c>
      <c r="J37" s="18" t="n">
        <f aca="false">J17-J34</f>
        <v>6758</v>
      </c>
      <c r="K37" s="18" t="n">
        <f aca="false">K17-K34</f>
        <v>-12442</v>
      </c>
      <c r="L37" s="18" t="n">
        <f aca="false">L17-L34</f>
        <v>11862</v>
      </c>
      <c r="M37" s="18" t="n">
        <f aca="false">M17-M34</f>
        <v>11224</v>
      </c>
      <c r="N37" s="18" t="n">
        <f aca="false">N17-N34</f>
        <v>-1978</v>
      </c>
      <c r="O37" s="18" t="n">
        <f aca="false">SUM(C37:N37)</f>
        <v>16194</v>
      </c>
    </row>
    <row r="38" customFormat="false" ht="15" hidden="false" customHeight="true" outlineLevel="0" collapsed="false">
      <c r="B38" s="20" t="s">
        <v>49</v>
      </c>
      <c r="C38" s="21" t="n">
        <f aca="false">C36+C37</f>
        <v>19650</v>
      </c>
      <c r="D38" s="21" t="n">
        <f aca="false">D36+D37</f>
        <v>17740</v>
      </c>
      <c r="E38" s="21" t="n">
        <f aca="false">E36+E37</f>
        <v>5768</v>
      </c>
      <c r="F38" s="21" t="n">
        <f aca="false">F36+F37</f>
        <v>15628</v>
      </c>
      <c r="G38" s="21" t="n">
        <f aca="false">G36+G37</f>
        <v>30922</v>
      </c>
      <c r="H38" s="21" t="n">
        <f aca="false">H36+H37</f>
        <v>29344</v>
      </c>
      <c r="I38" s="21" t="n">
        <f aca="false">I36+I37</f>
        <v>55770</v>
      </c>
      <c r="J38" s="21" t="n">
        <f aca="false">J36+J37</f>
        <v>62528</v>
      </c>
      <c r="K38" s="21" t="n">
        <f aca="false">K36+K37</f>
        <v>50086</v>
      </c>
      <c r="L38" s="21" t="n">
        <f aca="false">L36+L37</f>
        <v>61948</v>
      </c>
      <c r="M38" s="21" t="n">
        <f aca="false">M36+M37</f>
        <v>73172</v>
      </c>
      <c r="N38" s="21" t="n">
        <f aca="false">N36+N37</f>
        <v>71194</v>
      </c>
      <c r="O38" s="21" t="n">
        <f aca="false">N38</f>
        <v>71194</v>
      </c>
    </row>
    <row r="40" customFormat="false" ht="19.5" hidden="false" customHeight="true" outlineLevel="0" collapsed="false">
      <c r="B40" s="4" t="s">
        <v>50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customFormat="false" ht="15" hidden="false" customHeight="true" outlineLevel="0" collapsed="false">
      <c r="B41" s="9" t="s">
        <v>51</v>
      </c>
      <c r="C41" s="22" t="n">
        <f aca="false">MIN(C38:N38)</f>
        <v>5768</v>
      </c>
      <c r="F41" s="23" t="str">
        <f aca="false">IF(C41&lt;0,"WARNING: the business runs out of cash during the year. Collections are the first place to look.",IF(C41&lt;20000,"Tight — very little buffer at the low point.","Positive cash balance in every month."))</f>
        <v>Tight — very little buffer at the low point.</v>
      </c>
      <c r="G41" s="23"/>
      <c r="H41" s="23"/>
      <c r="I41" s="23"/>
      <c r="J41" s="23"/>
      <c r="K41" s="23"/>
      <c r="L41" s="23"/>
      <c r="M41" s="23"/>
      <c r="N41" s="23"/>
      <c r="O41" s="23"/>
    </row>
    <row r="42" customFormat="false" ht="15" hidden="false" customHeight="true" outlineLevel="0" collapsed="false">
      <c r="B42" s="9" t="s">
        <v>52</v>
      </c>
      <c r="C42" s="22" t="n">
        <f aca="false">N38</f>
        <v>71194</v>
      </c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customFormat="false" ht="15" hidden="false" customHeight="true" outlineLevel="0" collapsed="false">
      <c r="B43" s="9" t="s">
        <v>53</v>
      </c>
      <c r="C43" s="22" t="n">
        <f aca="false">N18</f>
        <v>66726</v>
      </c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customFormat="false" ht="15" hidden="false" customHeight="true" outlineLevel="0" collapsed="false">
      <c r="B44" s="5" t="s">
        <v>54</v>
      </c>
      <c r="C44" s="24" t="n">
        <f aca="false">O13*$C$9</f>
        <v>16742</v>
      </c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6" customFormat="false" ht="19.5" hidden="false" customHeight="true" outlineLevel="0" collapsed="false">
      <c r="B46" s="4" t="s">
        <v>55</v>
      </c>
      <c r="C46" s="4"/>
      <c r="D46" s="4"/>
      <c r="E46" s="4"/>
      <c r="F46" s="4"/>
      <c r="G46" s="4"/>
      <c r="H46" s="4"/>
    </row>
    <row r="47" customFormat="false" ht="15" hidden="false" customHeight="true" outlineLevel="0" collapsed="false">
      <c r="B47" s="25" t="s">
        <v>56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</row>
    <row r="48" customFormat="false" ht="15" hidden="false" customHeight="true" outlineLevel="0" collapsed="false">
      <c r="B48" s="25" t="s">
        <v>57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</row>
    <row r="49" customFormat="false" ht="15" hidden="false" customHeight="true" outlineLevel="0" collapsed="false">
      <c r="B49" s="25" t="s">
        <v>58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</row>
    <row r="50" customFormat="false" ht="15" hidden="false" customHeight="true" outlineLevel="0" collapsed="false">
      <c r="B50" s="25" t="s">
        <v>59</v>
      </c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</row>
    <row r="51" customFormat="false" ht="15" hidden="false" customHeight="true" outlineLevel="0" collapsed="false">
      <c r="B51" s="25" t="s">
        <v>60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</row>
    <row r="53" customFormat="false" ht="15" hidden="false" customHeight="true" outlineLevel="0" collapsed="false">
      <c r="B53" s="3" t="s">
        <v>61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5" customFormat="false" ht="15" hidden="false" customHeight="true" outlineLevel="0" collapsed="false">
      <c r="B55" s="26" t="s">
        <v>62</v>
      </c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</row>
  </sheetData>
  <mergeCells count="12">
    <mergeCell ref="B2:O2"/>
    <mergeCell ref="B4:O4"/>
    <mergeCell ref="B40:O40"/>
    <mergeCell ref="F41:O44"/>
    <mergeCell ref="B46:H46"/>
    <mergeCell ref="B47:O47"/>
    <mergeCell ref="B48:O48"/>
    <mergeCell ref="B49:O49"/>
    <mergeCell ref="B50:O50"/>
    <mergeCell ref="B51:O51"/>
    <mergeCell ref="B53:O53"/>
    <mergeCell ref="B55:O5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5EEDA63167C84AAAB7EBC030D07BC1" ma:contentTypeVersion="13" ma:contentTypeDescription="Create a new document." ma:contentTypeScope="" ma:versionID="2cd29f984da4a70b7234ff820f6724e2">
  <xsd:schema xmlns:xsd="http://www.w3.org/2001/XMLSchema" xmlns:xs="http://www.w3.org/2001/XMLSchema" xmlns:p="http://schemas.microsoft.com/office/2006/metadata/properties" xmlns:ns2="210fc267-5b9c-408c-92bb-b62650e483d4" xmlns:ns3="a3d8d14b-53d9-476f-9e1c-a6e62b2f7fc1" targetNamespace="http://schemas.microsoft.com/office/2006/metadata/properties" ma:root="true" ma:fieldsID="9da50f040144013ef187b67ed3536523" ns2:_="" ns3:_="">
    <xsd:import namespace="210fc267-5b9c-408c-92bb-b62650e483d4"/>
    <xsd:import namespace="a3d8d14b-53d9-476f-9e1c-a6e62b2f7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fc267-5b9c-408c-92bb-b62650e483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4d408e-2aef-4b9c-bb91-eba007486a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8d14b-53d9-476f-9e1c-a6e62b2f7f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28298a-5ffb-4902-8a30-f3488eae6ebb}" ma:internalName="TaxCatchAll" ma:showField="CatchAllData" ma:web="a3d8d14b-53d9-476f-9e1c-a6e62b2f7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d8d14b-53d9-476f-9e1c-a6e62b2f7fc1" xsi:nil="true"/>
    <lcf76f155ced4ddcb4097134ff3c332f xmlns="210fc267-5b9c-408c-92bb-b62650e483d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1566B3-6C52-4714-B917-62F5C64ABC75}"/>
</file>

<file path=customXml/itemProps2.xml><?xml version="1.0" encoding="utf-8"?>
<ds:datastoreItem xmlns:ds="http://schemas.openxmlformats.org/officeDocument/2006/customXml" ds:itemID="{5A316D0E-57EF-49C1-915F-BAE099C7AA2C}"/>
</file>

<file path=customXml/itemProps3.xml><?xml version="1.0" encoding="utf-8"?>
<ds:datastoreItem xmlns:ds="http://schemas.openxmlformats.org/officeDocument/2006/customXml" ds:itemID="{5D85AC00-45BC-4898-8005-F990AFD4D359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STA016 - Cash Flow Forecast 12 Month (Credit and Cash)</dc:title>
  <dc:subject/>
  <dc:creator>Waycorp Advisors</dc:creator>
  <dc:description/>
  <cp:lastModifiedBy>Waycorp Advisors</cp:lastModifiedBy>
  <cp:revision>0</cp:revision>
  <dcterms:created xsi:type="dcterms:W3CDTF">2026-08-17T08:40:55Z</dcterms:created>
  <dcterms:modified xsi:type="dcterms:W3CDTF">2026-08-17T08:44:10Z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0x010100405EEDA63167C84AAAB7EBC030D07BC1</vt:lpwstr>
  </property>
</Properties>
</file>