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arge-Out Rat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<sst xmlns="http://schemas.openxmlformats.org/spreadsheetml/2006/main" count="49" uniqueCount="49">
  <si>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LABOUR CHARGE-OUT RATE CALCULATOR</t>
  </si>
  <si>
    <t xml:space="preserve">The hourly rate you must charge to cover wages, on-costs, overheads and profit. Yellow cells only.</t>
  </si>
  <si>
    <t xml:space="preserve">  STEP 1 — COST OF THE EMPLOYEE</t>
  </si>
  <si>
    <t xml:space="preserve">Annual gross wage</t>
  </si>
  <si>
    <t xml:space="preserve">Superannuation rate</t>
  </si>
  <si>
    <t xml:space="preserve">12% from 1 July 2025</t>
  </si>
  <si>
    <t xml:space="preserve">Superannuation</t>
  </si>
  <si>
    <t xml:space="preserve">Workers compensation rate</t>
  </si>
  <si>
    <t xml:space="preserve">Varies by industry and state</t>
  </si>
  <si>
    <t xml:space="preserve">Workers compensation</t>
  </si>
  <si>
    <t xml:space="preserve">Payroll tax rate (0 if under threshold)</t>
  </si>
  <si>
    <t xml:space="preserve">NSW rate — check your state</t>
  </si>
  <si>
    <t xml:space="preserve">Payroll tax</t>
  </si>
  <si>
    <t xml:space="preserve">Training, PPE, tools, licences</t>
  </si>
  <si>
    <t xml:space="preserve">TOTAL EMPLOYMENT COST</t>
  </si>
  <si>
    <t xml:space="preserve">  STEP 2 — HOURS ACTUALLY BILLABLE</t>
  </si>
  <si>
    <t xml:space="preserve">Ordinary hours per week</t>
  </si>
  <si>
    <t xml:space="preserve">Weeks per year</t>
  </si>
  <si>
    <t xml:space="preserve">Gross hours</t>
  </si>
  <si>
    <t xml:space="preserve">Annual leave (weeks)</t>
  </si>
  <si>
    <t xml:space="preserve">Public holidays (days)</t>
  </si>
  <si>
    <t xml:space="preserve">Sick and personal leave (days)</t>
  </si>
  <si>
    <t xml:space="preserve">Hours lost to leave</t>
  </si>
  <si>
    <t xml:space="preserve">Available hours</t>
  </si>
  <si>
    <t xml:space="preserve">Productive (billable) percentage</t>
  </si>
  <si>
    <t xml:space="preserve">Rarely above 80%</t>
  </si>
  <si>
    <t xml:space="preserve">BILLABLE HOURS PER YEAR</t>
  </si>
  <si>
    <t xml:space="preserve">  STEP 3 — THE RATE</t>
  </si>
  <si>
    <t xml:space="preserve">Break-even rate (recovers wage cost only)</t>
  </si>
  <si>
    <t xml:space="preserve">SANITY CHECK</t>
  </si>
  <si>
    <t xml:space="preserve">Overhead recovery per employee per year</t>
  </si>
  <si>
    <t xml:space="preserve">Rent, admin, insurance, software</t>
  </si>
  <si>
    <t xml:space="preserve">Revenue if fully billed</t>
  </si>
  <si>
    <t xml:space="preserve">Rate covering wage + overheads</t>
  </si>
  <si>
    <t xml:space="preserve">Less employment cost</t>
  </si>
  <si>
    <t xml:space="preserve">Profit margin required</t>
  </si>
  <si>
    <t xml:space="preserve">Less overhead recovery</t>
  </si>
  <si>
    <t xml:space="preserve">CHARGE-OUT RATE TO USE</t>
  </si>
  <si>
    <t xml:space="preserve">Contribution to profit</t>
  </si>
  <si>
    <t xml:space="preserve">Rate including GST</t>
  </si>
  <si>
    <t xml:space="preserve">Cost per billable hour</t>
  </si>
  <si>
    <t xml:space="preserve">  NOTES</t>
  </si>
  <si>
    <t xml:space="preserve">•  Superannuation guarantee is 12% from 1 July 2025. Confirm the current rate on ato.gov.au before quoting.</t>
  </si>
  <si>
    <t xml:space="preserve">•  Payroll tax thresholds and rates differ by state and only apply above the threshold. Enter 0 if you are under it.</t>
  </si>
  <si>
    <t xml:space="preserve">•  Productive percentage is the honest killer. Travel, quoting, rework, meetings and clean-up are rarely billable.</t>
  </si>
  <si>
    <t xml:space="preserve">•  Overhead recovery spreads rent, admin wages, insurance and software across the people who earn fees.</t>
  </si>
  <si>
    <t xml:space="preserve">•  Run this separately for each pay grade — an apprentice and a senior tradesperson need different rates.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</si>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</sst>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0.0%"/>
    <numFmt numFmtId="167" formatCode="#,##0;\(#,##0\);\-"/>
    <numFmt numFmtId="168" formatCode="\$#,##0.00;&quot;($&quot;#,##0.0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A64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8"/>
      <color rgb="FF5A64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1666440</xdr:colOff>
      <xdr:row>0</xdr:row>
      <xdr:rowOff>495000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7013520" y="0"/>
          <a:ext cx="1666440" cy="495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44"/>
    <col collapsed="false" customWidth="true" hidden="false" outlineLevel="0" max="3" min="3" style="0" width="16"/>
    <col collapsed="false" customWidth="true" hidden="false" outlineLevel="0" max="4" min="4" style="0" width="34"/>
    <col collapsed="false" customWidth="true" hidden="false" outlineLevel="0" max="5" min="5" style="0" width="3"/>
    <col collapsed="false" customWidth="true" hidden="false" outlineLevel="0" max="6" min="6" style="0" width="32"/>
    <col collapsed="false" customWidth="true" hidden="false" outlineLevel="0" max="7" min="7" style="0" width="16"/>
    <col collapsed="false" customWidth="true" hidden="false" outlineLevel="0" max="8" min="8" style="0" width="3"/>
  </cols>
  <sheetData>
    <row r="1" customFormat="false" ht="45.75" hidden="false" customHeight="true" outlineLevel="0" collapsed="false">
      <c r="B1" s="1" t="s">
        <v>0</v>
      </c>
    </row>
    <row r="2" customFormat="false" ht="15" hidden="false" customHeight="false" outlineLevel="0" collapsed="false">
      <c r="B2" s="2" t="s">
        <v>1</v>
      </c>
      <c r="C2" s="2"/>
      <c r="D2" s="2"/>
      <c r="E2" s="2"/>
      <c r="F2" s="2"/>
      <c r="G2" s="2"/>
    </row>
    <row r="4" customFormat="false" ht="19.5" hidden="false" customHeight="true" outlineLevel="0" collapsed="false">
      <c r="B4" s="3" t="s">
        <v>2</v>
      </c>
      <c r="C4" s="3"/>
      <c r="D4" s="3"/>
      <c r="E4" s="3"/>
      <c r="F4" s="3"/>
      <c r="G4" s="3"/>
    </row>
    <row r="5" customFormat="false" ht="15" hidden="false" customHeight="false" outlineLevel="0" collapsed="false">
      <c r="B5" s="4" t="s">
        <v>3</v>
      </c>
      <c r="C5" s="5" t="n">
        <v>85000</v>
      </c>
    </row>
    <row r="6" customFormat="false" ht="15" hidden="false" customHeight="false" outlineLevel="0" collapsed="false">
      <c r="B6" s="4" t="s">
        <v>4</v>
      </c>
      <c r="C6" s="6" t="n">
        <v>0.12</v>
      </c>
      <c r="D6" s="7" t="s">
        <v>5</v>
      </c>
    </row>
    <row r="7" customFormat="false" ht="15" hidden="false" customHeight="false" outlineLevel="0" collapsed="false">
      <c r="B7" s="4" t="s">
        <v>6</v>
      </c>
      <c r="C7" s="8" t="n">
        <f aca="false">C5*C6</f>
        <v>10200</v>
      </c>
    </row>
    <row r="8" customFormat="false" ht="15" hidden="false" customHeight="false" outlineLevel="0" collapsed="false">
      <c r="B8" s="4" t="s">
        <v>7</v>
      </c>
      <c r="C8" s="6" t="n">
        <v>0.025</v>
      </c>
      <c r="D8" s="7" t="s">
        <v>8</v>
      </c>
    </row>
    <row r="9" customFormat="false" ht="15" hidden="false" customHeight="false" outlineLevel="0" collapsed="false">
      <c r="B9" s="4" t="s">
        <v>9</v>
      </c>
      <c r="C9" s="8" t="n">
        <f aca="false">C5*C8</f>
        <v>2125</v>
      </c>
    </row>
    <row r="10" customFormat="false" ht="15" hidden="false" customHeight="false" outlineLevel="0" collapsed="false">
      <c r="B10" s="4" t="s">
        <v>10</v>
      </c>
      <c r="C10" s="6" t="n">
        <v>0.0545</v>
      </c>
      <c r="D10" s="7" t="s">
        <v>11</v>
      </c>
    </row>
    <row r="11" customFormat="false" ht="15" hidden="false" customHeight="false" outlineLevel="0" collapsed="false">
      <c r="B11" s="4" t="s">
        <v>12</v>
      </c>
      <c r="C11" s="8" t="n">
        <f aca="false">C5*C10</f>
        <v>4632.5</v>
      </c>
    </row>
    <row r="12" customFormat="false" ht="15" hidden="false" customHeight="false" outlineLevel="0" collapsed="false">
      <c r="B12" s="4" t="s">
        <v>13</v>
      </c>
      <c r="C12" s="5" t="n">
        <v>3000</v>
      </c>
    </row>
    <row r="13" customFormat="false" ht="15" hidden="false" customHeight="false" outlineLevel="0" collapsed="false">
      <c r="B13" s="9" t="s">
        <v>14</v>
      </c>
      <c r="C13" s="10" t="n">
        <f aca="false">C5+C7+C9+C11+C12</f>
        <v>104957.5</v>
      </c>
    </row>
    <row r="15" customFormat="false" ht="19.5" hidden="false" customHeight="true" outlineLevel="0" collapsed="false">
      <c r="B15" s="3" t="s">
        <v>15</v>
      </c>
      <c r="C15" s="3"/>
      <c r="D15" s="3"/>
      <c r="E15" s="3"/>
      <c r="F15" s="3"/>
      <c r="G15" s="3"/>
    </row>
    <row r="16" customFormat="false" ht="15" hidden="false" customHeight="false" outlineLevel="0" collapsed="false">
      <c r="B16" s="4" t="s">
        <v>16</v>
      </c>
      <c r="C16" s="11" t="n">
        <v>38</v>
      </c>
    </row>
    <row r="17" customFormat="false" ht="15" hidden="false" customHeight="false" outlineLevel="0" collapsed="false">
      <c r="B17" s="4" t="s">
        <v>17</v>
      </c>
      <c r="C17" s="11" t="n">
        <v>52</v>
      </c>
    </row>
    <row r="18" customFormat="false" ht="15" hidden="false" customHeight="false" outlineLevel="0" collapsed="false">
      <c r="B18" s="4" t="s">
        <v>18</v>
      </c>
      <c r="C18" s="12" t="n">
        <f aca="false">C16*C17</f>
        <v>1976</v>
      </c>
    </row>
    <row r="19" customFormat="false" ht="15" hidden="false" customHeight="false" outlineLevel="0" collapsed="false">
      <c r="B19" s="4" t="s">
        <v>19</v>
      </c>
      <c r="C19" s="11" t="n">
        <v>4</v>
      </c>
    </row>
    <row r="20" customFormat="false" ht="15" hidden="false" customHeight="false" outlineLevel="0" collapsed="false">
      <c r="B20" s="4" t="s">
        <v>20</v>
      </c>
      <c r="C20" s="11" t="n">
        <v>11</v>
      </c>
    </row>
    <row r="21" customFormat="false" ht="15" hidden="false" customHeight="false" outlineLevel="0" collapsed="false">
      <c r="B21" s="4" t="s">
        <v>21</v>
      </c>
      <c r="C21" s="11" t="n">
        <v>10</v>
      </c>
    </row>
    <row r="22" customFormat="false" ht="15" hidden="false" customHeight="false" outlineLevel="0" collapsed="false">
      <c r="B22" s="4" t="s">
        <v>22</v>
      </c>
      <c r="C22" s="12" t="n">
        <f aca="false">(C19*C16)+((C20+C21)*(C16/5))</f>
        <v>311.6</v>
      </c>
    </row>
    <row r="23" customFormat="false" ht="15" hidden="false" customHeight="false" outlineLevel="0" collapsed="false">
      <c r="B23" s="9" t="s">
        <v>23</v>
      </c>
      <c r="C23" s="13" t="n">
        <f aca="false">C18-C22</f>
        <v>1664.4</v>
      </c>
    </row>
    <row r="24" customFormat="false" ht="15" hidden="false" customHeight="false" outlineLevel="0" collapsed="false">
      <c r="B24" s="4" t="s">
        <v>24</v>
      </c>
      <c r="C24" s="6" t="n">
        <v>0.75</v>
      </c>
      <c r="D24" s="7" t="s">
        <v>25</v>
      </c>
    </row>
    <row r="25" customFormat="false" ht="15" hidden="false" customHeight="false" outlineLevel="0" collapsed="false">
      <c r="B25" s="9" t="s">
        <v>26</v>
      </c>
      <c r="C25" s="13" t="n">
        <f aca="false">C23*C24</f>
        <v>1248.3</v>
      </c>
    </row>
    <row r="27" customFormat="false" ht="19.5" hidden="false" customHeight="true" outlineLevel="0" collapsed="false">
      <c r="B27" s="3" t="s">
        <v>27</v>
      </c>
      <c r="C27" s="3"/>
      <c r="D27" s="3"/>
      <c r="E27" s="3"/>
      <c r="F27" s="3"/>
      <c r="G27" s="3"/>
    </row>
    <row r="28" customFormat="false" ht="15" hidden="false" customHeight="false" outlineLevel="0" collapsed="false">
      <c r="B28" s="9" t="s">
        <v>28</v>
      </c>
      <c r="C28" s="14" t="n">
        <f aca="false">IFERROR(C13/C25,0)</f>
        <v>84.080349275014</v>
      </c>
      <c r="F28" s="15" t="s">
        <v>29</v>
      </c>
    </row>
    <row r="29" customFormat="false" ht="15" hidden="false" customHeight="false" outlineLevel="0" collapsed="false">
      <c r="B29" s="4" t="s">
        <v>30</v>
      </c>
      <c r="C29" s="5" t="n">
        <v>25000</v>
      </c>
      <c r="D29" s="7" t="s">
        <v>31</v>
      </c>
      <c r="F29" s="4" t="s">
        <v>32</v>
      </c>
      <c r="G29" s="8" t="n">
        <f aca="false">C32*C25</f>
        <v>162446.875</v>
      </c>
    </row>
    <row r="30" customFormat="false" ht="15" hidden="false" customHeight="false" outlineLevel="0" collapsed="false">
      <c r="B30" s="9" t="s">
        <v>33</v>
      </c>
      <c r="C30" s="14" t="n">
        <f aca="false">IFERROR((C13+C29)/C25,0)</f>
        <v>104.107586317392</v>
      </c>
      <c r="F30" s="4" t="s">
        <v>34</v>
      </c>
      <c r="G30" s="8" t="n">
        <f aca="false">-C13</f>
        <v>-104957.5</v>
      </c>
    </row>
    <row r="31" customFormat="false" ht="15" hidden="false" customHeight="false" outlineLevel="0" collapsed="false">
      <c r="B31" s="4" t="s">
        <v>35</v>
      </c>
      <c r="C31" s="6" t="n">
        <v>0.2</v>
      </c>
      <c r="F31" s="4" t="s">
        <v>36</v>
      </c>
      <c r="G31" s="8" t="n">
        <f aca="false">-C29</f>
        <v>-25000</v>
      </c>
    </row>
    <row r="32" customFormat="false" ht="15" hidden="false" customHeight="false" outlineLevel="0" collapsed="false">
      <c r="B32" s="9" t="s">
        <v>37</v>
      </c>
      <c r="C32" s="14" t="n">
        <f aca="false">IFERROR(C30/(1-C31),0)</f>
        <v>130.13448289674</v>
      </c>
      <c r="F32" s="9" t="s">
        <v>38</v>
      </c>
      <c r="G32" s="10" t="n">
        <f aca="false">G29+G30+G31</f>
        <v>32489.375</v>
      </c>
    </row>
    <row r="33" customFormat="false" ht="15" hidden="false" customHeight="false" outlineLevel="0" collapsed="false">
      <c r="B33" s="4" t="s">
        <v>39</v>
      </c>
      <c r="C33" s="16" t="n">
        <f aca="false">C32*1.1</f>
        <v>143.147931186414</v>
      </c>
      <c r="F33" s="4" t="s">
        <v>40</v>
      </c>
      <c r="G33" s="16" t="n">
        <f aca="false">IFERROR((C13+C29)/C25,0)</f>
        <v>104.107586317392</v>
      </c>
    </row>
    <row r="35" customFormat="false" ht="19.5" hidden="false" customHeight="true" outlineLevel="0" collapsed="false">
      <c r="B35" s="3" t="s">
        <v>41</v>
      </c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B36" s="17" t="s">
        <v>42</v>
      </c>
      <c r="C36" s="17"/>
      <c r="D36" s="17"/>
      <c r="E36" s="17"/>
      <c r="F36" s="17"/>
      <c r="G36" s="17"/>
    </row>
    <row r="37" customFormat="false" ht="15" hidden="false" customHeight="false" outlineLevel="0" collapsed="false">
      <c r="B37" s="17" t="s">
        <v>43</v>
      </c>
      <c r="C37" s="17"/>
      <c r="D37" s="17"/>
      <c r="E37" s="17"/>
      <c r="F37" s="17"/>
      <c r="G37" s="17"/>
    </row>
    <row r="38" customFormat="false" ht="15" hidden="false" customHeight="false" outlineLevel="0" collapsed="false">
      <c r="B38" s="17" t="s">
        <v>44</v>
      </c>
      <c r="C38" s="17"/>
      <c r="D38" s="17"/>
      <c r="E38" s="17"/>
      <c r="F38" s="17"/>
      <c r="G38" s="17"/>
    </row>
    <row r="39" customFormat="false" ht="15" hidden="false" customHeight="false" outlineLevel="0" collapsed="false">
      <c r="B39" s="17" t="s">
        <v>45</v>
      </c>
      <c r="C39" s="17"/>
      <c r="D39" s="17"/>
      <c r="E39" s="17"/>
      <c r="F39" s="17"/>
      <c r="G39" s="17"/>
    </row>
    <row r="40" customFormat="false" ht="15" hidden="false" customHeight="false" outlineLevel="0" collapsed="false">
      <c r="B40" s="17" t="s">
        <v>46</v>
      </c>
      <c r="C40" s="17"/>
      <c r="D40" s="17"/>
      <c r="E40" s="17"/>
      <c r="F40" s="17"/>
      <c r="G40" s="17"/>
    </row>
    <row r="42" customFormat="false" ht="15" hidden="false" customHeight="false" outlineLevel="0" collapsed="false">
      <c r="B42" s="2" t="s">
        <v>47</v>
      </c>
      <c r="C42" s="2"/>
      <c r="D42" s="2"/>
      <c r="E42" s="2"/>
      <c r="F42" s="2"/>
      <c r="G42" s="2"/>
    </row>
    <row r="44" customFormat="false" ht="15" hidden="false" customHeight="false" outlineLevel="0" collapsed="false">
      <c r="B44" s="18" t="s">
        <v>48</v>
      </c>
      <c r="C44" s="18"/>
      <c r="D44" s="18"/>
      <c r="E44" s="18"/>
      <c r="F44" s="18"/>
      <c r="G44" s="18"/>
    </row>
  </sheetData>
  <mergeCells count="12">
    <mergeCell ref="B2:G2"/>
    <mergeCell ref="B4:G4"/>
    <mergeCell ref="B15:G15"/>
    <mergeCell ref="B27:G27"/>
    <mergeCell ref="B35:H35"/>
    <mergeCell ref="B36:G36"/>
    <mergeCell ref="B37:G37"/>
    <mergeCell ref="B38:G38"/>
    <mergeCell ref="B39:G39"/>
    <mergeCell ref="B40:G40"/>
    <mergeCell ref="B42:G42"/>
    <mergeCell ref="B44:G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9A8137-E4C4-4BB6-B4FD-F9D2A5B6A8ED}"/>
</file>

<file path=customXml/itemProps2.xml><?xml version="1.0" encoding="utf-8"?>
<ds:datastoreItem xmlns:ds="http://schemas.openxmlformats.org/officeDocument/2006/customXml" ds:itemID="{06AD9D1C-A55F-4086-8829-B96DED08702C}"/>
</file>

<file path=customXml/itemProps3.xml><?xml version="1.0" encoding="utf-8"?>
<ds:datastoreItem xmlns:ds="http://schemas.openxmlformats.org/officeDocument/2006/customXml" ds:itemID="{1BF912F7-BC06-4BDB-A9F4-174093B7315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STA009 - Labour Charge-Out Rate Calculator</dc:title>
  <dc:subject/>
  <dc:creator>Waycorp Advisors</dc:creator>
  <dc:description/>
  <cp:lastModifiedBy>Waycorp Advisors</cp:lastModifiedBy>
  <cp:revision>0</cp:revision>
  <dcterms:created xsi:type="dcterms:W3CDTF">2026-08-17T08:16:16Z</dcterms:created>
  <dcterms:modified xsi:type="dcterms:W3CDTF">2026-08-17T08:44:09Z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