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sh Flow Foreca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<sst xmlns="http://schemas.openxmlformats.org/spreadsheetml/2006/main" count="59" uniqueCount="59">
  <si>
    <t xml:space="preserve">MONTHLY CASH FLOW FORECAST</t>
  </si>
  <si>
    <t xml:space="preserve">Twelve months of cash in and cash out, and what is left in the bank at the end of each month. Yellow cells only.</t>
  </si>
  <si>
    <t xml:space="preserve">  OPENING POSITION</t>
  </si>
  <si>
    <t xml:space="preserve">Cash in bank at start of year</t>
  </si>
  <si>
    <t xml:space="preserve">Enter your actual bank balance at 1 July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</si>
  <si>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</si>
  <si>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</si>
  <si>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</si>
  <si>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</si>
  <si>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</si>
  <si>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</si>
  <si>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</si>
  <si>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</si>
  <si>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</si>
  <si>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</si>
  <si>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</si>
  <si>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</si>
  <si>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TOTAL</t>
  </si>
  <si>
    <t xml:space="preserve">Cash at start of month</t>
  </si>
  <si>
    <t xml:space="preserve">CASH IN</t>
  </si>
  <si>
    <t xml:space="preserve">Cash sales received</t>
  </si>
  <si>
    <t xml:space="preserve">Payments from debtors</t>
  </si>
  <si>
    <t xml:space="preserve">GST collected on sales</t>
  </si>
  <si>
    <t xml:space="preserve">Loans and owner contributions</t>
  </si>
  <si>
    <t xml:space="preserve">Interest, refunds and other income</t>
  </si>
  <si>
    <t xml:space="preserve">TOTAL CASH IN</t>
  </si>
  <si>
    <t xml:space="preserve">CASH OUT</t>
  </si>
  <si>
    <t xml:space="preserve">Stock, materials and subcontractors</t>
  </si>
  <si>
    <t xml:space="preserve">Wages and superannuation</t>
  </si>
  <si>
    <t xml:space="preserve">Rent and outgoings</t>
  </si>
  <si>
    <t xml:space="preserve">Motor vehicle and fuel</t>
  </si>
  <si>
    <t xml:space="preserve">Insurance</t>
  </si>
  <si>
    <t xml:space="preserve">Marketing and advertising</t>
  </si>
  <si>
    <t xml:space="preserve">Software, phone and internet</t>
  </si>
  <si>
    <t xml:space="preserve">Accounting and professional fees</t>
  </si>
  <si>
    <t xml:space="preserve">Repairs and maintenance</t>
  </si>
  <si>
    <t xml:space="preserve">Bank fees, interest and loan repayments</t>
  </si>
  <si>
    <t xml:space="preserve">GST paid on purchases</t>
  </si>
  <si>
    <t xml:space="preserve">BAS payment to the ATO</t>
  </si>
  <si>
    <t xml:space="preserve">Income tax and PAYG instalments</t>
  </si>
  <si>
    <t xml:space="preserve">Owner's drawings</t>
  </si>
  <si>
    <t xml:space="preserve">Equipment and other purchases</t>
  </si>
  <si>
    <t xml:space="preserve">TOTAL CASH OUT</t>
  </si>
  <si>
    <t xml:space="preserve">Net cash movement</t>
  </si>
  <si>
    <t xml:space="preserve">CASH AT END OF MONTH</t>
  </si>
  <si>
    <t xml:space="preserve">  WHAT THE YEAR LOOKS LIKE</t>
  </si>
  <si>
    <t xml:space="preserve">Lowest cash balance in the year</t>
  </si>
  <si>
    <t xml:space="preserve">Month it happens</t>
  </si>
  <si>
    <t xml:space="preserve">Closing cash at 30 June</t>
  </si>
  <si>
    <t xml:space="preserve">Net movement for the year</t>
  </si>
  <si>
    <t xml:space="preserve">  NOTES</t>
  </si>
  <si>
    <t xml:space="preserve">•  Months run July to June to match the Australian financial year.</t>
  </si>
  <si>
    <t xml:space="preserve">•  Enter GST-INCLUSIVE amounts here. Cash flow is about money moving, so it must include the GST you actually receive and pay.</t>
  </si>
  <si>
    <t xml:space="preserve">•  Split sales between cash received now and payments from debtors. Getting this timing right is the whole point of a cash flow forecast.</t>
  </si>
  <si>
    <t xml:space="preserve">•  BAS payments are shown in the month they are paid, not the quarter they relate to. Most quarterly lodgers pay in Aug, Nov, Feb and May.</t>
  </si>
  <si>
    <t xml:space="preserve">•  Include owner's drawings. Cash you take out is cash the business does not have.</t>
  </si>
  <si>
    <t xml:space="preserve">•  The lowest balance matters more than the closing balance. A business can finish the year well and still fail in March.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</si>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</sst>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\$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b val="true"/>
      <sz val="10"/>
      <name val="Arial"/>
      <family val="0"/>
      <charset val="1"/>
    </font>
    <font>
      <sz val="8"/>
      <color rgb="FF5A648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DCE2EA"/>
        <bgColor rgb="FFD9D9D9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78787"/>
      <rgbColor rgb="FF9999FF"/>
      <rgbColor rgb="FF993366"/>
      <rgbColor rgb="FFFFFFCC"/>
      <rgbColor rgb="FFEEF1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2EA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Cash at end of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'Cash Flow Forecast'!$D$7:$O$7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'Cash Flow Forecast'!$D$37:$O$37</c:f>
              <c:numCache>
                <c:formatCode>\$#,##0;"($"#,##0\);\-</c:formatCode>
                <c:ptCount val="12"/>
                <c:pt idx="0">
                  <c:v>30030</c:v>
                </c:pt>
                <c:pt idx="1">
                  <c:v>31860</c:v>
                </c:pt>
                <c:pt idx="2">
                  <c:v>23990</c:v>
                </c:pt>
                <c:pt idx="3">
                  <c:v>36620</c:v>
                </c:pt>
                <c:pt idx="4">
                  <c:v>48150</c:v>
                </c:pt>
                <c:pt idx="5">
                  <c:v>57780</c:v>
                </c:pt>
                <c:pt idx="6">
                  <c:v>54310</c:v>
                </c:pt>
                <c:pt idx="7">
                  <c:v>54040</c:v>
                </c:pt>
                <c:pt idx="8">
                  <c:v>54170</c:v>
                </c:pt>
                <c:pt idx="9">
                  <c:v>61400</c:v>
                </c:pt>
                <c:pt idx="10">
                  <c:v>71830</c:v>
                </c:pt>
                <c:pt idx="11">
                  <c:v>74460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0762800"/>
        <c:axId val="40240858"/>
      </c:lineChart>
      <c:catAx>
        <c:axId val="50762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0240858"/>
        <c:crosses val="autoZero"/>
        <c:auto val="1"/>
        <c:lblAlgn val="ctr"/>
        <c:lblOffset val="100"/>
        <c:noMultiLvlLbl val="0"/>
      </c:catAx>
      <c:valAx>
        <c:axId val="4024085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76280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56</xdr:row>
      <xdr:rowOff>0</xdr:rowOff>
    </xdr:from>
    <xdr:to>
      <xdr:col>9</xdr:col>
      <xdr:colOff>24840</xdr:colOff>
      <xdr:row>70</xdr:row>
      <xdr:rowOff>32040</xdr:rowOff>
    </xdr:to>
    <xdr:graphicFrame>
      <xdr:nvGraphicFramePr>
        <xdr:cNvPr id="0" name="Chart 1"/>
        <xdr:cNvGraphicFramePr/>
      </xdr:nvGraphicFramePr>
      <xdr:xfrm>
        <a:off x="176400" y="11229840"/>
        <a:ext cx="7919280" cy="26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115200</xdr:colOff>
      <xdr:row>0</xdr:row>
      <xdr:rowOff>494640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1039680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Q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4"/>
    <col collapsed="false" customWidth="true" hidden="false" outlineLevel="0" max="3" min="3" style="1" width="12"/>
    <col collapsed="false" customWidth="true" hidden="false" outlineLevel="0" max="16" min="4" style="1" width="11"/>
    <col collapsed="false" customWidth="true" hidden="false" outlineLevel="0" max="17" min="17" style="1" width="13"/>
    <col collapsed="false" customWidth="true" hidden="false" outlineLevel="0" max="18" min="18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Format="false" ht="15" hidden="false" customHeight="true" outlineLevel="0" collapsed="false">
      <c r="B5" s="5" t="s">
        <v>3</v>
      </c>
      <c r="C5" s="6" t="n">
        <v>25000</v>
      </c>
      <c r="D5" s="7" t="s">
        <v>4</v>
      </c>
    </row>
    <row r="7" customFormat="false" ht="15" hidden="false" customHeight="true" outlineLevel="0" collapsed="false">
      <c r="B7" s="8"/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Q7" s="9" t="s">
        <v>17</v>
      </c>
    </row>
    <row r="8" customFormat="false" ht="15" hidden="false" customHeight="true" outlineLevel="0" collapsed="false">
      <c r="B8" s="10" t="s">
        <v>18</v>
      </c>
      <c r="D8" s="11" t="n">
        <f aca="false">$C$5</f>
        <v>25000</v>
      </c>
      <c r="E8" s="11" t="n">
        <f aca="false">D37</f>
        <v>30030</v>
      </c>
      <c r="F8" s="11" t="n">
        <f aca="false">E37</f>
        <v>31860</v>
      </c>
      <c r="G8" s="11" t="n">
        <f aca="false">F37</f>
        <v>23990</v>
      </c>
      <c r="H8" s="11" t="n">
        <f aca="false">G37</f>
        <v>36620</v>
      </c>
      <c r="I8" s="11" t="n">
        <f aca="false">H37</f>
        <v>48150</v>
      </c>
      <c r="J8" s="11" t="n">
        <f aca="false">I37</f>
        <v>57780</v>
      </c>
      <c r="K8" s="11" t="n">
        <f aca="false">J37</f>
        <v>54310</v>
      </c>
      <c r="L8" s="11" t="n">
        <f aca="false">K37</f>
        <v>54040</v>
      </c>
      <c r="M8" s="11" t="n">
        <f aca="false">L37</f>
        <v>54170</v>
      </c>
      <c r="N8" s="11" t="n">
        <f aca="false">M37</f>
        <v>61400</v>
      </c>
      <c r="O8" s="11" t="n">
        <f aca="false">N37</f>
        <v>71830</v>
      </c>
      <c r="Q8" s="11" t="n">
        <f aca="false">$C$5</f>
        <v>25000</v>
      </c>
    </row>
    <row r="10" customFormat="false" ht="15" hidden="false" customHeight="true" outlineLevel="0" collapsed="false">
      <c r="B10" s="12" t="s">
        <v>19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Q10" s="8"/>
    </row>
    <row r="11" customFormat="false" ht="15" hidden="false" customHeight="true" outlineLevel="0" collapsed="false">
      <c r="B11" s="13" t="s">
        <v>20</v>
      </c>
      <c r="D11" s="6" t="n">
        <v>43000</v>
      </c>
      <c r="E11" s="6" t="n">
        <v>39000</v>
      </c>
      <c r="F11" s="6" t="n">
        <v>46000</v>
      </c>
      <c r="G11" s="6" t="n">
        <v>50000</v>
      </c>
      <c r="H11" s="6" t="n">
        <v>48000</v>
      </c>
      <c r="I11" s="6" t="n">
        <v>63000</v>
      </c>
      <c r="J11" s="6" t="n">
        <v>31000</v>
      </c>
      <c r="K11" s="6" t="n">
        <v>36000</v>
      </c>
      <c r="L11" s="6" t="n">
        <v>49000</v>
      </c>
      <c r="M11" s="6" t="n">
        <v>44000</v>
      </c>
      <c r="N11" s="6" t="n">
        <v>47000</v>
      </c>
      <c r="O11" s="6" t="n">
        <v>52000</v>
      </c>
      <c r="Q11" s="14" t="n">
        <f aca="false">SUM(D11:O11)</f>
        <v>548000</v>
      </c>
    </row>
    <row r="12" customFormat="false" ht="15" hidden="false" customHeight="true" outlineLevel="0" collapsed="false">
      <c r="B12" s="13" t="s">
        <v>21</v>
      </c>
      <c r="D12" s="6" t="n">
        <v>22000</v>
      </c>
      <c r="E12" s="6" t="n">
        <v>20000</v>
      </c>
      <c r="F12" s="6" t="n">
        <v>24000</v>
      </c>
      <c r="G12" s="6" t="n">
        <v>27000</v>
      </c>
      <c r="H12" s="6" t="n">
        <v>26000</v>
      </c>
      <c r="I12" s="6" t="n">
        <v>31000</v>
      </c>
      <c r="J12" s="6" t="n">
        <v>18000</v>
      </c>
      <c r="K12" s="6" t="n">
        <v>19000</v>
      </c>
      <c r="L12" s="6" t="n">
        <v>26000</v>
      </c>
      <c r="M12" s="6" t="n">
        <v>24000</v>
      </c>
      <c r="N12" s="6" t="n">
        <v>25000</v>
      </c>
      <c r="O12" s="6" t="n">
        <v>28000</v>
      </c>
      <c r="Q12" s="14" t="n">
        <f aca="false">SUM(D12:O12)</f>
        <v>290000</v>
      </c>
    </row>
    <row r="13" customFormat="false" ht="15" hidden="false" customHeight="true" outlineLevel="0" collapsed="false">
      <c r="B13" s="13" t="s">
        <v>22</v>
      </c>
      <c r="D13" s="6" t="n">
        <v>6500</v>
      </c>
      <c r="E13" s="6" t="n">
        <v>5900</v>
      </c>
      <c r="F13" s="6" t="n">
        <v>7000</v>
      </c>
      <c r="G13" s="6" t="n">
        <v>7700</v>
      </c>
      <c r="H13" s="6" t="n">
        <v>7400</v>
      </c>
      <c r="I13" s="6" t="n">
        <v>9400</v>
      </c>
      <c r="J13" s="6" t="n">
        <v>4900</v>
      </c>
      <c r="K13" s="6" t="n">
        <v>5500</v>
      </c>
      <c r="L13" s="6" t="n">
        <v>7500</v>
      </c>
      <c r="M13" s="6" t="n">
        <v>6800</v>
      </c>
      <c r="N13" s="6" t="n">
        <v>7200</v>
      </c>
      <c r="O13" s="6" t="n">
        <v>8000</v>
      </c>
      <c r="Q13" s="14" t="n">
        <f aca="false">SUM(D13:O13)</f>
        <v>83800</v>
      </c>
    </row>
    <row r="14" customFormat="false" ht="15" hidden="false" customHeight="true" outlineLevel="0" collapsed="false">
      <c r="B14" s="13" t="s">
        <v>23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Q14" s="14" t="n">
        <f aca="false">SUM(D14:O14)</f>
        <v>0</v>
      </c>
    </row>
    <row r="15" customFormat="false" ht="15" hidden="false" customHeight="true" outlineLevel="0" collapsed="false">
      <c r="B15" s="13" t="s">
        <v>24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Q15" s="14" t="n">
        <f aca="false">SUM(D15:O15)</f>
        <v>0</v>
      </c>
    </row>
    <row r="16" customFormat="false" ht="15" hidden="false" customHeight="true" outlineLevel="0" collapsed="false">
      <c r="B16" s="10" t="s">
        <v>25</v>
      </c>
      <c r="D16" s="11" t="n">
        <f aca="false">SUM(D11:D15)</f>
        <v>71500</v>
      </c>
      <c r="E16" s="11" t="n">
        <f aca="false">SUM(E11:E15)</f>
        <v>64900</v>
      </c>
      <c r="F16" s="11" t="n">
        <f aca="false">SUM(F11:F15)</f>
        <v>77000</v>
      </c>
      <c r="G16" s="11" t="n">
        <f aca="false">SUM(G11:G15)</f>
        <v>84700</v>
      </c>
      <c r="H16" s="11" t="n">
        <f aca="false">SUM(H11:H15)</f>
        <v>81400</v>
      </c>
      <c r="I16" s="11" t="n">
        <f aca="false">SUM(I11:I15)</f>
        <v>103400</v>
      </c>
      <c r="J16" s="11" t="n">
        <f aca="false">SUM(J11:J15)</f>
        <v>53900</v>
      </c>
      <c r="K16" s="11" t="n">
        <f aca="false">SUM(K11:K15)</f>
        <v>60500</v>
      </c>
      <c r="L16" s="11" t="n">
        <f aca="false">SUM(L11:L15)</f>
        <v>82500</v>
      </c>
      <c r="M16" s="11" t="n">
        <f aca="false">SUM(M11:M15)</f>
        <v>74800</v>
      </c>
      <c r="N16" s="11" t="n">
        <f aca="false">SUM(N11:N15)</f>
        <v>79200</v>
      </c>
      <c r="O16" s="11" t="n">
        <f aca="false">SUM(O11:O15)</f>
        <v>88000</v>
      </c>
      <c r="Q16" s="11" t="n">
        <f aca="false">SUM(D16:O16)</f>
        <v>921800</v>
      </c>
    </row>
    <row r="18" customFormat="false" ht="15" hidden="false" customHeight="true" outlineLevel="0" collapsed="false">
      <c r="B18" s="12" t="s">
        <v>26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Q18" s="8"/>
    </row>
    <row r="19" customFormat="false" ht="15" hidden="false" customHeight="true" outlineLevel="0" collapsed="false">
      <c r="B19" s="13" t="s">
        <v>27</v>
      </c>
      <c r="D19" s="6" t="n">
        <v>26000</v>
      </c>
      <c r="E19" s="6" t="n">
        <v>23000</v>
      </c>
      <c r="F19" s="6" t="n">
        <v>28000</v>
      </c>
      <c r="G19" s="6" t="n">
        <v>31000</v>
      </c>
      <c r="H19" s="6" t="n">
        <v>29000</v>
      </c>
      <c r="I19" s="6" t="n">
        <v>39000</v>
      </c>
      <c r="J19" s="6" t="n">
        <v>18000</v>
      </c>
      <c r="K19" s="6" t="n">
        <v>21000</v>
      </c>
      <c r="L19" s="6" t="n">
        <v>30000</v>
      </c>
      <c r="M19" s="6" t="n">
        <v>27000</v>
      </c>
      <c r="N19" s="6" t="n">
        <v>28000</v>
      </c>
      <c r="O19" s="6" t="n">
        <v>32000</v>
      </c>
      <c r="Q19" s="14" t="n">
        <f aca="false">SUM(D19:O19)</f>
        <v>332000</v>
      </c>
    </row>
    <row r="20" customFormat="false" ht="15" hidden="false" customHeight="true" outlineLevel="0" collapsed="false">
      <c r="B20" s="13" t="s">
        <v>28</v>
      </c>
      <c r="D20" s="6" t="n">
        <v>22000</v>
      </c>
      <c r="E20" s="6" t="n">
        <v>22000</v>
      </c>
      <c r="F20" s="6" t="n">
        <v>22000</v>
      </c>
      <c r="G20" s="6" t="n">
        <v>22000</v>
      </c>
      <c r="H20" s="6" t="n">
        <v>22000</v>
      </c>
      <c r="I20" s="6" t="n">
        <v>22000</v>
      </c>
      <c r="J20" s="6" t="n">
        <v>22000</v>
      </c>
      <c r="K20" s="6" t="n">
        <v>22000</v>
      </c>
      <c r="L20" s="6" t="n">
        <v>22000</v>
      </c>
      <c r="M20" s="6" t="n">
        <v>22000</v>
      </c>
      <c r="N20" s="6" t="n">
        <v>22000</v>
      </c>
      <c r="O20" s="6" t="n">
        <v>22000</v>
      </c>
      <c r="Q20" s="14" t="n">
        <f aca="false">SUM(D20:O20)</f>
        <v>264000</v>
      </c>
    </row>
    <row r="21" customFormat="false" ht="15" hidden="false" customHeight="true" outlineLevel="0" collapsed="false">
      <c r="B21" s="13" t="s">
        <v>29</v>
      </c>
      <c r="D21" s="6" t="n">
        <v>3000</v>
      </c>
      <c r="E21" s="6" t="n">
        <v>3000</v>
      </c>
      <c r="F21" s="6" t="n">
        <v>3000</v>
      </c>
      <c r="G21" s="6" t="n">
        <v>3000</v>
      </c>
      <c r="H21" s="6" t="n">
        <v>3000</v>
      </c>
      <c r="I21" s="6" t="n">
        <v>3000</v>
      </c>
      <c r="J21" s="6" t="n">
        <v>3000</v>
      </c>
      <c r="K21" s="6" t="n">
        <v>3000</v>
      </c>
      <c r="L21" s="6" t="n">
        <v>3000</v>
      </c>
      <c r="M21" s="6" t="n">
        <v>3000</v>
      </c>
      <c r="N21" s="6" t="n">
        <v>3000</v>
      </c>
      <c r="O21" s="6" t="n">
        <v>3000</v>
      </c>
      <c r="Q21" s="14" t="n">
        <f aca="false">SUM(D21:O21)</f>
        <v>36000</v>
      </c>
    </row>
    <row r="22" customFormat="false" ht="15" hidden="false" customHeight="true" outlineLevel="0" collapsed="false">
      <c r="B22" s="13" t="s">
        <v>30</v>
      </c>
      <c r="D22" s="6" t="n">
        <v>1400</v>
      </c>
      <c r="E22" s="6" t="n">
        <v>1400</v>
      </c>
      <c r="F22" s="6" t="n">
        <v>1400</v>
      </c>
      <c r="G22" s="6" t="n">
        <v>1400</v>
      </c>
      <c r="H22" s="6" t="n">
        <v>1400</v>
      </c>
      <c r="I22" s="6" t="n">
        <v>1400</v>
      </c>
      <c r="J22" s="6" t="n">
        <v>1400</v>
      </c>
      <c r="K22" s="6" t="n">
        <v>1400</v>
      </c>
      <c r="L22" s="6" t="n">
        <v>1400</v>
      </c>
      <c r="M22" s="6" t="n">
        <v>1400</v>
      </c>
      <c r="N22" s="6" t="n">
        <v>1400</v>
      </c>
      <c r="O22" s="6" t="n">
        <v>1400</v>
      </c>
      <c r="Q22" s="14" t="n">
        <f aca="false">SUM(D22:O22)</f>
        <v>16800</v>
      </c>
    </row>
    <row r="23" customFormat="false" ht="15" hidden="false" customHeight="true" outlineLevel="0" collapsed="false">
      <c r="B23" s="13" t="s">
        <v>31</v>
      </c>
      <c r="D23" s="6"/>
      <c r="E23" s="6"/>
      <c r="F23" s="6" t="n">
        <v>4200</v>
      </c>
      <c r="G23" s="6"/>
      <c r="H23" s="6"/>
      <c r="I23" s="6"/>
      <c r="J23" s="6"/>
      <c r="K23" s="6"/>
      <c r="L23" s="6"/>
      <c r="M23" s="6"/>
      <c r="N23" s="6"/>
      <c r="O23" s="6"/>
      <c r="Q23" s="14" t="n">
        <f aca="false">SUM(D23:O23)</f>
        <v>4200</v>
      </c>
    </row>
    <row r="24" customFormat="false" ht="15" hidden="false" customHeight="true" outlineLevel="0" collapsed="false">
      <c r="B24" s="13" t="s">
        <v>32</v>
      </c>
      <c r="D24" s="6" t="n">
        <v>800</v>
      </c>
      <c r="E24" s="6" t="n">
        <v>800</v>
      </c>
      <c r="F24" s="6" t="n">
        <v>800</v>
      </c>
      <c r="G24" s="6" t="n">
        <v>800</v>
      </c>
      <c r="H24" s="6" t="n">
        <v>800</v>
      </c>
      <c r="I24" s="6" t="n">
        <v>800</v>
      </c>
      <c r="J24" s="6" t="n">
        <v>800</v>
      </c>
      <c r="K24" s="6" t="n">
        <v>800</v>
      </c>
      <c r="L24" s="6" t="n">
        <v>800</v>
      </c>
      <c r="M24" s="6" t="n">
        <v>800</v>
      </c>
      <c r="N24" s="6" t="n">
        <v>800</v>
      </c>
      <c r="O24" s="6" t="n">
        <v>800</v>
      </c>
      <c r="Q24" s="14" t="n">
        <f aca="false">SUM(D24:O24)</f>
        <v>9600</v>
      </c>
    </row>
    <row r="25" customFormat="false" ht="15" hidden="false" customHeight="true" outlineLevel="0" collapsed="false">
      <c r="B25" s="13" t="s">
        <v>33</v>
      </c>
      <c r="D25" s="6" t="n">
        <v>740</v>
      </c>
      <c r="E25" s="6" t="n">
        <v>740</v>
      </c>
      <c r="F25" s="6" t="n">
        <v>740</v>
      </c>
      <c r="G25" s="6" t="n">
        <v>740</v>
      </c>
      <c r="H25" s="6" t="n">
        <v>740</v>
      </c>
      <c r="I25" s="6" t="n">
        <v>740</v>
      </c>
      <c r="J25" s="6" t="n">
        <v>740</v>
      </c>
      <c r="K25" s="6" t="n">
        <v>740</v>
      </c>
      <c r="L25" s="6" t="n">
        <v>740</v>
      </c>
      <c r="M25" s="6" t="n">
        <v>740</v>
      </c>
      <c r="N25" s="6" t="n">
        <v>740</v>
      </c>
      <c r="O25" s="6" t="n">
        <v>740</v>
      </c>
      <c r="Q25" s="14" t="n">
        <f aca="false">SUM(D25:O25)</f>
        <v>8880</v>
      </c>
    </row>
    <row r="26" customFormat="false" ht="15" hidden="false" customHeight="true" outlineLevel="0" collapsed="false">
      <c r="B26" s="13" t="s">
        <v>34</v>
      </c>
      <c r="D26" s="6" t="n">
        <v>650</v>
      </c>
      <c r="E26" s="6" t="n">
        <v>650</v>
      </c>
      <c r="F26" s="6" t="n">
        <v>650</v>
      </c>
      <c r="G26" s="6" t="n">
        <v>650</v>
      </c>
      <c r="H26" s="6" t="n">
        <v>650</v>
      </c>
      <c r="I26" s="6" t="n">
        <v>650</v>
      </c>
      <c r="J26" s="6" t="n">
        <v>650</v>
      </c>
      <c r="K26" s="6" t="n">
        <v>650</v>
      </c>
      <c r="L26" s="6" t="n">
        <v>650</v>
      </c>
      <c r="M26" s="6" t="n">
        <v>650</v>
      </c>
      <c r="N26" s="6" t="n">
        <v>650</v>
      </c>
      <c r="O26" s="6" t="n">
        <v>650</v>
      </c>
      <c r="Q26" s="14" t="n">
        <f aca="false">SUM(D26:O26)</f>
        <v>7800</v>
      </c>
    </row>
    <row r="27" customFormat="false" ht="15" hidden="false" customHeight="true" outlineLevel="0" collapsed="false">
      <c r="B27" s="13" t="s">
        <v>35</v>
      </c>
      <c r="D27" s="6" t="n">
        <v>400</v>
      </c>
      <c r="E27" s="6" t="n">
        <v>400</v>
      </c>
      <c r="F27" s="6" t="n">
        <v>400</v>
      </c>
      <c r="G27" s="6" t="n">
        <v>400</v>
      </c>
      <c r="H27" s="6" t="n">
        <v>400</v>
      </c>
      <c r="I27" s="6" t="n">
        <v>400</v>
      </c>
      <c r="J27" s="6" t="n">
        <v>400</v>
      </c>
      <c r="K27" s="6" t="n">
        <v>400</v>
      </c>
      <c r="L27" s="6" t="n">
        <v>400</v>
      </c>
      <c r="M27" s="6" t="n">
        <v>400</v>
      </c>
      <c r="N27" s="6" t="n">
        <v>400</v>
      </c>
      <c r="O27" s="6" t="n">
        <v>400</v>
      </c>
      <c r="Q27" s="14" t="n">
        <f aca="false">SUM(D27:O27)</f>
        <v>4800</v>
      </c>
    </row>
    <row r="28" customFormat="false" ht="15" hidden="false" customHeight="true" outlineLevel="0" collapsed="false">
      <c r="B28" s="13" t="s">
        <v>36</v>
      </c>
      <c r="D28" s="6" t="n">
        <v>1380</v>
      </c>
      <c r="E28" s="6" t="n">
        <v>1380</v>
      </c>
      <c r="F28" s="6" t="n">
        <v>1380</v>
      </c>
      <c r="G28" s="6" t="n">
        <v>1380</v>
      </c>
      <c r="H28" s="6" t="n">
        <v>1380</v>
      </c>
      <c r="I28" s="6" t="n">
        <v>1380</v>
      </c>
      <c r="J28" s="6" t="n">
        <v>1380</v>
      </c>
      <c r="K28" s="6" t="n">
        <v>1380</v>
      </c>
      <c r="L28" s="6" t="n">
        <v>1380</v>
      </c>
      <c r="M28" s="6" t="n">
        <v>1380</v>
      </c>
      <c r="N28" s="6" t="n">
        <v>1380</v>
      </c>
      <c r="O28" s="6" t="n">
        <v>1380</v>
      </c>
      <c r="Q28" s="14" t="n">
        <f aca="false">SUM(D28:O28)</f>
        <v>16560</v>
      </c>
    </row>
    <row r="29" customFormat="false" ht="15" hidden="false" customHeight="true" outlineLevel="0" collapsed="false">
      <c r="B29" s="13" t="s">
        <v>37</v>
      </c>
      <c r="D29" s="6" t="n">
        <v>3600</v>
      </c>
      <c r="E29" s="6" t="n">
        <v>3200</v>
      </c>
      <c r="F29" s="6" t="n">
        <v>3900</v>
      </c>
      <c r="G29" s="6" t="n">
        <v>4200</v>
      </c>
      <c r="H29" s="6" t="n">
        <v>4000</v>
      </c>
      <c r="I29" s="6" t="n">
        <v>5300</v>
      </c>
      <c r="J29" s="6" t="n">
        <v>2500</v>
      </c>
      <c r="K29" s="6" t="n">
        <v>2900</v>
      </c>
      <c r="L29" s="6" t="n">
        <v>4100</v>
      </c>
      <c r="M29" s="6" t="n">
        <v>3700</v>
      </c>
      <c r="N29" s="6" t="n">
        <v>3900</v>
      </c>
      <c r="O29" s="6" t="n">
        <v>4400</v>
      </c>
      <c r="Q29" s="14" t="n">
        <f aca="false">SUM(D29:O29)</f>
        <v>45700</v>
      </c>
    </row>
    <row r="30" customFormat="false" ht="15" hidden="false" customHeight="true" outlineLevel="0" collapsed="false">
      <c r="B30" s="13" t="s">
        <v>38</v>
      </c>
      <c r="D30" s="6"/>
      <c r="E30" s="6"/>
      <c r="F30" s="6" t="n">
        <v>7400</v>
      </c>
      <c r="G30" s="6"/>
      <c r="H30" s="6"/>
      <c r="I30" s="6" t="n">
        <v>8100</v>
      </c>
      <c r="J30" s="6"/>
      <c r="K30" s="6"/>
      <c r="L30" s="6" t="n">
        <v>6900</v>
      </c>
      <c r="M30" s="6"/>
      <c r="N30" s="6"/>
      <c r="O30" s="6" t="n">
        <v>7600</v>
      </c>
      <c r="Q30" s="14" t="n">
        <f aca="false">SUM(D30:O30)</f>
        <v>30000</v>
      </c>
    </row>
    <row r="31" customFormat="false" ht="15" hidden="false" customHeight="true" outlineLevel="0" collapsed="false">
      <c r="B31" s="13" t="s">
        <v>39</v>
      </c>
      <c r="D31" s="6"/>
      <c r="E31" s="6"/>
      <c r="F31" s="6" t="n">
        <v>4500</v>
      </c>
      <c r="G31" s="6"/>
      <c r="H31" s="6"/>
      <c r="I31" s="6" t="n">
        <v>4500</v>
      </c>
      <c r="J31" s="6"/>
      <c r="K31" s="6"/>
      <c r="L31" s="6" t="n">
        <v>4500</v>
      </c>
      <c r="M31" s="6"/>
      <c r="N31" s="6"/>
      <c r="O31" s="6" t="n">
        <v>4500</v>
      </c>
      <c r="Q31" s="14" t="n">
        <f aca="false">SUM(D31:O31)</f>
        <v>18000</v>
      </c>
    </row>
    <row r="32" customFormat="false" ht="15" hidden="false" customHeight="true" outlineLevel="0" collapsed="false">
      <c r="B32" s="13" t="s">
        <v>40</v>
      </c>
      <c r="D32" s="6" t="n">
        <v>6500</v>
      </c>
      <c r="E32" s="6" t="n">
        <v>6500</v>
      </c>
      <c r="F32" s="6" t="n">
        <v>6500</v>
      </c>
      <c r="G32" s="6" t="n">
        <v>6500</v>
      </c>
      <c r="H32" s="6" t="n">
        <v>6500</v>
      </c>
      <c r="I32" s="6" t="n">
        <v>6500</v>
      </c>
      <c r="J32" s="6" t="n">
        <v>6500</v>
      </c>
      <c r="K32" s="6" t="n">
        <v>6500</v>
      </c>
      <c r="L32" s="6" t="n">
        <v>6500</v>
      </c>
      <c r="M32" s="6" t="n">
        <v>6500</v>
      </c>
      <c r="N32" s="6" t="n">
        <v>6500</v>
      </c>
      <c r="O32" s="6" t="n">
        <v>6500</v>
      </c>
      <c r="Q32" s="14" t="n">
        <f aca="false">SUM(D32:O32)</f>
        <v>78000</v>
      </c>
    </row>
    <row r="33" customFormat="false" ht="15" hidden="false" customHeight="true" outlineLevel="0" collapsed="false">
      <c r="B33" s="13" t="s">
        <v>41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Q33" s="14" t="n">
        <f aca="false">SUM(D33:O33)</f>
        <v>0</v>
      </c>
    </row>
    <row r="34" customFormat="false" ht="15" hidden="false" customHeight="true" outlineLevel="0" collapsed="false">
      <c r="B34" s="10" t="s">
        <v>42</v>
      </c>
      <c r="D34" s="11" t="n">
        <f aca="false">SUM(D19:D33)</f>
        <v>66470</v>
      </c>
      <c r="E34" s="11" t="n">
        <f aca="false">SUM(E19:E33)</f>
        <v>63070</v>
      </c>
      <c r="F34" s="11" t="n">
        <f aca="false">SUM(F19:F33)</f>
        <v>84870</v>
      </c>
      <c r="G34" s="11" t="n">
        <f aca="false">SUM(G19:G33)</f>
        <v>72070</v>
      </c>
      <c r="H34" s="11" t="n">
        <f aca="false">SUM(H19:H33)</f>
        <v>69870</v>
      </c>
      <c r="I34" s="11" t="n">
        <f aca="false">SUM(I19:I33)</f>
        <v>93770</v>
      </c>
      <c r="J34" s="11" t="n">
        <f aca="false">SUM(J19:J33)</f>
        <v>57370</v>
      </c>
      <c r="K34" s="11" t="n">
        <f aca="false">SUM(K19:K33)</f>
        <v>60770</v>
      </c>
      <c r="L34" s="11" t="n">
        <f aca="false">SUM(L19:L33)</f>
        <v>82370</v>
      </c>
      <c r="M34" s="11" t="n">
        <f aca="false">SUM(M19:M33)</f>
        <v>67570</v>
      </c>
      <c r="N34" s="11" t="n">
        <f aca="false">SUM(N19:N33)</f>
        <v>68770</v>
      </c>
      <c r="O34" s="11" t="n">
        <f aca="false">SUM(O19:O33)</f>
        <v>85370</v>
      </c>
      <c r="Q34" s="11" t="n">
        <f aca="false">SUM(D34:O34)</f>
        <v>872340</v>
      </c>
    </row>
    <row r="36" customFormat="false" ht="15" hidden="false" customHeight="true" outlineLevel="0" collapsed="false">
      <c r="B36" s="10" t="s">
        <v>43</v>
      </c>
      <c r="D36" s="11" t="n">
        <f aca="false">D16-D34</f>
        <v>5030</v>
      </c>
      <c r="E36" s="11" t="n">
        <f aca="false">E16-E34</f>
        <v>1830</v>
      </c>
      <c r="F36" s="11" t="n">
        <f aca="false">F16-F34</f>
        <v>-7870</v>
      </c>
      <c r="G36" s="11" t="n">
        <f aca="false">G16-G34</f>
        <v>12630</v>
      </c>
      <c r="H36" s="11" t="n">
        <f aca="false">H16-H34</f>
        <v>11530</v>
      </c>
      <c r="I36" s="11" t="n">
        <f aca="false">I16-I34</f>
        <v>9630</v>
      </c>
      <c r="J36" s="11" t="n">
        <f aca="false">J16-J34</f>
        <v>-3470</v>
      </c>
      <c r="K36" s="11" t="n">
        <f aca="false">K16-K34</f>
        <v>-270</v>
      </c>
      <c r="L36" s="11" t="n">
        <f aca="false">L16-L34</f>
        <v>130</v>
      </c>
      <c r="M36" s="11" t="n">
        <f aca="false">M16-M34</f>
        <v>7230</v>
      </c>
      <c r="N36" s="11" t="n">
        <f aca="false">N16-N34</f>
        <v>10430</v>
      </c>
      <c r="O36" s="11" t="n">
        <f aca="false">O16-O34</f>
        <v>2630</v>
      </c>
      <c r="Q36" s="11" t="n">
        <f aca="false">SUM(D36:O36)</f>
        <v>49460</v>
      </c>
    </row>
    <row r="37" customFormat="false" ht="15" hidden="false" customHeight="true" outlineLevel="0" collapsed="false">
      <c r="B37" s="15" t="s">
        <v>44</v>
      </c>
      <c r="D37" s="16" t="n">
        <f aca="false">D8+D36</f>
        <v>30030</v>
      </c>
      <c r="E37" s="16" t="n">
        <f aca="false">E8+E36</f>
        <v>31860</v>
      </c>
      <c r="F37" s="16" t="n">
        <f aca="false">F8+F36</f>
        <v>23990</v>
      </c>
      <c r="G37" s="16" t="n">
        <f aca="false">G8+G36</f>
        <v>36620</v>
      </c>
      <c r="H37" s="16" t="n">
        <f aca="false">H8+H36</f>
        <v>48150</v>
      </c>
      <c r="I37" s="16" t="n">
        <f aca="false">I8+I36</f>
        <v>57780</v>
      </c>
      <c r="J37" s="16" t="n">
        <f aca="false">J8+J36</f>
        <v>54310</v>
      </c>
      <c r="K37" s="16" t="n">
        <f aca="false">K8+K36</f>
        <v>54040</v>
      </c>
      <c r="L37" s="16" t="n">
        <f aca="false">L8+L36</f>
        <v>54170</v>
      </c>
      <c r="M37" s="16" t="n">
        <f aca="false">M8+M36</f>
        <v>61400</v>
      </c>
      <c r="N37" s="16" t="n">
        <f aca="false">N8+N36</f>
        <v>71830</v>
      </c>
      <c r="O37" s="16" t="n">
        <f aca="false">O8+O36</f>
        <v>74460</v>
      </c>
      <c r="Q37" s="16" t="n">
        <f aca="false">O37</f>
        <v>74460</v>
      </c>
    </row>
    <row r="39" customFormat="false" ht="19.5" hidden="false" customHeight="true" outlineLevel="0" collapsed="false">
      <c r="B39" s="4" t="s">
        <v>45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customFormat="false" ht="15" hidden="false" customHeight="true" outlineLevel="0" collapsed="false">
      <c r="B40" s="17" t="s">
        <v>46</v>
      </c>
      <c r="C40" s="18" t="n">
        <f aca="false">MIN(D37:O37)</f>
        <v>23990</v>
      </c>
      <c r="F40" s="19" t="str">
        <f aca="false">IF(C40&lt;0,"WARNING: you run out of cash during the year. Arrange finance, slow payments or lift collections before you get there.",IF(C40&lt;20000,"Tight. Your lowest balance leaves very little buffer.","Comfortable. You hold a positive cash balance in every month."))</f>
        <v>Comfortable. You hold a positive cash balance in every month.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customFormat="false" ht="15" hidden="false" customHeight="true" outlineLevel="0" collapsed="false">
      <c r="B41" s="5" t="s">
        <v>47</v>
      </c>
      <c r="C41" s="20" t="str">
        <f aca="false">INDEX($D$7:$O$7,MATCH(C40,D37:O37,0))</f>
        <v>Sep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customFormat="false" ht="15" hidden="false" customHeight="true" outlineLevel="0" collapsed="false">
      <c r="B42" s="17" t="s">
        <v>48</v>
      </c>
      <c r="C42" s="18" t="n">
        <f aca="false">O37</f>
        <v>74460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customFormat="false" ht="15" hidden="false" customHeight="true" outlineLevel="0" collapsed="false">
      <c r="B43" s="17" t="s">
        <v>49</v>
      </c>
      <c r="C43" s="18" t="n">
        <f aca="false">Q36</f>
        <v>49460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5" customFormat="false" ht="19.5" hidden="false" customHeight="true" outlineLevel="0" collapsed="false">
      <c r="B45" s="4" t="s">
        <v>50</v>
      </c>
      <c r="C45" s="4"/>
      <c r="D45" s="4"/>
      <c r="E45" s="4"/>
      <c r="F45" s="4"/>
      <c r="G45" s="4"/>
      <c r="H45" s="4"/>
    </row>
    <row r="46" customFormat="false" ht="15" hidden="false" customHeight="true" outlineLevel="0" collapsed="false">
      <c r="B46" s="21" t="s">
        <v>51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</row>
    <row r="47" customFormat="false" ht="15" hidden="false" customHeight="true" outlineLevel="0" collapsed="false">
      <c r="B47" s="21" t="s">
        <v>52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</row>
    <row r="48" customFormat="false" ht="15" hidden="false" customHeight="true" outlineLevel="0" collapsed="false">
      <c r="B48" s="21" t="s">
        <v>53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</row>
    <row r="49" customFormat="false" ht="15" hidden="false" customHeight="true" outlineLevel="0" collapsed="false">
      <c r="B49" s="21" t="s">
        <v>54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</row>
    <row r="50" customFormat="false" ht="15" hidden="false" customHeight="true" outlineLevel="0" collapsed="false">
      <c r="B50" s="21" t="s">
        <v>55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</row>
    <row r="51" customFormat="false" ht="15" hidden="false" customHeight="true" outlineLevel="0" collapsed="false">
      <c r="B51" s="21" t="s">
        <v>56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</row>
    <row r="53" customFormat="false" ht="15" hidden="false" customHeight="true" outlineLevel="0" collapsed="false">
      <c r="B53" s="3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5" customFormat="false" ht="15" hidden="false" customHeight="true" outlineLevel="0" collapsed="false">
      <c r="B55" s="22" t="s">
        <v>58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</sheetData>
  <mergeCells count="13">
    <mergeCell ref="B2:Q2"/>
    <mergeCell ref="B4:Q4"/>
    <mergeCell ref="B39:Q39"/>
    <mergeCell ref="F40:Q43"/>
    <mergeCell ref="B45:H45"/>
    <mergeCell ref="B46:Q46"/>
    <mergeCell ref="B47:Q47"/>
    <mergeCell ref="B48:Q48"/>
    <mergeCell ref="B49:Q49"/>
    <mergeCell ref="B50:Q50"/>
    <mergeCell ref="B51:Q51"/>
    <mergeCell ref="B53:Q53"/>
    <mergeCell ref="B55:Q5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4B1A33-81D1-45EE-BCD1-47716FDE48A8}"/>
</file>

<file path=customXml/itemProps2.xml><?xml version="1.0" encoding="utf-8"?>
<ds:datastoreItem xmlns:ds="http://schemas.openxmlformats.org/officeDocument/2006/customXml" ds:itemID="{D3DF95FB-A37C-484E-BC31-D1A33BED627C}"/>
</file>

<file path=customXml/itemProps3.xml><?xml version="1.0" encoding="utf-8"?>
<ds:datastoreItem xmlns:ds="http://schemas.openxmlformats.org/officeDocument/2006/customXml" ds:itemID="{77FA50C7-422E-4455-BDE0-10AD61A10EA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STA021 - Monthly Cash Flow Forecast</dc:title>
  <dc:subject/>
  <dc:creator>Waycorp Advisors</dc:creator>
  <dc:description/>
  <cp:lastModifiedBy/>
  <cp:revision>2</cp:revision>
  <dcterms:created xsi:type="dcterms:W3CDTF">2026-08-17T08:35:09Z</dcterms:created>
  <dcterms:modified xsi:type="dcterms:W3CDTF">2026-08-17T08:44:48Z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