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Benjamin\Documents\Konkordat\Revision Richtlinien\Kostgeldreglement\"/>
    </mc:Choice>
  </mc:AlternateContent>
  <xr:revisionPtr revIDLastSave="0" documentId="8_{8EB88BBB-E201-4DD2-A907-7C9B7F9DF3B9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Kostgelderhöhung" sheetId="1" r:id="rId1"/>
    <sheet name="Hilfstabelle" sheetId="7" state="hidden" r:id="rId2"/>
    <sheet name="Infrastrukturkosten gem. Bund" sheetId="4" state="hidden" r:id="rId3"/>
  </sheets>
  <definedNames>
    <definedName name="_xlnm._FilterDatabase" localSheetId="1" hidden="1">Hilfstabelle!$A$1:$A$5</definedName>
    <definedName name="Art">Hilfstabelle!$A$17:$A$18</definedName>
    <definedName name="Auswahl">Hilfstabelle!$A$1:$A$5</definedName>
    <definedName name="_xlnm.Print_Area" localSheetId="1">Hilfstabelle!#REF!</definedName>
    <definedName name="_xlnm.Print_Area" localSheetId="0">Kostgelderhöhung!$A$1:$G$47</definedName>
    <definedName name="geschlossen">Hilfstabelle!$F$1,Hilfstabelle!$F$1</definedName>
    <definedName name="offen">Hilfstabelle!$F$2</definedName>
    <definedName name="Typ">Hilfstabelle!$A$1:$A$2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" l="1"/>
  <c r="E7" i="1"/>
  <c r="E40" i="1" l="1"/>
  <c r="C7" i="1"/>
  <c r="C40" i="1" s="1"/>
  <c r="F5" i="4" l="1"/>
  <c r="F6" i="4"/>
  <c r="F7" i="4"/>
  <c r="F8" i="4"/>
  <c r="F4" i="4"/>
  <c r="E5" i="4"/>
  <c r="G5" i="4" s="1"/>
  <c r="E6" i="4"/>
  <c r="G6" i="4" s="1"/>
  <c r="E7" i="4"/>
  <c r="E8" i="4"/>
  <c r="E4" i="4"/>
  <c r="G4" i="4" l="1"/>
  <c r="G8" i="4"/>
  <c r="G7" i="4"/>
  <c r="E38" i="1"/>
  <c r="C38" i="1"/>
  <c r="E42" i="1" l="1"/>
  <c r="E44" i="1" s="1"/>
  <c r="E46" i="1" s="1"/>
  <c r="C42" i="1"/>
  <c r="C44" i="1" l="1"/>
  <c r="C46" i="1" s="1"/>
</calcChain>
</file>

<file path=xl/sharedStrings.xml><?xml version="1.0" encoding="utf-8"?>
<sst xmlns="http://schemas.openxmlformats.org/spreadsheetml/2006/main" count="50" uniqueCount="33">
  <si>
    <t>Kostgelderhöhung</t>
  </si>
  <si>
    <t>Anstalt</t>
  </si>
  <si>
    <t>neues Angebot</t>
  </si>
  <si>
    <t>Antrag an Konkordatskonferenz</t>
  </si>
  <si>
    <t>Vollzugsart</t>
  </si>
  <si>
    <t>Kostgeld Angebotserweiterung</t>
  </si>
  <si>
    <t>1. Anzahl Vollzugsplätze Anstalt/neues Angebot</t>
  </si>
  <si>
    <t>2. Anzahl 100%-Stellen exkl. Forensik und Gesundheitsdienst</t>
  </si>
  <si>
    <t>3. Anzahl 100%-Stellen Forensik</t>
  </si>
  <si>
    <t>4. Anzahl 100%-Stellen Gesundheitsdienst</t>
  </si>
  <si>
    <t>6. Kosten Forensik (Personal oder Drittkosten)</t>
  </si>
  <si>
    <t>7. Kosten Gesundheitsdienst (Personal oder Drittkosten)</t>
  </si>
  <si>
    <t>8. übriger Personalaufwand</t>
  </si>
  <si>
    <t>9. Sachaufwand</t>
  </si>
  <si>
    <t>Auslastungsgrad gemäss Konkordat</t>
  </si>
  <si>
    <t>5. Personalkosten inkl. Sozialleistungen exkl. Forensik, GD</t>
  </si>
  <si>
    <t>Infrastrukturkosten Bund</t>
  </si>
  <si>
    <t>offener Strafvollzug</t>
  </si>
  <si>
    <t>geschlossener Strafvollzug</t>
  </si>
  <si>
    <t>geschlossener Strafvollzug, erhöhte Sicherheit</t>
  </si>
  <si>
    <t>geschlossener Massnahmenvollzug</t>
  </si>
  <si>
    <t>geschlossener Massnahmenvollzug, erhöhte Sicherheit</t>
  </si>
  <si>
    <t>Kapital</t>
  </si>
  <si>
    <t>Abschreib.</t>
  </si>
  <si>
    <t>Kosten/Platz</t>
  </si>
  <si>
    <t>Kommentar</t>
  </si>
  <si>
    <t>10. Infrastrukturkosten (gemäss Bundesberechnungen)</t>
  </si>
  <si>
    <t>11. Einnahmen aus Dienstleistungen/Produktionsbetrieben</t>
  </si>
  <si>
    <t>12. Gesamtkosten</t>
  </si>
  <si>
    <t>13. Vollzugstage gemäss Auslastungsgrad Konkordat</t>
  </si>
  <si>
    <t>14. Kosten/Vollzugstag</t>
  </si>
  <si>
    <t>15. Berücksichtigung Standortvorteil 5%</t>
  </si>
  <si>
    <t>16. Kosten/Vollzugstag nach Berücksichtigung Standortv.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</si>
</sst>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b/>
      <sz val="12"/>
      <color theme="1"/>
      <name val="Frutiger LT Com 55 Roman"/>
      <family val="2"/>
      <scheme val="minor"/>
    </font>
    <font>
      <b/>
      <sz val="10"/>
      <color theme="1"/>
      <name val="Frutiger LT Com 55 Roman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1" fillId="0" borderId="0" xfId="0" applyFont="1" applyBorder="1"/>
    <xf numFmtId="9" fontId="1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3" fontId="1" fillId="0" borderId="5" xfId="0" applyNumberFormat="1" applyFont="1" applyBorder="1"/>
    <xf numFmtId="0" fontId="1" fillId="0" borderId="6" xfId="0" applyFont="1" applyBorder="1"/>
    <xf numFmtId="3" fontId="1" fillId="0" borderId="6" xfId="0" applyNumberFormat="1" applyFont="1" applyBorder="1"/>
    <xf numFmtId="0" fontId="1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/>
    <xf numFmtId="3" fontId="1" fillId="0" borderId="10" xfId="0" applyNumberFormat="1" applyFont="1" applyBorder="1"/>
    <xf numFmtId="3" fontId="1" fillId="0" borderId="8" xfId="0" applyNumberFormat="1" applyFont="1" applyBorder="1"/>
    <xf numFmtId="0" fontId="1" fillId="0" borderId="11" xfId="0" applyFont="1" applyBorder="1"/>
    <xf numFmtId="3" fontId="3" fillId="0" borderId="12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6" xfId="0" applyFont="1" applyBorder="1"/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0" fillId="0" borderId="0" xfId="0" applyNumberFormat="1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3" fontId="1" fillId="0" borderId="5" xfId="0" applyNumberFormat="1" applyFont="1" applyBorder="1" applyProtection="1">
      <protection locked="0"/>
    </xf>
    <xf numFmtId="3" fontId="1" fillId="0" borderId="10" xfId="0" applyNumberFormat="1" applyFont="1" applyBorder="1" applyProtection="1">
      <protection locked="0"/>
    </xf>
    <xf numFmtId="0" fontId="3" fillId="0" borderId="22" xfId="0" applyFont="1" applyBorder="1"/>
    <xf numFmtId="0" fontId="1" fillId="0" borderId="2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5" xfId="0" applyFont="1" applyBorder="1" applyAlignment="1">
      <alignment wrapText="1"/>
    </xf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10" xfId="0" applyNumberFormat="1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wrapText="1"/>
      <protection locked="0"/>
    </xf>
    <xf numFmtId="3" fontId="1" fillId="0" borderId="5" xfId="0" applyNumberFormat="1" applyFont="1" applyBorder="1" applyAlignment="1">
      <alignment wrapText="1"/>
    </xf>
    <xf numFmtId="3" fontId="1" fillId="0" borderId="10" xfId="0" applyNumberFormat="1" applyFont="1" applyBorder="1" applyAlignment="1">
      <alignment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1028700</xdr:colOff>
          <xdr:row>10</xdr:row>
          <xdr:rowOff>7620</xdr:rowOff>
        </xdr:from>
        <xdr:to>
          <xdr:col>6</xdr:col>
          <xdr:colOff>99060</xdr:colOff>
          <xdr:row>11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1021080</xdr:colOff>
          <xdr:row>8</xdr:row>
          <xdr:rowOff>0</xdr:rowOff>
        </xdr:from>
        <xdr:to>
          <xdr:col>6</xdr:col>
          <xdr:colOff>83820</xdr:colOff>
          <xdr:row>9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CF840"/>
  <sheetViews>
    <sheetView tabSelected="1" zoomScaleNormal="100" workbookViewId="0">
      <selection activeCell="E5" sqref="E5"/>
    </sheetView>
  </sheetViews>
  <sheetFormatPr baseColWidth="10" defaultColWidth="11" defaultRowHeight="13.2"/>
  <cols>
    <col min="1" max="1" width="48.8984375" style="1" bestFit="1" customWidth="1"/>
    <col min="2" max="2" width="1.19921875" style="1" customWidth="1"/>
    <col min="3" max="3" width="13.59765625" style="1" customWidth="1"/>
    <col min="4" max="4" width="1.19921875" style="1" customWidth="1"/>
    <col min="5" max="5" width="13.59765625" style="1" customWidth="1"/>
    <col min="6" max="6" width="2.59765625" style="1" customWidth="1"/>
    <col min="7" max="7" width="44.09765625" style="1" customWidth="1"/>
    <col min="8" max="84" width="11" style="35"/>
    <col min="85" max="16384" width="11" style="1"/>
  </cols>
  <sheetData>
    <row r="1" spans="1:84" ht="15.6">
      <c r="A1" s="2" t="s">
        <v>3</v>
      </c>
    </row>
    <row r="2" spans="1:84" ht="15.6">
      <c r="A2" s="2"/>
    </row>
    <row r="3" spans="1:84" ht="15.6">
      <c r="A3" s="2" t="s">
        <v>1</v>
      </c>
      <c r="C3" s="50"/>
      <c r="D3" s="51"/>
      <c r="E3" s="52"/>
    </row>
    <row r="4" spans="1:84" ht="15.6">
      <c r="A4" s="2"/>
      <c r="C4" s="4"/>
    </row>
    <row r="5" spans="1:84" s="10" customFormat="1" ht="55.5" customHeight="1">
      <c r="A5" s="9" t="s">
        <v>4</v>
      </c>
      <c r="C5" s="33" t="s">
        <v>17</v>
      </c>
      <c r="D5" s="34"/>
      <c r="E5" s="34" t="s">
        <v>17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</row>
    <row r="6" spans="1:84" ht="15.6">
      <c r="A6" s="2"/>
      <c r="F6" s="5"/>
    </row>
    <row r="7" spans="1:84" ht="15.6">
      <c r="A7" s="2" t="s">
        <v>14</v>
      </c>
      <c r="C7" s="6">
        <f>VLOOKUP(C5,Hilfstabelle!A1:F5,6,FALSE)</f>
        <v>0.9</v>
      </c>
      <c r="E7" s="6">
        <f>VLOOKUP(E5,Hilfstabelle!A1:F5,6,FALSE)</f>
        <v>0.9</v>
      </c>
      <c r="F7" s="5"/>
    </row>
    <row r="8" spans="1:84" ht="15.6">
      <c r="A8" s="2"/>
      <c r="F8" s="5"/>
    </row>
    <row r="9" spans="1:84" ht="15.6">
      <c r="A9" s="2" t="s">
        <v>0</v>
      </c>
      <c r="C9" s="35"/>
      <c r="D9" s="35"/>
      <c r="E9" s="35"/>
      <c r="F9" s="36"/>
    </row>
    <row r="10" spans="1:84" ht="15.6">
      <c r="A10" s="2"/>
      <c r="C10" s="35"/>
      <c r="D10" s="35"/>
      <c r="E10" s="35"/>
      <c r="F10" s="35"/>
    </row>
    <row r="11" spans="1:84" ht="15.6">
      <c r="A11" s="2" t="s">
        <v>5</v>
      </c>
      <c r="C11" s="35"/>
      <c r="D11" s="35"/>
      <c r="E11" s="35"/>
      <c r="F11" s="35"/>
    </row>
    <row r="12" spans="1:84">
      <c r="A12" s="3"/>
    </row>
    <row r="13" spans="1:84" ht="5.25" customHeight="1">
      <c r="A13" s="3"/>
    </row>
    <row r="14" spans="1:84">
      <c r="A14" s="23"/>
      <c r="B14" s="15"/>
      <c r="C14" s="16" t="s">
        <v>1</v>
      </c>
      <c r="D14" s="16"/>
      <c r="E14" s="17" t="s">
        <v>2</v>
      </c>
      <c r="G14" s="39" t="s">
        <v>25</v>
      </c>
    </row>
    <row r="15" spans="1:84">
      <c r="A15" s="24"/>
      <c r="B15" s="11"/>
      <c r="C15" s="11"/>
      <c r="D15" s="11"/>
      <c r="E15" s="18"/>
      <c r="G15" s="40"/>
    </row>
    <row r="16" spans="1:84">
      <c r="A16" s="24" t="s">
        <v>6</v>
      </c>
      <c r="B16" s="11"/>
      <c r="C16" s="37"/>
      <c r="D16" s="37"/>
      <c r="E16" s="38"/>
      <c r="G16" s="40"/>
    </row>
    <row r="17" spans="1:84">
      <c r="A17" s="24"/>
      <c r="B17" s="11"/>
      <c r="C17" s="37"/>
      <c r="D17" s="37"/>
      <c r="E17" s="38"/>
      <c r="G17" s="40"/>
    </row>
    <row r="18" spans="1:84">
      <c r="A18" s="24" t="s">
        <v>7</v>
      </c>
      <c r="B18" s="11"/>
      <c r="C18" s="37"/>
      <c r="D18" s="37"/>
      <c r="E18" s="38"/>
      <c r="G18" s="40"/>
    </row>
    <row r="19" spans="1:84">
      <c r="A19" s="24"/>
      <c r="B19" s="11"/>
      <c r="C19" s="37"/>
      <c r="D19" s="37"/>
      <c r="E19" s="38"/>
      <c r="G19" s="40"/>
    </row>
    <row r="20" spans="1:84">
      <c r="A20" s="24" t="s">
        <v>8</v>
      </c>
      <c r="B20" s="11"/>
      <c r="C20" s="37"/>
      <c r="D20" s="37"/>
      <c r="E20" s="38"/>
      <c r="G20" s="40"/>
    </row>
    <row r="21" spans="1:84">
      <c r="A21" s="24"/>
      <c r="B21" s="11"/>
      <c r="C21" s="37"/>
      <c r="D21" s="37"/>
      <c r="E21" s="38"/>
      <c r="G21" s="40"/>
    </row>
    <row r="22" spans="1:84">
      <c r="A22" s="24" t="s">
        <v>9</v>
      </c>
      <c r="B22" s="11"/>
      <c r="C22" s="37">
        <v>0.2</v>
      </c>
      <c r="D22" s="37"/>
      <c r="E22" s="38"/>
      <c r="G22" s="40"/>
    </row>
    <row r="23" spans="1:84">
      <c r="A23" s="24"/>
      <c r="B23" s="11"/>
      <c r="C23" s="37"/>
      <c r="D23" s="37"/>
      <c r="E23" s="38"/>
      <c r="G23" s="40"/>
    </row>
    <row r="24" spans="1:84">
      <c r="A24" s="24" t="s">
        <v>15</v>
      </c>
      <c r="B24" s="11"/>
      <c r="C24" s="37"/>
      <c r="D24" s="37"/>
      <c r="E24" s="38"/>
      <c r="G24" s="40"/>
    </row>
    <row r="25" spans="1:84">
      <c r="A25" s="24"/>
      <c r="B25" s="11"/>
      <c r="C25" s="37"/>
      <c r="D25" s="37"/>
      <c r="E25" s="38"/>
      <c r="G25" s="40"/>
    </row>
    <row r="26" spans="1:84">
      <c r="A26" s="24" t="s">
        <v>10</v>
      </c>
      <c r="B26" s="11"/>
      <c r="C26" s="37"/>
      <c r="D26" s="37"/>
      <c r="E26" s="38"/>
      <c r="G26" s="40"/>
    </row>
    <row r="27" spans="1:84">
      <c r="A27" s="24"/>
      <c r="B27" s="11"/>
      <c r="C27" s="37"/>
      <c r="D27" s="37"/>
      <c r="E27" s="38"/>
      <c r="G27" s="40"/>
    </row>
    <row r="28" spans="1:84">
      <c r="A28" s="24" t="s">
        <v>11</v>
      </c>
      <c r="B28" s="11"/>
      <c r="C28" s="37"/>
      <c r="D28" s="37"/>
      <c r="E28" s="38"/>
      <c r="G28" s="40"/>
    </row>
    <row r="29" spans="1:84">
      <c r="A29" s="24"/>
      <c r="B29" s="11"/>
      <c r="C29" s="37"/>
      <c r="D29" s="37"/>
      <c r="E29" s="38"/>
      <c r="G29" s="40"/>
    </row>
    <row r="30" spans="1:84">
      <c r="A30" s="24" t="s">
        <v>12</v>
      </c>
      <c r="B30" s="11"/>
      <c r="C30" s="37"/>
      <c r="D30" s="37"/>
      <c r="E30" s="38"/>
      <c r="G30" s="40"/>
    </row>
    <row r="31" spans="1:84">
      <c r="A31" s="24"/>
      <c r="B31" s="11"/>
      <c r="C31" s="37"/>
      <c r="D31" s="37"/>
      <c r="E31" s="38"/>
      <c r="G31" s="40"/>
    </row>
    <row r="32" spans="1:84" s="10" customFormat="1">
      <c r="A32" s="43" t="s">
        <v>13</v>
      </c>
      <c r="B32" s="44"/>
      <c r="C32" s="45"/>
      <c r="D32" s="45"/>
      <c r="E32" s="46"/>
      <c r="G32" s="47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</row>
    <row r="33" spans="1:84">
      <c r="A33" s="24"/>
      <c r="B33" s="11"/>
      <c r="C33" s="37"/>
      <c r="D33" s="37"/>
      <c r="E33" s="38"/>
      <c r="G33" s="40"/>
    </row>
    <row r="34" spans="1:84" s="10" customFormat="1">
      <c r="A34" s="43" t="s">
        <v>26</v>
      </c>
      <c r="B34" s="44"/>
      <c r="C34" s="48">
        <v>599024</v>
      </c>
      <c r="D34" s="48"/>
      <c r="E34" s="49">
        <f>VLOOKUP(E5,Hilfstabelle!A:E,5,FALSE)*E16</f>
        <v>0</v>
      </c>
      <c r="G34" s="47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</row>
    <row r="35" spans="1:84">
      <c r="A35" s="24"/>
      <c r="B35" s="11"/>
      <c r="C35" s="12"/>
      <c r="D35" s="12"/>
      <c r="E35" s="19"/>
      <c r="G35" s="40"/>
    </row>
    <row r="36" spans="1:84">
      <c r="A36" s="24" t="s">
        <v>27</v>
      </c>
      <c r="B36" s="11"/>
      <c r="C36" s="37"/>
      <c r="D36" s="37"/>
      <c r="E36" s="38"/>
      <c r="G36" s="40"/>
    </row>
    <row r="37" spans="1:84">
      <c r="A37" s="24"/>
      <c r="B37" s="11"/>
      <c r="C37" s="12"/>
      <c r="D37" s="12"/>
      <c r="E37" s="19"/>
      <c r="G37" s="40"/>
    </row>
    <row r="38" spans="1:84" ht="13.8" thickBot="1">
      <c r="A38" s="25" t="s">
        <v>28</v>
      </c>
      <c r="B38" s="13"/>
      <c r="C38" s="14">
        <f>SUM(C24+C26+C28+C30+C32+C34-C36)</f>
        <v>599024</v>
      </c>
      <c r="D38" s="14"/>
      <c r="E38" s="20">
        <f>SUM(E24+E26+E28+E30+E32+E34-E36)</f>
        <v>0</v>
      </c>
      <c r="G38" s="40"/>
    </row>
    <row r="39" spans="1:84" ht="13.8" thickTop="1">
      <c r="A39" s="28"/>
      <c r="B39" s="29"/>
      <c r="C39" s="30"/>
      <c r="D39" s="30"/>
      <c r="E39" s="31"/>
      <c r="G39" s="40"/>
    </row>
    <row r="40" spans="1:84">
      <c r="A40" s="24" t="s">
        <v>29</v>
      </c>
      <c r="B40" s="11"/>
      <c r="C40" s="12">
        <f>((C16-E16)*365*C7)+E16*E7*365</f>
        <v>0</v>
      </c>
      <c r="D40" s="12"/>
      <c r="E40" s="19">
        <f>E16*365*E7</f>
        <v>0</v>
      </c>
      <c r="G40" s="40"/>
    </row>
    <row r="41" spans="1:84">
      <c r="A41" s="24"/>
      <c r="B41" s="11"/>
      <c r="C41" s="12"/>
      <c r="D41" s="12"/>
      <c r="E41" s="19"/>
      <c r="G41" s="40"/>
    </row>
    <row r="42" spans="1:84">
      <c r="A42" s="24" t="s">
        <v>30</v>
      </c>
      <c r="B42" s="11"/>
      <c r="C42" s="12" t="e">
        <f>C38/C40</f>
        <v>#DIV/0!</v>
      </c>
      <c r="D42" s="12"/>
      <c r="E42" s="19" t="e">
        <f>E38/E40</f>
        <v>#DIV/0!</v>
      </c>
      <c r="G42" s="40"/>
    </row>
    <row r="43" spans="1:84">
      <c r="A43" s="24"/>
      <c r="B43" s="11"/>
      <c r="C43" s="12"/>
      <c r="D43" s="12"/>
      <c r="E43" s="19"/>
      <c r="G43" s="40"/>
    </row>
    <row r="44" spans="1:84">
      <c r="A44" s="24" t="s">
        <v>31</v>
      </c>
      <c r="B44" s="11"/>
      <c r="C44" s="12" t="e">
        <f>C42*0.05*-1</f>
        <v>#DIV/0!</v>
      </c>
      <c r="D44" s="12"/>
      <c r="E44" s="19" t="e">
        <f>E42*0.05*-1</f>
        <v>#DIV/0!</v>
      </c>
      <c r="G44" s="40"/>
    </row>
    <row r="45" spans="1:84">
      <c r="A45" s="26"/>
      <c r="E45" s="21"/>
      <c r="G45" s="40"/>
    </row>
    <row r="46" spans="1:84" ht="13.8" thickBot="1">
      <c r="A46" s="27" t="s">
        <v>32</v>
      </c>
      <c r="B46" s="7"/>
      <c r="C46" s="8" t="e">
        <f>C42+C44</f>
        <v>#DIV/0!</v>
      </c>
      <c r="D46" s="7"/>
      <c r="E46" s="22" t="e">
        <f>E42+E44</f>
        <v>#DIV/0!</v>
      </c>
      <c r="G46" s="41"/>
    </row>
    <row r="47" spans="1:84" s="35" customFormat="1" ht="13.8" thickTop="1"/>
    <row r="48" spans="1:84" s="35" customFormat="1"/>
    <row r="49" s="35" customFormat="1"/>
    <row r="50" s="35" customFormat="1"/>
    <row r="51" s="35" customFormat="1"/>
    <row r="52" s="35" customFormat="1"/>
    <row r="53" s="35" customFormat="1"/>
    <row r="54" s="35" customFormat="1"/>
    <row r="55" s="35" customFormat="1"/>
    <row r="56" s="35" customFormat="1"/>
    <row r="57" s="35" customFormat="1"/>
    <row r="58" s="35" customFormat="1"/>
    <row r="59" s="35" customFormat="1"/>
    <row r="60" s="35" customFormat="1"/>
    <row r="61" s="35" customFormat="1"/>
    <row r="62" s="35" customFormat="1"/>
    <row r="63" s="35" customFormat="1"/>
    <row r="64" s="35" customFormat="1"/>
    <row r="65" s="35" customFormat="1"/>
    <row r="66" s="35" customFormat="1"/>
    <row r="67" s="35" customFormat="1"/>
    <row r="68" s="35" customFormat="1"/>
    <row r="69" s="35" customFormat="1"/>
    <row r="70" s="35" customFormat="1"/>
    <row r="71" s="35" customFormat="1"/>
    <row r="72" s="35" customFormat="1"/>
    <row r="73" s="35" customFormat="1"/>
    <row r="74" s="35" customFormat="1"/>
    <row r="75" s="35" customFormat="1"/>
    <row r="76" s="35" customFormat="1"/>
    <row r="77" s="35" customFormat="1"/>
    <row r="78" s="35" customFormat="1"/>
    <row r="79" s="35" customFormat="1"/>
    <row r="80" s="35" customFormat="1"/>
    <row r="81" s="35" customFormat="1"/>
    <row r="82" s="35" customFormat="1"/>
    <row r="83" s="35" customFormat="1"/>
    <row r="84" s="35" customFormat="1"/>
    <row r="85" s="35" customFormat="1"/>
    <row r="86" s="35" customFormat="1"/>
    <row r="87" s="35" customFormat="1"/>
    <row r="88" s="35" customFormat="1"/>
    <row r="89" s="35" customFormat="1"/>
    <row r="90" s="35" customFormat="1"/>
    <row r="91" s="35" customFormat="1"/>
    <row r="92" s="35" customFormat="1"/>
    <row r="93" s="35" customFormat="1"/>
    <row r="94" s="35" customFormat="1"/>
    <row r="95" s="35" customFormat="1"/>
    <row r="96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  <row r="109" s="35" customFormat="1"/>
    <row r="110" s="35" customFormat="1"/>
    <row r="111" s="35" customFormat="1"/>
    <row r="112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  <row r="119" s="35" customFormat="1"/>
    <row r="120" s="35" customFormat="1"/>
    <row r="121" s="35" customFormat="1"/>
    <row r="122" s="35" customFormat="1"/>
    <row r="123" s="35" customFormat="1"/>
    <row r="124" s="35" customFormat="1"/>
    <row r="125" s="35" customFormat="1"/>
    <row r="126" s="35" customFormat="1"/>
    <row r="127" s="35" customFormat="1"/>
    <row r="128" s="35" customFormat="1"/>
    <row r="129" s="35" customFormat="1"/>
    <row r="130" s="35" customFormat="1"/>
    <row r="131" s="35" customFormat="1"/>
    <row r="132" s="35" customFormat="1"/>
    <row r="133" s="35" customFormat="1"/>
    <row r="134" s="35" customFormat="1"/>
    <row r="135" s="35" customFormat="1"/>
    <row r="136" s="35" customFormat="1"/>
    <row r="137" s="35" customFormat="1"/>
    <row r="138" s="35" customFormat="1"/>
    <row r="139" s="35" customFormat="1"/>
    <row r="140" s="35" customFormat="1"/>
    <row r="141" s="35" customFormat="1"/>
    <row r="142" s="35" customFormat="1"/>
    <row r="143" s="35" customFormat="1"/>
    <row r="144" s="35" customFormat="1"/>
    <row r="145" s="35" customFormat="1"/>
    <row r="146" s="35" customFormat="1"/>
    <row r="147" s="35" customFormat="1"/>
    <row r="148" s="35" customFormat="1"/>
    <row r="149" s="35" customFormat="1"/>
    <row r="150" s="35" customFormat="1"/>
    <row r="151" s="35" customFormat="1"/>
    <row r="152" s="35" customFormat="1"/>
    <row r="153" s="35" customFormat="1"/>
    <row r="154" s="35" customFormat="1"/>
    <row r="155" s="35" customFormat="1"/>
    <row r="156" s="35" customFormat="1"/>
    <row r="157" s="35" customFormat="1"/>
    <row r="158" s="35" customFormat="1"/>
    <row r="159" s="35" customFormat="1"/>
    <row r="160" s="35" customFormat="1"/>
    <row r="161" s="35" customFormat="1"/>
    <row r="162" s="35" customFormat="1"/>
    <row r="163" s="35" customFormat="1"/>
    <row r="164" s="35" customFormat="1"/>
    <row r="165" s="35" customFormat="1"/>
    <row r="166" s="35" customFormat="1"/>
    <row r="167" s="35" customFormat="1"/>
    <row r="168" s="35" customFormat="1"/>
    <row r="169" s="35" customFormat="1"/>
    <row r="170" s="35" customFormat="1"/>
    <row r="171" s="35" customFormat="1"/>
    <row r="172" s="35" customFormat="1"/>
    <row r="173" s="35" customFormat="1"/>
    <row r="174" s="35" customFormat="1"/>
    <row r="175" s="35" customFormat="1"/>
    <row r="176" s="35" customFormat="1"/>
    <row r="177" s="35" customFormat="1"/>
    <row r="178" s="35" customFormat="1"/>
    <row r="179" s="35" customFormat="1"/>
    <row r="180" s="35" customFormat="1"/>
    <row r="181" s="35" customFormat="1"/>
    <row r="182" s="35" customFormat="1"/>
    <row r="183" s="35" customFormat="1"/>
    <row r="184" s="35" customFormat="1"/>
    <row r="185" s="35" customFormat="1"/>
    <row r="186" s="35" customFormat="1"/>
    <row r="187" s="35" customFormat="1"/>
    <row r="188" s="35" customFormat="1"/>
    <row r="189" s="35" customFormat="1"/>
    <row r="190" s="35" customFormat="1"/>
    <row r="191" s="35" customFormat="1"/>
    <row r="192" s="35" customFormat="1"/>
    <row r="193" s="35" customFormat="1"/>
    <row r="194" s="35" customFormat="1"/>
    <row r="195" s="35" customFormat="1"/>
    <row r="196" s="35" customFormat="1"/>
    <row r="197" s="35" customFormat="1"/>
    <row r="198" s="35" customFormat="1"/>
    <row r="199" s="35" customFormat="1"/>
    <row r="200" s="35" customFormat="1"/>
    <row r="201" s="35" customFormat="1"/>
    <row r="202" s="35" customFormat="1"/>
    <row r="203" s="35" customFormat="1"/>
    <row r="204" s="35" customFormat="1"/>
    <row r="205" s="35" customFormat="1"/>
    <row r="206" s="35" customFormat="1"/>
    <row r="207" s="35" customFormat="1"/>
    <row r="208" s="35" customFormat="1"/>
    <row r="209" s="35" customFormat="1"/>
    <row r="210" s="35" customFormat="1"/>
    <row r="211" s="35" customFormat="1"/>
    <row r="212" s="35" customFormat="1"/>
    <row r="213" s="35" customFormat="1"/>
    <row r="214" s="35" customFormat="1"/>
    <row r="215" s="35" customFormat="1"/>
    <row r="216" s="35" customFormat="1"/>
    <row r="217" s="35" customFormat="1"/>
    <row r="218" s="35" customFormat="1"/>
    <row r="219" s="35" customFormat="1"/>
    <row r="220" s="35" customFormat="1"/>
    <row r="221" s="35" customFormat="1"/>
    <row r="222" s="35" customFormat="1"/>
    <row r="223" s="35" customFormat="1"/>
    <row r="224" s="35" customFormat="1"/>
    <row r="225" s="35" customFormat="1"/>
    <row r="226" s="35" customFormat="1"/>
    <row r="227" s="35" customFormat="1"/>
    <row r="228" s="35" customFormat="1"/>
    <row r="229" s="35" customFormat="1"/>
    <row r="230" s="35" customFormat="1"/>
    <row r="231" s="35" customFormat="1"/>
    <row r="232" s="35" customFormat="1"/>
    <row r="233" s="35" customFormat="1"/>
    <row r="234" s="35" customFormat="1"/>
    <row r="235" s="35" customFormat="1"/>
    <row r="236" s="35" customFormat="1"/>
    <row r="237" s="35" customFormat="1"/>
    <row r="238" s="35" customFormat="1"/>
    <row r="239" s="35" customFormat="1"/>
    <row r="240" s="35" customFormat="1"/>
    <row r="241" s="35" customFormat="1"/>
    <row r="242" s="35" customFormat="1"/>
    <row r="243" s="35" customFormat="1"/>
    <row r="244" s="35" customFormat="1"/>
    <row r="245" s="35" customFormat="1"/>
    <row r="246" s="35" customFormat="1"/>
    <row r="247" s="35" customFormat="1"/>
    <row r="248" s="35" customFormat="1"/>
    <row r="249" s="35" customFormat="1"/>
    <row r="250" s="35" customFormat="1"/>
    <row r="251" s="35" customFormat="1"/>
    <row r="252" s="35" customFormat="1"/>
    <row r="253" s="35" customFormat="1"/>
    <row r="254" s="35" customFormat="1"/>
    <row r="255" s="35" customFormat="1"/>
    <row r="256" s="35" customFormat="1"/>
    <row r="257" s="35" customFormat="1"/>
    <row r="258" s="35" customFormat="1"/>
    <row r="259" s="35" customFormat="1"/>
    <row r="260" s="35" customFormat="1"/>
    <row r="261" s="35" customFormat="1"/>
    <row r="262" s="35" customFormat="1"/>
    <row r="263" s="35" customFormat="1"/>
    <row r="264" s="35" customFormat="1"/>
    <row r="265" s="35" customFormat="1"/>
    <row r="266" s="35" customFormat="1"/>
    <row r="267" s="35" customFormat="1"/>
    <row r="268" s="35" customFormat="1"/>
    <row r="269" s="35" customFormat="1"/>
    <row r="270" s="35" customFormat="1"/>
    <row r="271" s="35" customFormat="1"/>
    <row r="272" s="35" customFormat="1"/>
    <row r="273" s="35" customFormat="1"/>
    <row r="274" s="35" customFormat="1"/>
    <row r="275" s="35" customFormat="1"/>
    <row r="276" s="35" customFormat="1"/>
    <row r="277" s="35" customFormat="1"/>
    <row r="278" s="35" customFormat="1"/>
    <row r="279" s="35" customFormat="1"/>
    <row r="280" s="35" customFormat="1"/>
    <row r="281" s="35" customFormat="1"/>
    <row r="282" s="35" customFormat="1"/>
    <row r="283" s="35" customFormat="1"/>
    <row r="284" s="35" customFormat="1"/>
    <row r="285" s="35" customFormat="1"/>
    <row r="286" s="35" customFormat="1"/>
    <row r="287" s="35" customFormat="1"/>
    <row r="288" s="35" customFormat="1"/>
    <row r="289" s="35" customFormat="1"/>
    <row r="290" s="35" customFormat="1"/>
    <row r="291" s="35" customFormat="1"/>
    <row r="292" s="35" customFormat="1"/>
    <row r="293" s="35" customFormat="1"/>
    <row r="294" s="35" customFormat="1"/>
    <row r="295" s="35" customFormat="1"/>
    <row r="296" s="35" customFormat="1"/>
    <row r="297" s="35" customFormat="1"/>
    <row r="298" s="35" customFormat="1"/>
    <row r="299" s="35" customFormat="1"/>
    <row r="300" s="35" customFormat="1"/>
    <row r="301" s="35" customFormat="1"/>
    <row r="302" s="35" customFormat="1"/>
    <row r="303" s="35" customFormat="1"/>
    <row r="304" s="35" customFormat="1"/>
    <row r="305" s="35" customFormat="1"/>
    <row r="306" s="35" customFormat="1"/>
    <row r="307" s="35" customFormat="1"/>
    <row r="308" s="35" customFormat="1"/>
    <row r="309" s="35" customFormat="1"/>
    <row r="310" s="35" customFormat="1"/>
    <row r="311" s="35" customFormat="1"/>
    <row r="312" s="35" customFormat="1"/>
    <row r="313" s="35" customFormat="1"/>
    <row r="314" s="35" customFormat="1"/>
    <row r="315" s="35" customFormat="1"/>
    <row r="316" s="35" customFormat="1"/>
    <row r="317" s="35" customFormat="1"/>
    <row r="318" s="35" customFormat="1"/>
    <row r="319" s="35" customFormat="1"/>
    <row r="320" s="35" customFormat="1"/>
    <row r="321" s="35" customFormat="1"/>
    <row r="322" s="35" customFormat="1"/>
    <row r="323" s="35" customFormat="1"/>
    <row r="324" s="35" customFormat="1"/>
    <row r="325" s="35" customFormat="1"/>
    <row r="326" s="35" customFormat="1"/>
    <row r="327" s="35" customFormat="1"/>
    <row r="328" s="35" customFormat="1"/>
    <row r="329" s="35" customFormat="1"/>
    <row r="330" s="35" customFormat="1"/>
    <row r="331" s="35" customFormat="1"/>
    <row r="332" s="35" customFormat="1"/>
    <row r="333" s="35" customFormat="1"/>
    <row r="334" s="35" customFormat="1"/>
    <row r="335" s="35" customFormat="1"/>
    <row r="336" s="35" customFormat="1"/>
    <row r="337" s="35" customFormat="1"/>
    <row r="338" s="35" customFormat="1"/>
    <row r="339" s="35" customFormat="1"/>
    <row r="340" s="35" customFormat="1"/>
    <row r="341" s="35" customFormat="1"/>
    <row r="342" s="35" customFormat="1"/>
    <row r="343" s="35" customFormat="1"/>
    <row r="344" s="35" customFormat="1"/>
    <row r="345" s="35" customFormat="1"/>
    <row r="346" s="35" customFormat="1"/>
    <row r="347" s="35" customFormat="1"/>
    <row r="348" s="35" customFormat="1"/>
    <row r="349" s="35" customFormat="1"/>
    <row r="350" s="35" customFormat="1"/>
    <row r="351" s="35" customFormat="1"/>
    <row r="352" s="35" customFormat="1"/>
    <row r="353" s="35" customFormat="1"/>
    <row r="354" s="35" customFormat="1"/>
    <row r="355" s="35" customFormat="1"/>
    <row r="356" s="35" customFormat="1"/>
    <row r="357" s="35" customFormat="1"/>
    <row r="358" s="35" customFormat="1"/>
    <row r="359" s="35" customFormat="1"/>
    <row r="360" s="35" customFormat="1"/>
    <row r="361" s="35" customFormat="1"/>
    <row r="362" s="35" customFormat="1"/>
    <row r="363" s="35" customFormat="1"/>
    <row r="364" s="35" customFormat="1"/>
    <row r="365" s="35" customFormat="1"/>
    <row r="366" s="35" customFormat="1"/>
    <row r="367" s="35" customFormat="1"/>
    <row r="368" s="35" customFormat="1"/>
    <row r="369" s="35" customFormat="1"/>
    <row r="370" s="35" customFormat="1"/>
    <row r="371" s="35" customFormat="1"/>
    <row r="372" s="35" customFormat="1"/>
    <row r="373" s="35" customFormat="1"/>
    <row r="374" s="35" customFormat="1"/>
    <row r="375" s="35" customFormat="1"/>
    <row r="376" s="35" customFormat="1"/>
    <row r="377" s="35" customFormat="1"/>
    <row r="378" s="35" customFormat="1"/>
    <row r="379" s="35" customFormat="1"/>
    <row r="380" s="35" customFormat="1"/>
    <row r="381" s="35" customFormat="1"/>
    <row r="382" s="35" customFormat="1"/>
    <row r="383" s="35" customFormat="1"/>
    <row r="384" s="35" customFormat="1"/>
    <row r="385" s="35" customFormat="1"/>
    <row r="386" s="35" customFormat="1"/>
    <row r="387" s="35" customFormat="1"/>
    <row r="388" s="35" customFormat="1"/>
    <row r="389" s="35" customFormat="1"/>
    <row r="390" s="35" customFormat="1"/>
    <row r="391" s="35" customFormat="1"/>
    <row r="392" s="35" customFormat="1"/>
    <row r="393" s="35" customFormat="1"/>
    <row r="394" s="35" customFormat="1"/>
    <row r="395" s="35" customFormat="1"/>
    <row r="396" s="35" customFormat="1"/>
    <row r="397" s="35" customFormat="1"/>
    <row r="398" s="35" customFormat="1"/>
    <row r="399" s="35" customFormat="1"/>
    <row r="400" s="35" customFormat="1"/>
    <row r="401" s="35" customFormat="1"/>
    <row r="402" s="35" customFormat="1"/>
    <row r="403" s="35" customFormat="1"/>
    <row r="404" s="35" customFormat="1"/>
    <row r="405" s="35" customFormat="1"/>
    <row r="406" s="35" customFormat="1"/>
    <row r="407" s="35" customFormat="1"/>
    <row r="408" s="35" customFormat="1"/>
    <row r="409" s="35" customFormat="1"/>
    <row r="410" s="35" customFormat="1"/>
    <row r="411" s="35" customFormat="1"/>
    <row r="412" s="35" customFormat="1"/>
    <row r="413" s="35" customFormat="1"/>
    <row r="414" s="35" customFormat="1"/>
    <row r="415" s="35" customFormat="1"/>
    <row r="416" s="35" customFormat="1"/>
    <row r="417" s="35" customFormat="1"/>
    <row r="418" s="35" customFormat="1"/>
    <row r="419" s="35" customFormat="1"/>
    <row r="420" s="35" customFormat="1"/>
    <row r="421" s="35" customFormat="1"/>
    <row r="422" s="35" customFormat="1"/>
    <row r="423" s="35" customFormat="1"/>
    <row r="424" s="35" customFormat="1"/>
    <row r="425" s="35" customFormat="1"/>
    <row r="426" s="35" customFormat="1"/>
    <row r="427" s="35" customFormat="1"/>
    <row r="428" s="35" customFormat="1"/>
    <row r="429" s="35" customFormat="1"/>
    <row r="430" s="35" customFormat="1"/>
    <row r="431" s="35" customFormat="1"/>
    <row r="432" s="35" customFormat="1"/>
    <row r="433" s="35" customFormat="1"/>
    <row r="434" s="35" customFormat="1"/>
    <row r="435" s="35" customFormat="1"/>
    <row r="436" s="35" customFormat="1"/>
    <row r="437" s="35" customFormat="1"/>
    <row r="438" s="35" customFormat="1"/>
    <row r="439" s="35" customFormat="1"/>
    <row r="440" s="35" customFormat="1"/>
    <row r="441" s="35" customFormat="1"/>
    <row r="442" s="35" customFormat="1"/>
    <row r="443" s="35" customFormat="1"/>
    <row r="444" s="35" customFormat="1"/>
    <row r="445" s="35" customFormat="1"/>
    <row r="446" s="35" customFormat="1"/>
    <row r="447" s="35" customFormat="1"/>
    <row r="448" s="35" customFormat="1"/>
    <row r="449" s="35" customFormat="1"/>
    <row r="450" s="35" customFormat="1"/>
    <row r="451" s="35" customFormat="1"/>
    <row r="452" s="35" customFormat="1"/>
    <row r="453" s="35" customFormat="1"/>
    <row r="454" s="35" customFormat="1"/>
    <row r="455" s="35" customFormat="1"/>
    <row r="456" s="35" customFormat="1"/>
    <row r="457" s="35" customFormat="1"/>
    <row r="458" s="35" customFormat="1"/>
    <row r="459" s="35" customFormat="1"/>
    <row r="460" s="35" customFormat="1"/>
    <row r="461" s="35" customFormat="1"/>
    <row r="462" s="35" customFormat="1"/>
    <row r="463" s="35" customFormat="1"/>
    <row r="464" s="35" customFormat="1"/>
    <row r="465" s="35" customFormat="1"/>
    <row r="466" s="35" customFormat="1"/>
    <row r="467" s="35" customFormat="1"/>
    <row r="468" s="35" customFormat="1"/>
    <row r="469" s="35" customFormat="1"/>
    <row r="470" s="35" customFormat="1"/>
    <row r="471" s="35" customFormat="1"/>
    <row r="472" s="35" customFormat="1"/>
    <row r="473" s="35" customFormat="1"/>
    <row r="474" s="35" customFormat="1"/>
    <row r="475" s="35" customFormat="1"/>
    <row r="476" s="35" customFormat="1"/>
    <row r="477" s="35" customFormat="1"/>
    <row r="478" s="35" customFormat="1"/>
    <row r="479" s="35" customFormat="1"/>
    <row r="480" s="35" customFormat="1"/>
    <row r="481" s="35" customFormat="1"/>
    <row r="482" s="35" customFormat="1"/>
    <row r="483" s="35" customFormat="1"/>
    <row r="484" s="35" customFormat="1"/>
    <row r="485" s="35" customFormat="1"/>
    <row r="486" s="35" customFormat="1"/>
    <row r="487" s="35" customFormat="1"/>
    <row r="488" s="35" customFormat="1"/>
    <row r="489" s="35" customFormat="1"/>
    <row r="490" s="35" customFormat="1"/>
    <row r="491" s="35" customFormat="1"/>
    <row r="492" s="35" customFormat="1"/>
    <row r="493" s="35" customFormat="1"/>
    <row r="494" s="35" customFormat="1"/>
    <row r="495" s="35" customFormat="1"/>
    <row r="496" s="35" customFormat="1"/>
    <row r="497" s="35" customFormat="1"/>
    <row r="498" s="35" customFormat="1"/>
    <row r="499" s="35" customFormat="1"/>
    <row r="500" s="35" customFormat="1"/>
    <row r="501" s="35" customFormat="1"/>
    <row r="502" s="35" customFormat="1"/>
    <row r="503" s="35" customFormat="1"/>
    <row r="504" s="35" customFormat="1"/>
    <row r="505" s="35" customFormat="1"/>
    <row r="506" s="35" customFormat="1"/>
    <row r="507" s="35" customFormat="1"/>
    <row r="508" s="35" customFormat="1"/>
    <row r="509" s="35" customFormat="1"/>
    <row r="510" s="35" customFormat="1"/>
    <row r="511" s="35" customFormat="1"/>
    <row r="512" s="35" customFormat="1"/>
    <row r="513" s="35" customFormat="1"/>
    <row r="514" s="35" customFormat="1"/>
    <row r="515" s="35" customFormat="1"/>
    <row r="516" s="35" customFormat="1"/>
    <row r="517" s="35" customFormat="1"/>
    <row r="518" s="35" customFormat="1"/>
    <row r="519" s="35" customFormat="1"/>
    <row r="520" s="35" customFormat="1"/>
    <row r="521" s="35" customFormat="1"/>
    <row r="522" s="35" customFormat="1"/>
    <row r="523" s="35" customFormat="1"/>
    <row r="524" s="35" customFormat="1"/>
    <row r="525" s="35" customFormat="1"/>
    <row r="526" s="35" customFormat="1"/>
    <row r="527" s="35" customFormat="1"/>
    <row r="528" s="35" customFormat="1"/>
    <row r="529" s="35" customFormat="1"/>
    <row r="530" s="35" customFormat="1"/>
    <row r="531" s="35" customFormat="1"/>
    <row r="532" s="35" customFormat="1"/>
    <row r="533" s="35" customFormat="1"/>
    <row r="534" s="35" customFormat="1"/>
    <row r="535" s="35" customFormat="1"/>
    <row r="536" s="35" customFormat="1"/>
    <row r="537" s="35" customFormat="1"/>
    <row r="538" s="35" customFormat="1"/>
    <row r="539" s="35" customFormat="1"/>
    <row r="540" s="35" customFormat="1"/>
    <row r="541" s="35" customFormat="1"/>
    <row r="542" s="35" customFormat="1"/>
    <row r="543" s="35" customFormat="1"/>
    <row r="544" s="35" customFormat="1"/>
    <row r="545" s="35" customFormat="1"/>
    <row r="546" s="35" customFormat="1"/>
    <row r="547" s="35" customFormat="1"/>
    <row r="548" s="35" customFormat="1"/>
    <row r="549" s="35" customFormat="1"/>
    <row r="550" s="35" customFormat="1"/>
    <row r="551" s="35" customFormat="1"/>
    <row r="552" s="35" customFormat="1"/>
    <row r="553" s="35" customFormat="1"/>
    <row r="554" s="35" customFormat="1"/>
    <row r="555" s="35" customFormat="1"/>
    <row r="556" s="35" customFormat="1"/>
    <row r="557" s="35" customFormat="1"/>
    <row r="558" s="35" customFormat="1"/>
    <row r="559" s="35" customFormat="1"/>
    <row r="560" s="35" customFormat="1"/>
    <row r="561" s="35" customFormat="1"/>
    <row r="562" s="35" customFormat="1"/>
    <row r="563" s="35" customFormat="1"/>
    <row r="564" s="35" customFormat="1"/>
    <row r="565" s="35" customFormat="1"/>
    <row r="566" s="35" customFormat="1"/>
    <row r="567" s="35" customFormat="1"/>
    <row r="568" s="35" customFormat="1"/>
    <row r="569" s="35" customFormat="1"/>
    <row r="570" s="35" customFormat="1"/>
    <row r="571" s="35" customFormat="1"/>
    <row r="572" s="35" customFormat="1"/>
    <row r="573" s="35" customFormat="1"/>
    <row r="574" s="35" customFormat="1"/>
    <row r="575" s="35" customFormat="1"/>
    <row r="576" s="35" customFormat="1"/>
    <row r="577" s="35" customFormat="1"/>
    <row r="578" s="35" customFormat="1"/>
    <row r="579" s="35" customFormat="1"/>
    <row r="580" s="35" customFormat="1"/>
    <row r="581" s="35" customFormat="1"/>
    <row r="582" s="35" customFormat="1"/>
    <row r="583" s="35" customFormat="1"/>
    <row r="584" s="35" customFormat="1"/>
    <row r="585" s="35" customFormat="1"/>
    <row r="586" s="35" customFormat="1"/>
    <row r="587" s="35" customFormat="1"/>
    <row r="588" s="35" customFormat="1"/>
    <row r="589" s="35" customFormat="1"/>
    <row r="590" s="35" customFormat="1"/>
    <row r="591" s="35" customFormat="1"/>
    <row r="592" s="35" customFormat="1"/>
    <row r="593" s="35" customFormat="1"/>
    <row r="594" s="35" customFormat="1"/>
    <row r="595" s="35" customFormat="1"/>
    <row r="596" s="35" customFormat="1"/>
    <row r="597" s="35" customFormat="1"/>
    <row r="598" s="35" customFormat="1"/>
    <row r="599" s="35" customFormat="1"/>
    <row r="600" s="35" customFormat="1"/>
    <row r="601" s="35" customFormat="1"/>
    <row r="602" s="35" customFormat="1"/>
    <row r="603" s="35" customFormat="1"/>
    <row r="604" s="35" customFormat="1"/>
    <row r="605" s="35" customFormat="1"/>
    <row r="606" s="35" customFormat="1"/>
    <row r="607" s="35" customFormat="1"/>
    <row r="608" s="35" customFormat="1"/>
    <row r="609" s="35" customFormat="1"/>
    <row r="610" s="35" customFormat="1"/>
    <row r="611" s="35" customFormat="1"/>
    <row r="612" s="35" customFormat="1"/>
    <row r="613" s="35" customFormat="1"/>
    <row r="614" s="35" customFormat="1"/>
    <row r="615" s="35" customFormat="1"/>
    <row r="616" s="35" customFormat="1"/>
    <row r="617" s="35" customFormat="1"/>
    <row r="618" s="35" customFormat="1"/>
    <row r="619" s="35" customFormat="1"/>
    <row r="620" s="35" customFormat="1"/>
    <row r="621" s="35" customFormat="1"/>
    <row r="622" s="35" customFormat="1"/>
    <row r="623" s="35" customFormat="1"/>
    <row r="624" s="35" customFormat="1"/>
    <row r="625" s="35" customFormat="1"/>
    <row r="626" s="35" customFormat="1"/>
    <row r="627" s="35" customFormat="1"/>
    <row r="628" s="35" customFormat="1"/>
    <row r="629" s="35" customFormat="1"/>
    <row r="630" s="35" customFormat="1"/>
    <row r="631" s="35" customFormat="1"/>
    <row r="632" s="35" customFormat="1"/>
    <row r="633" s="35" customFormat="1"/>
    <row r="634" s="35" customFormat="1"/>
    <row r="635" s="35" customFormat="1"/>
    <row r="636" s="35" customFormat="1"/>
    <row r="637" s="35" customFormat="1"/>
    <row r="638" s="35" customFormat="1"/>
    <row r="639" s="35" customFormat="1"/>
    <row r="640" s="35" customFormat="1"/>
    <row r="641" s="35" customFormat="1"/>
    <row r="642" s="35" customFormat="1"/>
    <row r="643" s="35" customFormat="1"/>
    <row r="644" s="35" customFormat="1"/>
    <row r="645" s="35" customFormat="1"/>
    <row r="646" s="35" customFormat="1"/>
    <row r="647" s="35" customFormat="1"/>
    <row r="648" s="35" customFormat="1"/>
    <row r="649" s="35" customFormat="1"/>
    <row r="650" s="35" customFormat="1"/>
    <row r="651" s="35" customFormat="1"/>
    <row r="652" s="35" customFormat="1"/>
    <row r="653" s="35" customFormat="1"/>
    <row r="654" s="35" customFormat="1"/>
    <row r="655" s="35" customFormat="1"/>
    <row r="656" s="35" customFormat="1"/>
    <row r="657" s="35" customFormat="1"/>
    <row r="658" s="35" customFormat="1"/>
    <row r="659" s="35" customFormat="1"/>
    <row r="660" s="35" customFormat="1"/>
    <row r="661" s="35" customFormat="1"/>
    <row r="662" s="35" customFormat="1"/>
    <row r="663" s="35" customFormat="1"/>
    <row r="664" s="35" customFormat="1"/>
    <row r="665" s="35" customFormat="1"/>
    <row r="666" s="35" customFormat="1"/>
    <row r="667" s="35" customFormat="1"/>
    <row r="668" s="35" customFormat="1"/>
    <row r="669" s="35" customFormat="1"/>
    <row r="670" s="35" customFormat="1"/>
    <row r="671" s="35" customFormat="1"/>
    <row r="672" s="35" customFormat="1"/>
    <row r="673" s="35" customFormat="1"/>
    <row r="674" s="35" customFormat="1"/>
    <row r="675" s="35" customFormat="1"/>
    <row r="676" s="35" customFormat="1"/>
    <row r="677" s="35" customFormat="1"/>
    <row r="678" s="35" customFormat="1"/>
    <row r="679" s="35" customFormat="1"/>
    <row r="680" s="35" customFormat="1"/>
    <row r="681" s="35" customFormat="1"/>
    <row r="682" s="35" customFormat="1"/>
    <row r="683" s="35" customFormat="1"/>
    <row r="684" s="35" customFormat="1"/>
    <row r="685" s="35" customFormat="1"/>
    <row r="686" s="35" customFormat="1"/>
    <row r="687" s="35" customFormat="1"/>
    <row r="688" s="35" customFormat="1"/>
    <row r="689" s="35" customFormat="1"/>
    <row r="690" s="35" customFormat="1"/>
    <row r="691" s="35" customFormat="1"/>
    <row r="692" s="35" customFormat="1"/>
    <row r="693" s="35" customFormat="1"/>
    <row r="694" s="35" customFormat="1"/>
    <row r="695" s="35" customFormat="1"/>
    <row r="696" s="35" customFormat="1"/>
    <row r="697" s="35" customFormat="1"/>
    <row r="698" s="35" customFormat="1"/>
    <row r="699" s="35" customFormat="1"/>
    <row r="700" s="35" customFormat="1"/>
    <row r="701" s="35" customFormat="1"/>
    <row r="702" s="35" customFormat="1"/>
    <row r="703" s="35" customFormat="1"/>
    <row r="704" s="35" customFormat="1"/>
    <row r="705" s="35" customFormat="1"/>
    <row r="706" s="35" customFormat="1"/>
    <row r="707" s="35" customFormat="1"/>
    <row r="708" s="35" customFormat="1"/>
    <row r="709" s="35" customFormat="1"/>
    <row r="710" s="35" customFormat="1"/>
    <row r="711" s="35" customFormat="1"/>
    <row r="712" s="35" customFormat="1"/>
    <row r="713" s="35" customFormat="1"/>
    <row r="714" s="35" customFormat="1"/>
    <row r="715" s="35" customFormat="1"/>
    <row r="716" s="35" customFormat="1"/>
    <row r="717" s="35" customFormat="1"/>
    <row r="718" s="35" customFormat="1"/>
    <row r="719" s="35" customFormat="1"/>
    <row r="720" s="35" customFormat="1"/>
    <row r="721" s="35" customFormat="1"/>
    <row r="722" s="35" customFormat="1"/>
    <row r="723" s="35" customFormat="1"/>
    <row r="724" s="35" customFormat="1"/>
    <row r="725" s="35" customFormat="1"/>
    <row r="726" s="35" customFormat="1"/>
    <row r="727" s="35" customFormat="1"/>
    <row r="728" s="35" customFormat="1"/>
    <row r="729" s="35" customFormat="1"/>
    <row r="730" s="35" customFormat="1"/>
    <row r="731" s="35" customFormat="1"/>
    <row r="732" s="35" customFormat="1"/>
    <row r="733" s="35" customFormat="1"/>
    <row r="734" s="35" customFormat="1"/>
    <row r="735" s="35" customFormat="1"/>
    <row r="736" s="35" customFormat="1"/>
    <row r="737" s="35" customFormat="1"/>
    <row r="738" s="35" customFormat="1"/>
    <row r="739" s="35" customFormat="1"/>
    <row r="740" s="35" customFormat="1"/>
    <row r="741" s="35" customFormat="1"/>
    <row r="742" s="35" customFormat="1"/>
    <row r="743" s="35" customFormat="1"/>
    <row r="744" s="35" customFormat="1"/>
    <row r="745" s="35" customFormat="1"/>
    <row r="746" s="35" customFormat="1"/>
    <row r="747" s="35" customFormat="1"/>
    <row r="748" s="35" customFormat="1"/>
    <row r="749" s="35" customFormat="1"/>
    <row r="750" s="35" customFormat="1"/>
    <row r="751" s="35" customFormat="1"/>
    <row r="752" s="35" customFormat="1"/>
    <row r="753" s="35" customFormat="1"/>
    <row r="754" s="35" customFormat="1"/>
    <row r="755" s="35" customFormat="1"/>
    <row r="756" s="35" customFormat="1"/>
    <row r="757" s="35" customFormat="1"/>
    <row r="758" s="35" customFormat="1"/>
    <row r="759" s="35" customFormat="1"/>
    <row r="760" s="35" customFormat="1"/>
    <row r="761" s="35" customFormat="1"/>
    <row r="762" s="35" customFormat="1"/>
    <row r="763" s="35" customFormat="1"/>
    <row r="764" s="35" customFormat="1"/>
    <row r="765" s="35" customFormat="1"/>
    <row r="766" s="35" customFormat="1"/>
    <row r="767" s="35" customFormat="1"/>
    <row r="768" s="35" customFormat="1"/>
    <row r="769" s="35" customFormat="1"/>
    <row r="770" s="35" customFormat="1"/>
    <row r="771" s="35" customFormat="1"/>
    <row r="772" s="35" customFormat="1"/>
    <row r="773" s="35" customFormat="1"/>
    <row r="774" s="35" customFormat="1"/>
    <row r="775" s="35" customFormat="1"/>
    <row r="776" s="35" customFormat="1"/>
    <row r="777" s="35" customFormat="1"/>
    <row r="778" s="35" customFormat="1"/>
    <row r="779" s="35" customFormat="1"/>
    <row r="780" s="35" customFormat="1"/>
    <row r="781" s="35" customFormat="1"/>
    <row r="782" s="35" customFormat="1"/>
    <row r="783" s="35" customFormat="1"/>
    <row r="784" s="35" customFormat="1"/>
    <row r="785" s="35" customFormat="1"/>
    <row r="786" s="35" customFormat="1"/>
    <row r="787" s="35" customFormat="1"/>
    <row r="788" s="35" customFormat="1"/>
    <row r="789" s="35" customFormat="1"/>
    <row r="790" s="35" customFormat="1"/>
    <row r="791" s="35" customFormat="1"/>
    <row r="792" s="35" customFormat="1"/>
    <row r="793" s="35" customFormat="1"/>
    <row r="794" s="35" customFormat="1"/>
    <row r="795" s="35" customFormat="1"/>
    <row r="796" s="35" customFormat="1"/>
    <row r="797" s="35" customFormat="1"/>
    <row r="798" s="35" customFormat="1"/>
    <row r="799" s="35" customFormat="1"/>
    <row r="800" s="35" customFormat="1"/>
    <row r="801" s="35" customFormat="1"/>
    <row r="802" s="35" customFormat="1"/>
    <row r="803" s="35" customFormat="1"/>
    <row r="804" s="35" customFormat="1"/>
    <row r="805" s="35" customFormat="1"/>
    <row r="806" s="35" customFormat="1"/>
    <row r="807" s="35" customFormat="1"/>
    <row r="808" s="35" customFormat="1"/>
    <row r="809" s="35" customFormat="1"/>
    <row r="810" s="35" customFormat="1"/>
    <row r="811" s="35" customFormat="1"/>
    <row r="812" s="35" customFormat="1"/>
    <row r="813" s="35" customFormat="1"/>
    <row r="814" s="35" customFormat="1"/>
    <row r="815" s="35" customFormat="1"/>
    <row r="816" s="35" customFormat="1"/>
    <row r="817" s="35" customFormat="1"/>
    <row r="818" s="35" customFormat="1"/>
    <row r="819" s="35" customFormat="1"/>
    <row r="820" s="35" customFormat="1"/>
    <row r="821" s="35" customFormat="1"/>
    <row r="822" s="35" customFormat="1"/>
    <row r="823" s="35" customFormat="1"/>
    <row r="824" s="35" customFormat="1"/>
    <row r="825" s="35" customFormat="1"/>
    <row r="826" s="35" customFormat="1"/>
    <row r="827" s="35" customFormat="1"/>
    <row r="828" s="35" customFormat="1"/>
    <row r="829" s="35" customFormat="1"/>
    <row r="830" s="35" customFormat="1"/>
    <row r="831" s="35" customFormat="1"/>
    <row r="832" s="35" customFormat="1"/>
    <row r="833" s="35" customFormat="1"/>
    <row r="834" s="35" customFormat="1"/>
    <row r="835" s="35" customFormat="1"/>
    <row r="836" s="35" customFormat="1"/>
    <row r="837" s="35" customFormat="1"/>
    <row r="838" s="35" customFormat="1"/>
    <row r="839" s="35" customFormat="1"/>
    <row r="840" s="35" customFormat="1"/>
  </sheetData>
  <sheetProtection algorithmName="SHA-512" hashValue="0zxUbQZ1D9LWgq5D3eiJRpSG/MyYhDd7MGZ5AYOB1GuOOeRoljHAiCkaUsUro+ddiCsnbRNlIaLpdpEVWnYTZw==" saltValue="z3LX6/nWunrpkb1Qg+X4wA==" spinCount="100000" sheet="1" objects="1" scenarios="1"/>
  <mergeCells count="1">
    <mergeCell ref="C3:E3"/>
  </mergeCells>
  <dataValidations count="2">
    <dataValidation type="list" allowBlank="1" showInputMessage="1" showErrorMessage="1" sqref="D5" xr:uid="{00000000-0002-0000-0000-000000000000}">
      <formula1>Typ</formula1>
    </dataValidation>
    <dataValidation type="list" allowBlank="1" showInputMessage="1" showErrorMessage="1" sqref="E5" xr:uid="{00000000-0002-0000-0000-000001000000}">
      <formula1>Auswahl</formula1>
    </dataValidation>
  </dataValidations>
  <pageMargins left="1.1811023622047245" right="0.78740157480314965" top="0.78740157480314965" bottom="0.78740157480314965" header="0.51181102362204722" footer="0.51181102362204722"/>
  <pageSetup paperSize="9" scale="70" orientation="landscape" r:id="rId1"/>
  <headerFooter scaleWithDoc="0">
    <oddFooter>&amp;L&amp;8&amp;F&amp;R&amp;8&amp;P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4</xdr:col>
                    <xdr:colOff>1028700</xdr:colOff>
                    <xdr:row>10</xdr:row>
                    <xdr:rowOff>7620</xdr:rowOff>
                  </from>
                  <to>
                    <xdr:col>6</xdr:col>
                    <xdr:colOff>99060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1021080</xdr:colOff>
                    <xdr:row>8</xdr:row>
                    <xdr:rowOff>0</xdr:rowOff>
                  </from>
                  <to>
                    <xdr:col>6</xdr:col>
                    <xdr:colOff>83820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Hilfstabelle!$A$1:$A$5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zoomScaleNormal="100" workbookViewId="0">
      <selection activeCell="E1" sqref="E1"/>
    </sheetView>
  </sheetViews>
  <sheetFormatPr baseColWidth="10" defaultColWidth="11" defaultRowHeight="13.2"/>
  <cols>
    <col min="1" max="16384" width="11" style="1"/>
  </cols>
  <sheetData>
    <row r="1" spans="1:6">
      <c r="A1" s="1" t="s">
        <v>17</v>
      </c>
      <c r="E1" s="1">
        <v>12024</v>
      </c>
      <c r="F1" s="6">
        <v>0.9</v>
      </c>
    </row>
    <row r="2" spans="1:6">
      <c r="A2" s="1" t="s">
        <v>18</v>
      </c>
      <c r="E2" s="1">
        <v>16416</v>
      </c>
      <c r="F2" s="6">
        <v>0.95</v>
      </c>
    </row>
    <row r="3" spans="1:6">
      <c r="A3" s="1" t="s">
        <v>19</v>
      </c>
      <c r="E3" s="1">
        <v>17820</v>
      </c>
      <c r="F3" s="6">
        <v>0.95</v>
      </c>
    </row>
    <row r="4" spans="1:6">
      <c r="A4" s="1" t="s">
        <v>20</v>
      </c>
      <c r="E4" s="1">
        <v>17764</v>
      </c>
      <c r="F4" s="6">
        <v>0.95</v>
      </c>
    </row>
    <row r="5" spans="1:6">
      <c r="A5" s="1" t="s">
        <v>21</v>
      </c>
      <c r="E5" s="1">
        <v>19172</v>
      </c>
      <c r="F5" s="6">
        <v>0.95</v>
      </c>
    </row>
    <row r="17" spans="1:1">
      <c r="A17" s="1" t="s">
        <v>17</v>
      </c>
    </row>
    <row r="18" spans="1:1">
      <c r="A18" s="1" t="s">
        <v>18</v>
      </c>
    </row>
    <row r="21" spans="1:1">
      <c r="A21" s="1" t="s">
        <v>17</v>
      </c>
    </row>
    <row r="22" spans="1:1">
      <c r="A22" s="1" t="s">
        <v>17</v>
      </c>
    </row>
    <row r="24" spans="1:1">
      <c r="A24" s="1" t="s">
        <v>18</v>
      </c>
    </row>
    <row r="25" spans="1:1">
      <c r="A25" s="1" t="s">
        <v>18</v>
      </c>
    </row>
    <row r="26" spans="1:1">
      <c r="A26" s="1" t="s">
        <v>19</v>
      </c>
    </row>
    <row r="27" spans="1:1">
      <c r="A27" s="1" t="s">
        <v>20</v>
      </c>
    </row>
    <row r="28" spans="1:1">
      <c r="A28" s="1" t="s">
        <v>21</v>
      </c>
    </row>
  </sheetData>
  <pageMargins left="1.1811023622047245" right="0.78740157480314965" top="0.78740157480314965" bottom="0.78740157480314965" header="0.51181102362204722" footer="0.51181102362204722"/>
  <pageSetup paperSize="9" scale="80" orientation="portrait" r:id="rId1"/>
  <headerFooter scaleWithDoc="0">
    <oddFooter>&amp;L&amp;8&amp;F&amp;R&amp;8&amp;P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workbookViewId="0">
      <selection activeCell="G4" sqref="G4"/>
    </sheetView>
  </sheetViews>
  <sheetFormatPr baseColWidth="10" defaultRowHeight="13.8"/>
  <cols>
    <col min="1" max="1" width="48.69921875" bestFit="1" customWidth="1"/>
    <col min="2" max="2" width="1.3984375" customWidth="1"/>
    <col min="3" max="3" width="11" style="32"/>
    <col min="4" max="4" width="2.59765625" customWidth="1"/>
    <col min="7" max="7" width="11" style="32"/>
  </cols>
  <sheetData>
    <row r="1" spans="1:7">
      <c r="A1" t="s">
        <v>16</v>
      </c>
    </row>
    <row r="3" spans="1:7">
      <c r="E3" t="s">
        <v>22</v>
      </c>
      <c r="F3" t="s">
        <v>23</v>
      </c>
      <c r="G3" s="32" t="s">
        <v>24</v>
      </c>
    </row>
    <row r="4" spans="1:7">
      <c r="A4" t="s">
        <v>17</v>
      </c>
      <c r="C4" s="32">
        <v>300600</v>
      </c>
      <c r="E4">
        <f>C4/2*2/100</f>
        <v>3006</v>
      </c>
      <c r="F4">
        <f>C4*3/100</f>
        <v>9018</v>
      </c>
      <c r="G4" s="32">
        <f>E4+F4</f>
        <v>12024</v>
      </c>
    </row>
    <row r="5" spans="1:7">
      <c r="A5" t="s">
        <v>18</v>
      </c>
      <c r="C5" s="32">
        <v>410400</v>
      </c>
      <c r="E5">
        <f t="shared" ref="E5:E8" si="0">C5/2*2/100</f>
        <v>4104</v>
      </c>
      <c r="F5">
        <f t="shared" ref="F5:F8" si="1">C5*3/100</f>
        <v>12312</v>
      </c>
      <c r="G5" s="32">
        <f t="shared" ref="G5:G8" si="2">E5+F5</f>
        <v>16416</v>
      </c>
    </row>
    <row r="6" spans="1:7">
      <c r="A6" t="s">
        <v>19</v>
      </c>
      <c r="C6" s="32">
        <v>445500</v>
      </c>
      <c r="E6">
        <f t="shared" si="0"/>
        <v>4455</v>
      </c>
      <c r="F6">
        <f t="shared" si="1"/>
        <v>13365</v>
      </c>
      <c r="G6" s="32">
        <f t="shared" si="2"/>
        <v>17820</v>
      </c>
    </row>
    <row r="7" spans="1:7">
      <c r="A7" t="s">
        <v>20</v>
      </c>
      <c r="C7" s="32">
        <v>444100</v>
      </c>
      <c r="E7">
        <f t="shared" si="0"/>
        <v>4441</v>
      </c>
      <c r="F7">
        <f t="shared" si="1"/>
        <v>13323</v>
      </c>
      <c r="G7" s="32">
        <f t="shared" si="2"/>
        <v>17764</v>
      </c>
    </row>
    <row r="8" spans="1:7">
      <c r="A8" t="s">
        <v>21</v>
      </c>
      <c r="C8" s="32">
        <v>479300</v>
      </c>
      <c r="E8">
        <f t="shared" si="0"/>
        <v>4793</v>
      </c>
      <c r="F8">
        <f t="shared" si="1"/>
        <v>14379</v>
      </c>
      <c r="G8" s="32">
        <f t="shared" si="2"/>
        <v>19172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Kostgelderhöhung</vt:lpstr>
      <vt:lpstr>Hilfstabelle</vt:lpstr>
      <vt:lpstr>Infrastrukturkosten gem. Bund</vt:lpstr>
      <vt:lpstr>Art</vt:lpstr>
      <vt:lpstr>Auswahl</vt:lpstr>
      <vt:lpstr>Kostgelderhöhung!Druckbereich</vt:lpstr>
      <vt:lpstr>geschlossen</vt:lpstr>
      <vt:lpstr>offen</vt:lpstr>
      <vt:lpstr>Typ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Burkhalter Esther</dc:creator>
  <cp:lastModifiedBy>Benjamin</cp:lastModifiedBy>
  <cp:lastPrinted>2020-04-14T09:47:19Z</cp:lastPrinted>
  <dcterms:created xsi:type="dcterms:W3CDTF">2011-06-07T13:38:34Z</dcterms:created>
  <dcterms:modified xsi:type="dcterms:W3CDTF">2020-04-14T15:29:41Z</dcterms:modified>
</cp:coreProperties>
</file>